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2" firstSheet="6"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BE37" i="9"/>
  <c r="AM37" i="9"/>
  <c r="U37" i="9"/>
  <c r="BW36" i="9"/>
  <c r="BW37" i="9" s="1"/>
  <c r="BW38" i="9" s="1"/>
  <c r="BW39" i="9" s="1"/>
  <c r="BE36" i="9"/>
  <c r="AM36" i="9"/>
  <c r="BW35" i="9"/>
  <c r="BE35" i="9"/>
  <c r="C35" i="9"/>
  <c r="C36" i="9" s="1"/>
  <c r="BW34" i="9"/>
  <c r="C34" i="9"/>
  <c r="CO34" i="9" l="1"/>
  <c r="CO35" i="9" s="1"/>
  <c r="CO36" i="9" s="1"/>
  <c r="CO37" i="9" s="1"/>
  <c r="CO38" i="9" s="1"/>
  <c r="CO39" i="9" s="1"/>
  <c r="CO40" i="9" s="1"/>
  <c r="CO41" i="9" s="1"/>
  <c r="CO42" i="9" s="1"/>
  <c r="CO43" i="9" s="1"/>
  <c r="C37" i="9"/>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BE34" i="9" l="1"/>
  <c r="U35" i="9"/>
  <c r="U36" i="9" s="1"/>
  <c r="AM34" i="9"/>
  <c r="AM35" i="9" s="1"/>
</calcChain>
</file>

<file path=xl/sharedStrings.xml><?xml version="1.0" encoding="utf-8"?>
<sst xmlns="http://schemas.openxmlformats.org/spreadsheetml/2006/main" count="1033" uniqueCount="559">
  <si>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</si>
  <si>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</si>
  <si>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</si>
  <si>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</si>
  <si>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</si>
  <si>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</si>
  <si>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</si>
  <si>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</si>
  <si>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</si>
  <si>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</si>
  <si>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</si>
  <si>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</si>
  <si>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</si>
  <si>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</si>
  <si>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</si>
  <si>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</si>
  <si>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</si>
  <si>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</si>
  <si>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</si>
  <si>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</si>
  <si>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</si>
  <si>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</si>
  <si>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</si>
  <si>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</si>
  <si>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</si>
  <si>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</si>
  <si>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</si>
  <si>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</si>
  <si>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</si>
  <si>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</si>
  <si>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</si>
  <si>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</si>
  <si>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</si>
  <si>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</si>
  <si>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</si>
  <si>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</si>
  <si>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</si>
  <si>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</si>
  <si>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</si>
  <si>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</si>
  <si>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</si>
  <si>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</si>
  <si>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</si>
  <si>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</si>
  <si>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</si>
  <si>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</si>
  <si>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</si>
  <si>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</si>
  <si>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</si>
  <si>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</si>
  <si>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</si>
  <si>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</si>
  <si>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</si>
  <si>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</si>
  <si>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</si>
  <si>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</si>
  <si>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</si>
  <si>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</si>
  <si>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</si>
  <si>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</si>
  <si>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</si>
  <si>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</si>
  <si>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</si>
  <si>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</si>
  <si>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</si>
  <si>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</si>
  <si>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</si>
  <si>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</si>
  <si>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</si>
  <si>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</si>
  <si>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</si>
  <si>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</si>
  <si>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</si>
  <si>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</si>
  <si>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</si>
  <si>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</si>
  <si>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</si>
  <si>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</si>
  <si>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</si>
  <si>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</si>
  <si>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</si>
  <si>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</si>
  <si>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</si>
  <si>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</si>
  <si>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</si>
  <si>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</si>
  <si>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</si>
  <si>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</si>
  <si>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</si>
  <si>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</si>
  <si>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</si>
  <si>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</si>
  <si>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</si>
  <si>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</si>
  <si>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</si>
  <si>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</si>
  <si>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</si>
  <si>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</si>
  <si>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</si>
  <si>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</si>
  <si>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</si>
  <si>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</si>
  <si>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</si>
  <si>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</si>
  <si>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</si>
  <si>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</si>
  <si>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</si>
  <si>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</si>
  <si>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</si>
  <si>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</si>
  <si>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</si>
  <si>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</si>
  <si>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</si>
  <si>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</si>
  <si>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</si>
  <si>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</si>
  <si>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</si>
  <si>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</si>
  <si>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</si>
  <si>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</si>
  <si>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</si>
  <si>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</si>
  <si>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</si>
  <si>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</si>
  <si>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</si>
  <si>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</si>
  <si>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</si>
  <si>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</si>
  <si>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</si>
  <si>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</si>
  <si>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</si>
  <si>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</si>
  <si>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</si>
  <si>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</si>
  <si>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</si>
  <si>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</si>
  <si>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</si>
  <si>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</si>
  <si>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</si>
  <si>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</si>
  <si>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</si>
  <si>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</si>
  <si>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</si>
  <si>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</si>
  <si>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</si>
  <si>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</si>
  <si>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</si>
  <si>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</si>
  <si>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</si>
  <si>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</si>
  <si>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</si>
  <si>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</si>
  <si>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</si>
  <si>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</si>
  <si>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</si>
  <si>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</si>
  <si>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</si>
  <si>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</si>
  <si>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</si>
  <si>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</si>
  <si>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</si>
  <si>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</si>
  <si>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</si>
  <si>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</si>
  <si>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</si>
  <si>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</si>
  <si>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</si>
  <si>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</si>
  <si>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</si>
  <si>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</si>
  <si>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</si>
  <si>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</si>
  <si>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</si>
  <si>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</si>
  <si>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</si>
  <si>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</si>
  <si>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</si>
  <si>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</si>
  <si>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</si>
  <si>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</si>
  <si>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</si>
  <si>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</si>
  <si>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</si>
  <si>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</si>
  <si>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</si>
  <si>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</si>
  <si>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</si>
  <si>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</si>
  <si>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</si>
  <si>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</si>
  <si>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</si>
  <si>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</si>
  <si>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</si>
  <si>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</si>
  <si>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大阪府堺市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</si>
  <si>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</si>
  <si>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</si>
  <si>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</si>
  <si>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</si>
  <si>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</si>
  <si>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</si>
  <si>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</si>
  <si>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</si>
  <si>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</si>
  <si>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</si>
  <si>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</si>
  <si>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</si>
  <si>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</si>
  <si>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</si>
  <si>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</si>
  <si>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</si>
  <si>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</si>
  <si>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</si>
  <si>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</si>
  <si>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</si>
  <si>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</si>
  <si>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</si>
  <si>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</si>
  <si>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</si>
  <si>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</si>
  <si>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</si>
  <si>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</si>
  <si>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</si>
  <si>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</si>
  <si>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</si>
  <si>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</si>
  <si>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</si>
  <si>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</si>
  <si>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</si>
  <si>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</si>
  <si>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</si>
  <si>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</si>
  <si>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</si>
  <si>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</si>
  <si>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</si>
  <si>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</si>
  <si>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</si>
  <si>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</si>
  <si>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</si>
  <si>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</si>
  <si>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</si>
  <si>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</si>
  <si>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</si>
  <si>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</si>
  <si>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</si>
  <si>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</si>
  <si>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</si>
  <si>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</si>
  <si>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</si>
  <si>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</si>
  <si>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</si>
  <si>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</si>
  <si>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</si>
  <si>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</si>
  <si>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</si>
  <si>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</si>
  <si>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</si>
  <si>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</si>
  <si>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</si>
  <si>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</si>
  <si>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</si>
  <si>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</si>
  <si>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</si>
  <si>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</si>
  <si>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</si>
  <si>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</si>
  <si>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</si>
  <si>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</si>
  <si>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</si>
  <si>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</si>
  <si>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</si>
  <si>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</si>
  <si>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</si>
  <si>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</si>
  <si>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</si>
  <si>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</si>
  <si>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</si>
  <si>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</si>
  <si>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</si>
  <si>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</si>
  <si>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</si>
  <si>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</si>
  <si>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</si>
  <si>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</si>
  <si>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</si>
  <si>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</si>
  <si>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</si>
  <si>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</si>
  <si>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</si>
  <si>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</si>
  <si>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</si>
  <si>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</si>
  <si>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</si>
  <si>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</si>
  <si>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</si>
  <si>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</si>
  <si>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</si>
  <si>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</si>
  <si>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</si>
  <si>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</si>
  <si>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</si>
  <si>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</si>
  <si>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</si>
  <si>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</si>
  <si>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</si>
  <si>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</si>
  <si>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</si>
  <si>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</si>
  <si>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</si>
  <si>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</si>
  <si>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</si>
  <si>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</si>
  <si>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</si>
  <si>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</si>
  <si>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</si>
  <si>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</si>
  <si>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</si>
  <si>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</si>
  <si>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</si>
  <si>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</si>
  <si>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</si>
  <si>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</si>
  <si>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</si>
  <si>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</si>
  <si>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</si>
  <si>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</si>
  <si>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</si>
  <si>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</si>
  <si>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</si>
  <si>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</si>
  <si>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</si>
  <si>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</si>
  <si>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</si>
  <si>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</si>
  <si>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</si>
  <si>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</si>
  <si>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</si>
  <si>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</si>
  <si>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</si>
  <si>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</si>
  <si>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</si>
  <si>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</si>
  <si>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</si>
  <si>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</si>
  <si>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大阪府堺市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</si>
  <si>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</si>
  <si>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</si>
  <si>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</si>
  <si>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</si>
  <si>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</si>
  <si>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</si>
  <si>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</si>
  <si>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</si>
  <si>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</si>
  <si>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</si>
  <si>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</si>
  <si>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</si>
  <si>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</si>
  <si>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</si>
  <si>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</si>
  <si>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</si>
  <si>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</si>
  <si>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</si>
  <si>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</si>
  <si>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</si>
  <si>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</si>
  <si>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</si>
  <si>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母子寡婦福祉資金貸付事業特別会計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</si>
  <si>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</si>
  <si>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</si>
  <si>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</si>
  <si>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</si>
  <si>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</si>
  <si>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</si>
  <si>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</si>
  <si>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</si>
  <si>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</si>
  <si>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</si>
  <si>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</si>
  <si>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</si>
  <si>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</si>
  <si>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</si>
  <si>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</si>
  <si>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</si>
  <si>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</si>
  <si>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</si>
  <si>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</si>
  <si>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</si>
  <si>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堺市廃棄物発電事業特別会計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</si>
  <si>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</si>
  <si>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</si>
  <si>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</si>
  <si>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</si>
  <si>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</si>
  <si>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</si>
  <si>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</si>
  <si>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</si>
  <si>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</si>
  <si>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</si>
  <si>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</si>
  <si>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</si>
  <si>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</si>
  <si>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</si>
  <si>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</si>
  <si>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</si>
  <si>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</si>
  <si>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</si>
  <si>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</si>
  <si>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</si>
  <si>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</si>
  <si>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</si>
  <si>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</si>
  <si>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</si>
  <si>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</si>
  <si>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</si>
  <si>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</si>
  <si>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</si>
  <si>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</si>
  <si>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</si>
  <si>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</si>
  <si>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</si>
  <si>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</si>
  <si>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</si>
  <si>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</si>
  <si>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</si>
  <si>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</si>
  <si>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</si>
  <si>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</si>
  <si>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</si>
  <si>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</si>
  <si>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</si>
  <si>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</si>
  <si>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</si>
  <si>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</si>
  <si>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</si>
  <si>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</si>
  <si>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</si>
  <si>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</si>
  <si>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</si>
  <si>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</si>
  <si>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</si>
  <si>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</si>
  <si>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</si>
  <si>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</si>
  <si>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</si>
  <si>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</si>
  <si>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</si>
  <si>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</si>
  <si>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</si>
  <si>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</si>
  <si>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</si>
  <si>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</si>
  <si>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</si>
  <si>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</si>
  <si>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</si>
  <si>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</si>
  <si>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</si>
  <si>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</si>
  <si>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</si>
  <si>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</si>
  <si>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</si>
  <si>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</si>
  <si>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</si>
  <si>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</si>
  <si>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</si>
  <si>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</si>
  <si>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</si>
  <si>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</si>
  <si>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</si>
  <si>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</si>
  <si>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</si>
  <si>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</si>
  <si>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</si>
  <si>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</si>
  <si>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</si>
  <si>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</si>
  <si>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</si>
  <si>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</si>
  <si>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</si>
  <si>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</si>
  <si>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</si>
  <si>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</si>
  <si>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</si>
  <si>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</si>
  <si>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</si>
  <si>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</si>
  <si>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</si>
  <si>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</si>
  <si>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</si>
  <si>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</si>
  <si>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</si>
  <si>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</si>
  <si>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</si>
  <si>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</si>
  <si>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</si>
  <si>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</si>
  <si>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</si>
  <si>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</si>
  <si>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</si>
  <si>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</si>
  <si>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</si>
  <si>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</si>
  <si>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</si>
  <si>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</si>
  <si>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</si>
  <si>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</si>
  <si>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</si>
  <si>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</si>
  <si>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</si>
  <si>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</si>
  <si>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</si>
  <si>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</si>
  <si>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</si>
  <si>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</si>
  <si>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</si>
  <si>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</si>
  <si>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</si>
  <si>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</si>
  <si>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</si>
  <si>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</si>
  <si>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</si>
  <si>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</si>
  <si>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</si>
  <si>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</si>
  <si>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堺市水道事業会計</t>
  </si>
  <si>
    <t>国民健康保険事業特別会計</t>
  </si>
  <si>
    <t>▲ 3.61</t>
  </si>
  <si>
    <t>▲ 1.75</t>
  </si>
  <si>
    <t>一般会計</t>
  </si>
  <si>
    <t>堺市下水道事業会計</t>
  </si>
  <si>
    <t>後期高齢者医療事業特別会計</t>
  </si>
  <si>
    <t>介護保険事業特別会計</t>
  </si>
  <si>
    <t>母子寡婦福祉資金貸付事業特別会計</t>
  </si>
  <si>
    <t>都市開発資金特別会計</t>
  </si>
  <si>
    <t>その他会計（赤字）</t>
  </si>
  <si>
    <t>▲ 1.10</t>
  </si>
  <si>
    <t>▲ 0.85</t>
  </si>
  <si>
    <t>その他会計（黒字）</t>
  </si>
  <si>
    <t>大阪広域水道企業団
（水道事業会計）</t>
  </si>
  <si>
    <t>大阪広域水道企業団
（工業用水道事業会計）</t>
  </si>
  <si>
    <t>-</t>
    <phoneticPr fontId="2"/>
  </si>
  <si>
    <t>（公財）堺都市政策研究所</t>
    <rPh sb="1" eb="2">
      <t>コウ</t>
    </rPh>
    <phoneticPr fontId="5"/>
  </si>
  <si>
    <t>堺市土地開発公社</t>
  </si>
  <si>
    <t>（公財）堺市文化振興財団</t>
    <rPh sb="1" eb="2">
      <t>コウ</t>
    </rPh>
    <phoneticPr fontId="5"/>
  </si>
  <si>
    <t>さかいウェルネス（株）</t>
  </si>
  <si>
    <t>（公財）堺市救急医療事業団</t>
    <rPh sb="1" eb="2">
      <t>コウ</t>
    </rPh>
    <phoneticPr fontId="5"/>
  </si>
  <si>
    <t>（株）さかい新事業創造センター</t>
  </si>
  <si>
    <t>（公財）堺市産業振興センター</t>
    <rPh sb="1" eb="2">
      <t>コウ</t>
    </rPh>
    <phoneticPr fontId="5"/>
  </si>
  <si>
    <t>（公財）堺市勤労者福祉サービスセンター</t>
    <rPh sb="1" eb="2">
      <t>コウ</t>
    </rPh>
    <phoneticPr fontId="5"/>
  </si>
  <si>
    <t>堺市住宅供給公社</t>
  </si>
  <si>
    <t>（公財）堺市公園協会</t>
    <rPh sb="1" eb="2">
      <t>コウ</t>
    </rPh>
    <phoneticPr fontId="5"/>
  </si>
  <si>
    <t>（公財）堺市教育スポーツ振興事業団</t>
    <rPh sb="1" eb="2">
      <t>コウ</t>
    </rPh>
    <phoneticPr fontId="5"/>
  </si>
  <si>
    <t>（地独）堺市立病院機構</t>
    <rPh sb="1" eb="2">
      <t>チ</t>
    </rPh>
    <rPh sb="2" eb="3">
      <t>ドク</t>
    </rPh>
    <rPh sb="4" eb="5">
      <t>サカイ</t>
    </rPh>
    <phoneticPr fontId="5"/>
  </si>
  <si>
    <t>大阪府都市競艇組合</t>
    <rPh sb="0" eb="3">
      <t>オオサカフ</t>
    </rPh>
    <rPh sb="3" eb="5">
      <t>トシ</t>
    </rPh>
    <rPh sb="5" eb="7">
      <t>キョウテイ</t>
    </rPh>
    <rPh sb="7" eb="9">
      <t>クミアイ</t>
    </rPh>
    <phoneticPr fontId="2"/>
  </si>
  <si>
    <t>泉州水防事務組合</t>
    <rPh sb="0" eb="2">
      <t>センシュウ</t>
    </rPh>
    <rPh sb="2" eb="4">
      <t>スイボウ</t>
    </rPh>
    <rPh sb="4" eb="6">
      <t>ジム</t>
    </rPh>
    <rPh sb="6" eb="8">
      <t>クミアイ</t>
    </rPh>
    <phoneticPr fontId="2"/>
  </si>
  <si>
    <t>-</t>
    <phoneticPr fontId="2"/>
  </si>
  <si>
    <t>-</t>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</si>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</sst>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53965</c:v>
                </c:pt>
                <c:pt idx="1">
                  <c:v>45918</c:v>
                </c:pt>
                <c:pt idx="2">
                  <c:v>53059</c:v>
                </c:pt>
                <c:pt idx="3">
                  <c:v>60319</c:v>
                </c:pt>
                <c:pt idx="4">
                  <c:v>48596</c:v>
                </c:pt>
              </c:numCache>
            </c:numRef>
          </c:val>
          <c:smooth val="0"/>
        </c:ser>
        <c:dLbls>
          <c:showLegendKey val="0"/>
          <c:showVal val="0"/>
          <c:showCatName val="0"/>
          <c:showSerName val="0"/>
          <c:showPercent val="0"/>
          <c:showBubbleSize val="0"/>
        </c:dLbls>
        <c:marker val="1"/>
        <c:smooth val="0"/>
        <c:axId val="182567296"/>
        <c:axId val="182569216"/>
      </c:lineChart>
      <c:catAx>
        <c:axId val="182567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569216"/>
        <c:crosses val="autoZero"/>
        <c:auto val="1"/>
        <c:lblAlgn val="ctr"/>
        <c:lblOffset val="100"/>
        <c:tickLblSkip val="1"/>
        <c:tickMarkSkip val="1"/>
        <c:noMultiLvlLbl val="0"/>
      </c:catAx>
      <c:valAx>
        <c:axId val="1825692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56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0.41</c:v>
                </c:pt>
                <c:pt idx="1">
                  <c:v>0.55000000000000004</c:v>
                </c:pt>
                <c:pt idx="2">
                  <c:v>0.54</c:v>
                </c:pt>
                <c:pt idx="3">
                  <c:v>0.84</c:v>
                </c:pt>
                <c:pt idx="4">
                  <c:v>0.85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0.75</c:v>
                </c:pt>
                <c:pt idx="1">
                  <c:v>1.02</c:v>
                </c:pt>
                <c:pt idx="2">
                  <c:v>0.98</c:v>
                </c:pt>
                <c:pt idx="3">
                  <c:v>0.98</c:v>
                </c:pt>
                <c:pt idx="4">
                  <c:v>0.97</c:v>
                </c:pt>
              </c:numCache>
            </c:numRef>
          </c:val>
        </c:ser>
        <c:dLbls>
          <c:showLegendKey val="0"/>
          <c:showVal val="0"/>
          <c:showCatName val="0"/>
          <c:showSerName val="0"/>
          <c:showPercent val="0"/>
          <c:showBubbleSize val="0"/>
        </c:dLbls>
        <c:gapWidth val="250"/>
        <c:overlap val="100"/>
        <c:axId val="190916864"/>
        <c:axId val="19091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c:v>
                </c:pt>
                <c:pt idx="1">
                  <c:v>0.44</c:v>
                </c:pt>
                <c:pt idx="2">
                  <c:v>0.25</c:v>
                </c:pt>
                <c:pt idx="3">
                  <c:v>0.3</c:v>
                </c:pt>
                <c:pt idx="4">
                  <c:v>0.03</c:v>
                </c:pt>
              </c:numCache>
            </c:numRef>
          </c:val>
          <c:smooth val="0"/>
        </c:ser>
        <c:dLbls>
          <c:showLegendKey val="0"/>
          <c:showVal val="0"/>
          <c:showCatName val="0"/>
          <c:showSerName val="0"/>
          <c:showPercent val="0"/>
          <c:showBubbleSize val="0"/>
        </c:dLbls>
        <c:marker val="1"/>
        <c:smooth val="0"/>
        <c:axId val="190916864"/>
        <c:axId val="190919040"/>
      </c:lineChart>
      <c:catAx>
        <c:axId val="1909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919040"/>
        <c:crosses val="autoZero"/>
        <c:auto val="1"/>
        <c:lblAlgn val="ctr"/>
        <c:lblOffset val="100"/>
        <c:tickLblSkip val="1"/>
        <c:tickMarkSkip val="1"/>
        <c:noMultiLvlLbl val="0"/>
      </c:catAx>
      <c:valAx>
        <c:axId val="19091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1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6.35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1.1000000000000001</c:v>
                </c:pt>
                <c:pt idx="1">
                  <c:v>#N/A</c:v>
                </c:pt>
                <c:pt idx="2">
                  <c:v>0.85</c:v>
                </c:pt>
                <c:pt idx="3">
                  <c:v>#N/A</c:v>
                </c:pt>
                <c:pt idx="4">
                  <c:v>0</c:v>
                </c:pt>
                <c:pt idx="5">
                  <c:v>0</c:v>
                </c:pt>
                <c:pt idx="6">
                  <c:v>0</c:v>
                </c:pt>
                <c:pt idx="7">
                  <c:v>0</c:v>
                </c:pt>
                <c:pt idx="8">
                  <c:v>0</c:v>
                </c:pt>
                <c:pt idx="9">
                  <c:v>0</c:v>
                </c:pt>
              </c:numCache>
            </c:numRef>
          </c:val>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母子寡婦福祉資金貸付事業特別会計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0.04</c:v>
                </c:pt>
                <c:pt idx="4">
                  <c:v>#N/A</c:v>
                </c:pt>
                <c:pt idx="5">
                  <c:v>0.04</c:v>
                </c:pt>
                <c:pt idx="6">
                  <c:v>#N/A</c:v>
                </c:pt>
                <c:pt idx="7">
                  <c:v>0.03</c:v>
                </c:pt>
                <c:pt idx="8">
                  <c:v>#N/A</c:v>
                </c:pt>
                <c:pt idx="9">
                  <c:v>0.03</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0.34</c:v>
                </c:pt>
                <c:pt idx="2">
                  <c:v>#N/A</c:v>
                </c:pt>
                <c:pt idx="3">
                  <c:v>0.47</c:v>
                </c:pt>
                <c:pt idx="4">
                  <c:v>#N/A</c:v>
                </c:pt>
                <c:pt idx="5">
                  <c:v>0.1</c:v>
                </c:pt>
                <c:pt idx="6">
                  <c:v>#N/A</c:v>
                </c:pt>
                <c:pt idx="7">
                  <c:v>0.35</c:v>
                </c:pt>
                <c:pt idx="8">
                  <c:v>#N/A</c:v>
                </c:pt>
                <c:pt idx="9">
                  <c:v>0.16</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0.13</c:v>
                </c:pt>
                <c:pt idx="4">
                  <c:v>#N/A</c:v>
                </c:pt>
                <c:pt idx="5">
                  <c:v>0.14000000000000001</c:v>
                </c:pt>
                <c:pt idx="6">
                  <c:v>#N/A</c:v>
                </c:pt>
                <c:pt idx="7">
                  <c:v>0.17</c:v>
                </c:pt>
                <c:pt idx="8">
                  <c:v>#N/A</c:v>
                </c:pt>
                <c:pt idx="9">
                  <c:v>0.17</c:v>
                </c:pt>
              </c:numCache>
            </c:numRef>
          </c:val>
        </c:ser>
        <c:ser>
          <c:idx val="6"/>
          <c:order val="6"/>
          <c:tx>
            <c:strRef>
              <c:f>データシート!$A$33</c:f>
              <c:strCache>
                <c:ptCount val="1"/>
                <c:pt idx="0">
                  <c:v>堺市下水道事業会計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0.06</c:v>
                </c:pt>
                <c:pt idx="6">
                  <c:v>#N/A</c:v>
                </c:pt>
                <c:pt idx="7">
                  <c:v>0.11</c:v>
                </c:pt>
                <c:pt idx="8">
                  <c:v>#N/A</c:v>
                </c:pt>
                <c:pt idx="9">
                  <c:v>0.27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c:v>
                </c:pt>
                <c:pt idx="2">
                  <c:v>#N/A</c:v>
                </c:pt>
                <c:pt idx="3">
                  <c:v>0.52</c:v>
                </c:pt>
                <c:pt idx="4">
                  <c:v>#N/A</c:v>
                </c:pt>
                <c:pt idx="5">
                  <c:v>0.5</c:v>
                </c:pt>
                <c:pt idx="6">
                  <c:v>#N/A</c:v>
                </c:pt>
                <c:pt idx="7">
                  <c:v>0.8</c:v>
                </c:pt>
                <c:pt idx="8">
                  <c:v>#N/A</c:v>
                </c:pt>
                <c:pt idx="9">
                  <c:v>0.82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3.61</c:v>
                </c:pt>
                <c:pt idx="1">
                  <c:v>#N/A</c:v>
                </c:pt>
                <c:pt idx="2">
                  <c:v>1.75</c:v>
                </c:pt>
                <c:pt idx="3">
                  <c:v>#N/A</c:v>
                </c:pt>
                <c:pt idx="4">
                  <c:v>#N/A</c:v>
                </c:pt>
                <c:pt idx="5">
                  <c:v>0.17</c:v>
                </c:pt>
                <c:pt idx="6">
                  <c:v>#N/A</c:v>
                </c:pt>
                <c:pt idx="7">
                  <c:v>1.54</c:v>
                </c:pt>
                <c:pt idx="8">
                  <c:v>#N/A</c:v>
                </c:pt>
                <c:pt idx="9">
                  <c:v>1.06</c:v>
                </c:pt>
              </c:numCache>
            </c:numRef>
          </c:val>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6.12</c:v>
                </c:pt>
                <c:pt idx="2">
                  <c:v>#N/A</c:v>
                </c:pt>
                <c:pt idx="3">
                  <c:v>6.53</c:v>
                </c:pt>
                <c:pt idx="4">
                  <c:v>#N/A</c:v>
                </c:pt>
                <c:pt idx="5">
                  <c:v>6.32</c:v>
                </c:pt>
                <c:pt idx="6">
                  <c:v>#N/A</c:v>
                </c:pt>
                <c:pt idx="7">
                  <c:v>5.8</c:v>
                </c:pt>
                <c:pt idx="8">
                  <c:v>#N/A</c:v>
                </c:pt>
                <c:pt idx="9">
                  <c:v>5.97</c:v>
                </c:pt>
              </c:numCache>
            </c:numRef>
          </c:val>
        </c:ser>
        <c:dLbls>
          <c:showLegendKey val="0"/>
          <c:showVal val="0"/>
          <c:showCatName val="0"/>
          <c:showSerName val="0"/>
          <c:showPercent val="0"/>
          <c:showBubbleSize val="0"/>
        </c:dLbls>
        <c:gapWidth val="150"/>
        <c:overlap val="100"/>
        <c:axId val="182735232"/>
        <c:axId val="182736768"/>
      </c:barChart>
      <c:catAx>
        <c:axId val="18273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736768"/>
        <c:crosses val="autoZero"/>
        <c:auto val="1"/>
        <c:lblAlgn val="ctr"/>
        <c:lblOffset val="100"/>
        <c:tickLblSkip val="1"/>
        <c:tickMarkSkip val="1"/>
        <c:noMultiLvlLbl val="0"/>
      </c:catAx>
      <c:valAx>
        <c:axId val="18273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73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30306</c:v>
                </c:pt>
                <c:pt idx="5">
                  <c:v>30810</c:v>
                </c:pt>
                <c:pt idx="8">
                  <c:v>31056</c:v>
                </c:pt>
                <c:pt idx="11">
                  <c:v>32173</c:v>
                </c:pt>
                <c:pt idx="14">
                  <c:v>32680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198</c:v>
                </c:pt>
                <c:pt idx="3">
                  <c:v>188</c:v>
                </c:pt>
                <c:pt idx="6">
                  <c:v>50</c:v>
                </c:pt>
                <c:pt idx="9">
                  <c:v>51</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8494</c:v>
                </c:pt>
                <c:pt idx="3">
                  <c:v>8182</c:v>
                </c:pt>
                <c:pt idx="6">
                  <c:v>7898</c:v>
                </c:pt>
                <c:pt idx="9">
                  <c:v>6868</c:v>
                </c:pt>
                <c:pt idx="12">
                  <c:v>6649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1333</c:v>
                </c:pt>
                <c:pt idx="3">
                  <c:v>1667</c:v>
                </c:pt>
                <c:pt idx="6">
                  <c:v>2333</c:v>
                </c:pt>
                <c:pt idx="9">
                  <c:v>3233</c:v>
                </c:pt>
                <c:pt idx="12">
                  <c:v>4134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28551</c:v>
                </c:pt>
                <c:pt idx="3">
                  <c:v>28286</c:v>
                </c:pt>
                <c:pt idx="6">
                  <c:v>28028</c:v>
                </c:pt>
                <c:pt idx="9">
                  <c:v>31007</c:v>
                </c:pt>
                <c:pt idx="12">
                  <c:v>31020</c:v>
                </c:pt>
              </c:numCache>
            </c:numRef>
          </c:val>
        </c:ser>
        <c:dLbls>
          <c:showLegendKey val="0"/>
          <c:showVal val="0"/>
          <c:showCatName val="0"/>
          <c:showSerName val="0"/>
          <c:showPercent val="0"/>
          <c:showBubbleSize val="0"/>
        </c:dLbls>
        <c:gapWidth val="100"/>
        <c:overlap val="100"/>
        <c:axId val="190102912"/>
        <c:axId val="19011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8442</c:v>
                </c:pt>
                <c:pt idx="2">
                  <c:v>#N/A</c:v>
                </c:pt>
                <c:pt idx="3">
                  <c:v>#N/A</c:v>
                </c:pt>
                <c:pt idx="4">
                  <c:v>7515</c:v>
                </c:pt>
                <c:pt idx="5">
                  <c:v>#N/A</c:v>
                </c:pt>
                <c:pt idx="6">
                  <c:v>#N/A</c:v>
                </c:pt>
                <c:pt idx="7">
                  <c:v>7253</c:v>
                </c:pt>
                <c:pt idx="8">
                  <c:v>#N/A</c:v>
                </c:pt>
                <c:pt idx="9">
                  <c:v>#N/A</c:v>
                </c:pt>
                <c:pt idx="10">
                  <c:v>8986</c:v>
                </c:pt>
                <c:pt idx="11">
                  <c:v>#N/A</c:v>
                </c:pt>
                <c:pt idx="12">
                  <c:v>#N/A</c:v>
                </c:pt>
                <c:pt idx="13">
                  <c:v>9171</c:v>
                </c:pt>
                <c:pt idx="14">
                  <c:v>#N/A</c:v>
                </c:pt>
              </c:numCache>
            </c:numRef>
          </c:val>
          <c:smooth val="0"/>
        </c:ser>
        <c:dLbls>
          <c:showLegendKey val="0"/>
          <c:showVal val="0"/>
          <c:showCatName val="0"/>
          <c:showSerName val="0"/>
          <c:showPercent val="0"/>
          <c:showBubbleSize val="0"/>
        </c:dLbls>
        <c:marker val="1"/>
        <c:smooth val="0"/>
        <c:axId val="190102912"/>
        <c:axId val="190113280"/>
      </c:lineChart>
      <c:catAx>
        <c:axId val="1901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113280"/>
        <c:crosses val="autoZero"/>
        <c:auto val="1"/>
        <c:lblAlgn val="ctr"/>
        <c:lblOffset val="100"/>
        <c:tickLblSkip val="1"/>
        <c:tickMarkSkip val="1"/>
        <c:noMultiLvlLbl val="0"/>
      </c:catAx>
      <c:valAx>
        <c:axId val="19011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0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286250</c:v>
                </c:pt>
                <c:pt idx="5">
                  <c:v>297315</c:v>
                </c:pt>
                <c:pt idx="8">
                  <c:v>310644</c:v>
                </c:pt>
                <c:pt idx="11">
                  <c:v>321385</c:v>
                </c:pt>
                <c:pt idx="14">
                  <c:v>337721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107200</c:v>
                </c:pt>
                <c:pt idx="5">
                  <c:v>108450</c:v>
                </c:pt>
                <c:pt idx="8">
                  <c:v>112923</c:v>
                </c:pt>
                <c:pt idx="11">
                  <c:v>129123</c:v>
                </c:pt>
                <c:pt idx="14">
                  <c:v>133080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33011</c:v>
                </c:pt>
                <c:pt idx="5">
                  <c:v>36769</c:v>
                </c:pt>
                <c:pt idx="8">
                  <c:v>40701</c:v>
                </c:pt>
                <c:pt idx="11">
                  <c:v>44674</c:v>
                </c:pt>
                <c:pt idx="14">
                  <c:v>51147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51814</c:v>
                </c:pt>
                <c:pt idx="3">
                  <c:v>48261</c:v>
                </c:pt>
                <c:pt idx="6">
                  <c:v>46271</c:v>
                </c:pt>
                <c:pt idx="9">
                  <c:v>45409</c:v>
                </c:pt>
                <c:pt idx="12">
                  <c:v>42635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878</c:v>
                </c:pt>
                <c:pt idx="3">
                  <c:v>718</c:v>
                </c:pt>
                <c:pt idx="6">
                  <c:v>568</c:v>
                </c:pt>
                <c:pt idx="9">
                  <c:v>402</c:v>
                </c:pt>
                <c:pt idx="12">
                  <c:v>241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151602</c:v>
                </c:pt>
                <c:pt idx="3">
                  <c:v>140098</c:v>
                </c:pt>
                <c:pt idx="6">
                  <c:v>134591</c:v>
                </c:pt>
                <c:pt idx="9">
                  <c:v>115158</c:v>
                </c:pt>
                <c:pt idx="12">
                  <c:v>113033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44708</c:v>
                </c:pt>
                <c:pt idx="3">
                  <c:v>40698</c:v>
                </c:pt>
                <c:pt idx="6">
                  <c:v>28388</c:v>
                </c:pt>
                <c:pt idx="9">
                  <c:v>15609</c:v>
                </c:pt>
                <c:pt idx="12">
                  <c:v>13633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294569</c:v>
                </c:pt>
                <c:pt idx="3">
                  <c:v>305146</c:v>
                </c:pt>
                <c:pt idx="6">
                  <c:v>339718</c:v>
                </c:pt>
                <c:pt idx="9">
                  <c:v>378608</c:v>
                </c:pt>
                <c:pt idx="12">
                  <c:v>397879</c:v>
                </c:pt>
              </c:numCache>
            </c:numRef>
          </c:val>
        </c:ser>
        <c:dLbls>
          <c:showLegendKey val="0"/>
          <c:showVal val="0"/>
          <c:showCatName val="0"/>
          <c:showSerName val="0"/>
          <c:showPercent val="0"/>
          <c:showBubbleSize val="0"/>
        </c:dLbls>
        <c:gapWidth val="100"/>
        <c:overlap val="100"/>
        <c:axId val="191028608"/>
        <c:axId val="191034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117109</c:v>
                </c:pt>
                <c:pt idx="2">
                  <c:v>#N/A</c:v>
                </c:pt>
                <c:pt idx="3">
                  <c:v>#N/A</c:v>
                </c:pt>
                <c:pt idx="4">
                  <c:v>92387</c:v>
                </c:pt>
                <c:pt idx="5">
                  <c:v>#N/A</c:v>
                </c:pt>
                <c:pt idx="6">
                  <c:v>#N/A</c:v>
                </c:pt>
                <c:pt idx="7">
                  <c:v>85269</c:v>
                </c:pt>
                <c:pt idx="8">
                  <c:v>#N/A</c:v>
                </c:pt>
                <c:pt idx="9">
                  <c:v>#N/A</c:v>
                </c:pt>
                <c:pt idx="10">
                  <c:v>60005</c:v>
                </c:pt>
                <c:pt idx="11">
                  <c:v>#N/A</c:v>
                </c:pt>
                <c:pt idx="12">
                  <c:v>#N/A</c:v>
                </c:pt>
                <c:pt idx="13">
                  <c:v>45473</c:v>
                </c:pt>
                <c:pt idx="14">
                  <c:v>#N/A</c:v>
                </c:pt>
              </c:numCache>
            </c:numRef>
          </c:val>
          <c:smooth val="0"/>
        </c:ser>
        <c:dLbls>
          <c:showLegendKey val="0"/>
          <c:showVal val="0"/>
          <c:showCatName val="0"/>
          <c:showSerName val="0"/>
          <c:showPercent val="0"/>
          <c:showBubbleSize val="0"/>
        </c:dLbls>
        <c:marker val="1"/>
        <c:smooth val="0"/>
        <c:axId val="191028608"/>
        <c:axId val="191034880"/>
      </c:lineChart>
      <c:catAx>
        <c:axId val="1910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034880"/>
        <c:crosses val="autoZero"/>
        <c:auto val="1"/>
        <c:lblAlgn val="ctr"/>
        <c:lblOffset val="100"/>
        <c:tickLblSkip val="1"/>
        <c:tickMarkSkip val="1"/>
        <c:noMultiLvlLbl val="0"/>
      </c:catAx>
      <c:valAx>
        <c:axId val="19103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02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849,107
837,383
149.99
340,345,277
337,368,905
1,592,465
186,684,863
364,793,245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グリーンフロントを中心とした企業立地促進条例による固定資産税や事業所税などの効果額による本市の財政への寄与は非常に大きいものとなっているが、依然として類似団体平均を下回っている。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年度においては、前年度に比べて若干上昇しているが、それは消防費や衛生費における起債償還が減少したことによる基準財政需要額の減少によるものである。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52070</xdr:rowOff>
    </xdr:to>
    <xdr:cxnSp macro="">
      <xdr:nvCxnSpPr>
        <xdr:cNvPr id="66" name="直線コネクタ 65"/>
        <xdr:cNvCxnSpPr/>
      </xdr:nvCxnSpPr>
      <xdr:spPr>
        <a:xfrm flipV="1">
          <a:off x="4114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52070</xdr:rowOff>
    </xdr:to>
    <xdr:cxnSp macro="">
      <xdr:nvCxnSpPr>
        <xdr:cNvPr id="69" name="直線コネクタ 68"/>
        <xdr:cNvCxnSpPr/>
      </xdr:nvCxnSpPr>
      <xdr:spPr>
        <a:xfrm>
          <a:off x="3225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64787</xdr:rowOff>
    </xdr:from>
    <xdr:ext cx="736600" cy="259045"/>
    <xdr:sp macro="" textlink="">
      <xdr:nvSpPr>
        <xdr:cNvPr id="71" name="テキスト ボックス 70"/>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52070</xdr:rowOff>
    </xdr:from>
    <xdr:to>
      <xdr:col>4</xdr:col>
      <xdr:colOff>482600</xdr:colOff>
      <xdr:row>41</xdr:row>
      <xdr:rowOff>52070</xdr:rowOff>
    </xdr:to>
    <xdr:cxnSp macro="">
      <xdr:nvCxnSpPr>
        <xdr:cNvPr id="72" name="直線コネクタ 71"/>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52070</xdr:rowOff>
    </xdr:from>
    <xdr:to>
      <xdr:col>3</xdr:col>
      <xdr:colOff>279400</xdr:colOff>
      <xdr:row>41</xdr:row>
      <xdr:rowOff>100330</xdr:rowOff>
    </xdr:to>
    <xdr:cxnSp macro="">
      <xdr:nvCxnSpPr>
        <xdr:cNvPr id="75" name="直線コネクタ 74"/>
        <xdr:cNvCxnSpPr/>
      </xdr:nvCxnSpPr>
      <xdr:spPr>
        <a:xfrm flipV="1">
          <a:off x="1447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77" name="テキスト ボックス 76"/>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9" name="テキスト ボックス 78"/>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5" name="円/楕円 84"/>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96537</xdr:rowOff>
    </xdr:from>
    <xdr:ext cx="762000" cy="259045"/>
    <xdr:sp macro="" textlink="">
      <xdr:nvSpPr>
        <xdr:cNvPr id="86" name="財政力該当値テキスト"/>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1270</xdr:rowOff>
    </xdr:from>
    <xdr:to>
      <xdr:col>6</xdr:col>
      <xdr:colOff>50800</xdr:colOff>
      <xdr:row>41</xdr:row>
      <xdr:rowOff>102870</xdr:rowOff>
    </xdr:to>
    <xdr:sp macro="" textlink="">
      <xdr:nvSpPr>
        <xdr:cNvPr id="87" name="円/楕円 86"/>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87647</xdr:rowOff>
    </xdr:from>
    <xdr:ext cx="736600" cy="259045"/>
    <xdr:sp macro="" textlink="">
      <xdr:nvSpPr>
        <xdr:cNvPr id="88" name="テキスト ボックス 87"/>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9" name="円/楕円 88"/>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87647</xdr:rowOff>
    </xdr:from>
    <xdr:ext cx="762000" cy="259045"/>
    <xdr:sp macro="" textlink="">
      <xdr:nvSpPr>
        <xdr:cNvPr id="90" name="テキスト ボックス 89"/>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1270</xdr:rowOff>
    </xdr:from>
    <xdr:to>
      <xdr:col>3</xdr:col>
      <xdr:colOff>330200</xdr:colOff>
      <xdr:row>41</xdr:row>
      <xdr:rowOff>102870</xdr:rowOff>
    </xdr:to>
    <xdr:sp macro="" textlink="">
      <xdr:nvSpPr>
        <xdr:cNvPr id="91" name="円/楕円 90"/>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87647</xdr:rowOff>
    </xdr:from>
    <xdr:ext cx="762000" cy="259045"/>
    <xdr:sp macro="" textlink="">
      <xdr:nvSpPr>
        <xdr:cNvPr id="92" name="テキスト ボックス 91"/>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49530</xdr:rowOff>
    </xdr:from>
    <xdr:to>
      <xdr:col>2</xdr:col>
      <xdr:colOff>127000</xdr:colOff>
      <xdr:row>41</xdr:row>
      <xdr:rowOff>151130</xdr:rowOff>
    </xdr:to>
    <xdr:sp macro="" textlink="">
      <xdr:nvSpPr>
        <xdr:cNvPr id="93" name="円/楕円 92"/>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135907</xdr:rowOff>
    </xdr:from>
    <xdr:ext cx="762000" cy="259045"/>
    <xdr:sp macro="" textlink="">
      <xdr:nvSpPr>
        <xdr:cNvPr id="94" name="テキスト ボックス 93"/>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運営費や障害者自立支援給付費などの扶助費が増加したものの、要員管理や給与の減額などの行財政改革の推進により人件費が減少したこと、また、歳入において市税や普通交付税と臨時財政対策債が増加したことなどにより、経常収支比率は</a:t>
          </a:r>
          <a:r>
            <a:rPr kumimoji="1" lang="en-US" altLang="ja-JP" sz="1300">
              <a:latin typeface="ＭＳ Ｐゴシック"/>
            </a:rPr>
            <a:t>0.4</a:t>
          </a:r>
          <a:r>
            <a:rPr kumimoji="1" lang="ja-JP" altLang="en-US" sz="1300">
              <a:latin typeface="ＭＳ Ｐゴシック"/>
            </a:rPr>
            <a:t>ポイント改善し、</a:t>
          </a:r>
          <a:r>
            <a:rPr kumimoji="1" lang="en-US" altLang="ja-JP" sz="1300">
              <a:latin typeface="ＭＳ Ｐゴシック"/>
            </a:rPr>
            <a:t>96.3%</a:t>
          </a:r>
          <a:r>
            <a:rPr kumimoji="1" lang="ja-JP" altLang="en-US" sz="1300">
              <a:latin typeface="ＭＳ Ｐゴシック"/>
            </a:rPr>
            <a:t>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29028</xdr:rowOff>
    </xdr:from>
    <xdr:to>
      <xdr:col>7</xdr:col>
      <xdr:colOff>152400</xdr:colOff>
      <xdr:row>64</xdr:row>
      <xdr:rowOff>74991</xdr:rowOff>
    </xdr:to>
    <xdr:cxnSp macro="">
      <xdr:nvCxnSpPr>
        <xdr:cNvPr id="131" name="直線コネクタ 130"/>
        <xdr:cNvCxnSpPr/>
      </xdr:nvCxnSpPr>
      <xdr:spPr>
        <a:xfrm flipV="1">
          <a:off x="4114800" y="110018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108555</xdr:rowOff>
    </xdr:from>
    <xdr:to>
      <xdr:col>6</xdr:col>
      <xdr:colOff>0</xdr:colOff>
      <xdr:row>64</xdr:row>
      <xdr:rowOff>74991</xdr:rowOff>
    </xdr:to>
    <xdr:cxnSp macro="">
      <xdr:nvCxnSpPr>
        <xdr:cNvPr id="134" name="直線コネクタ 133"/>
        <xdr:cNvCxnSpPr/>
      </xdr:nvCxnSpPr>
      <xdr:spPr>
        <a:xfrm>
          <a:off x="3225800" y="109099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6" name="テキスト ボックス 135"/>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63</xdr:row>
      <xdr:rowOff>108555</xdr:rowOff>
    </xdr:to>
    <xdr:cxnSp macro="">
      <xdr:nvCxnSpPr>
        <xdr:cNvPr id="137" name="直線コネクタ 136"/>
        <xdr:cNvCxnSpPr/>
      </xdr:nvCxnSpPr>
      <xdr:spPr>
        <a:xfrm>
          <a:off x="2336800" y="1086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39" name="テキスト ボックス 138"/>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64</xdr:row>
      <xdr:rowOff>86481</xdr:rowOff>
    </xdr:to>
    <xdr:cxnSp macro="">
      <xdr:nvCxnSpPr>
        <xdr:cNvPr id="140" name="直線コネクタ 139"/>
        <xdr:cNvCxnSpPr/>
      </xdr:nvCxnSpPr>
      <xdr:spPr>
        <a:xfrm flipV="1">
          <a:off x="1447800" y="1086394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4" name="テキスト ボックス 143"/>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149678</xdr:rowOff>
    </xdr:from>
    <xdr:to>
      <xdr:col>7</xdr:col>
      <xdr:colOff>203200</xdr:colOff>
      <xdr:row>64</xdr:row>
      <xdr:rowOff>79828</xdr:rowOff>
    </xdr:to>
    <xdr:sp macro="" textlink="">
      <xdr:nvSpPr>
        <xdr:cNvPr id="150" name="円/楕円 149"/>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121755</xdr:rowOff>
    </xdr:from>
    <xdr:ext cx="762000" cy="259045"/>
    <xdr:sp macro="" textlink="">
      <xdr:nvSpPr>
        <xdr:cNvPr id="151" name="財政構造の弾力性該当値テキスト"/>
        <xdr:cNvSpPr txBox="1"/>
      </xdr:nvSpPr>
      <xdr:spPr>
        <a:xfrm>
          <a:off x="5041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24191</xdr:rowOff>
    </xdr:from>
    <xdr:to>
      <xdr:col>6</xdr:col>
      <xdr:colOff>50800</xdr:colOff>
      <xdr:row>64</xdr:row>
      <xdr:rowOff>125791</xdr:rowOff>
    </xdr:to>
    <xdr:sp macro="" textlink="">
      <xdr:nvSpPr>
        <xdr:cNvPr id="152" name="円/楕円 151"/>
        <xdr:cNvSpPr/>
      </xdr:nvSpPr>
      <xdr:spPr>
        <a:xfrm>
          <a:off x="4064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110568</xdr:rowOff>
    </xdr:from>
    <xdr:ext cx="736600" cy="259045"/>
    <xdr:sp macro="" textlink="">
      <xdr:nvSpPr>
        <xdr:cNvPr id="153" name="テキスト ボックス 152"/>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57755</xdr:rowOff>
    </xdr:from>
    <xdr:to>
      <xdr:col>4</xdr:col>
      <xdr:colOff>533400</xdr:colOff>
      <xdr:row>63</xdr:row>
      <xdr:rowOff>159355</xdr:rowOff>
    </xdr:to>
    <xdr:sp macro="" textlink="">
      <xdr:nvSpPr>
        <xdr:cNvPr id="154" name="円/楕円 153"/>
        <xdr:cNvSpPr/>
      </xdr:nvSpPr>
      <xdr:spPr>
        <a:xfrm>
          <a:off x="3175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55" name="テキスト ボックス 154"/>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6" name="円/楕円 155"/>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123570</xdr:rowOff>
    </xdr:from>
    <xdr:ext cx="762000" cy="259045"/>
    <xdr:sp macro="" textlink="">
      <xdr:nvSpPr>
        <xdr:cNvPr id="157" name="テキスト ボックス 156"/>
        <xdr:cNvSpPr txBox="1"/>
      </xdr:nvSpPr>
      <xdr:spPr>
        <a:xfrm>
          <a:off x="1955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35681</xdr:rowOff>
    </xdr:from>
    <xdr:to>
      <xdr:col>2</xdr:col>
      <xdr:colOff>127000</xdr:colOff>
      <xdr:row>64</xdr:row>
      <xdr:rowOff>137281</xdr:rowOff>
    </xdr:to>
    <xdr:sp macro="" textlink="">
      <xdr:nvSpPr>
        <xdr:cNvPr id="158" name="円/楕円 157"/>
        <xdr:cNvSpPr/>
      </xdr:nvSpPr>
      <xdr:spPr>
        <a:xfrm>
          <a:off x="1397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122058</xdr:rowOff>
    </xdr:from>
    <xdr:ext cx="762000" cy="259045"/>
    <xdr:sp macro="" textlink="">
      <xdr:nvSpPr>
        <xdr:cNvPr id="159" name="テキスト ボックス 158"/>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100,872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市長選挙の実施などにより、物件費は増加したものの、要員管理や職員給与の減額などの行財政改革の推進により人件費は減少したため、人口</a:t>
          </a:r>
          <a:r>
            <a:rPr kumimoji="1" lang="en-US" altLang="ja-JP" sz="1300">
              <a:latin typeface="ＭＳ Ｐゴシック"/>
            </a:rPr>
            <a:t>1</a:t>
          </a:r>
          <a:r>
            <a:rPr kumimoji="1" lang="ja-JP" altLang="en-US" sz="1300">
              <a:latin typeface="ＭＳ Ｐゴシック"/>
            </a:rPr>
            <a:t>人当たり人件費・物件費等決算額は減少している。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85350</xdr:rowOff>
    </xdr:from>
    <xdr:to>
      <xdr:col>7</xdr:col>
      <xdr:colOff>152400</xdr:colOff>
      <xdr:row>84</xdr:row>
      <xdr:rowOff>157545</xdr:rowOff>
    </xdr:to>
    <xdr:cxnSp macro="">
      <xdr:nvCxnSpPr>
        <xdr:cNvPr id="192" name="直線コネクタ 191"/>
        <xdr:cNvCxnSpPr/>
      </xdr:nvCxnSpPr>
      <xdr:spPr>
        <a:xfrm flipV="1">
          <a:off x="4114800" y="14487150"/>
          <a:ext cx="838200" cy="7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3" name="人件費・物件費等の状況平均値テキスト"/>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157545</xdr:rowOff>
    </xdr:from>
    <xdr:to>
      <xdr:col>6</xdr:col>
      <xdr:colOff>0</xdr:colOff>
      <xdr:row>85</xdr:row>
      <xdr:rowOff>135364</xdr:rowOff>
    </xdr:to>
    <xdr:cxnSp macro="">
      <xdr:nvCxnSpPr>
        <xdr:cNvPr id="195" name="直線コネクタ 194"/>
        <xdr:cNvCxnSpPr/>
      </xdr:nvCxnSpPr>
      <xdr:spPr>
        <a:xfrm flipV="1">
          <a:off x="3225800" y="14559345"/>
          <a:ext cx="889000" cy="14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7" name="テキスト ボックス 196"/>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85609</xdr:rowOff>
    </xdr:from>
    <xdr:to>
      <xdr:col>4</xdr:col>
      <xdr:colOff>482600</xdr:colOff>
      <xdr:row>85</xdr:row>
      <xdr:rowOff>135364</xdr:rowOff>
    </xdr:to>
    <xdr:cxnSp macro="">
      <xdr:nvCxnSpPr>
        <xdr:cNvPr id="198" name="直線コネクタ 197"/>
        <xdr:cNvCxnSpPr/>
      </xdr:nvCxnSpPr>
      <xdr:spPr>
        <a:xfrm>
          <a:off x="2336800" y="14658859"/>
          <a:ext cx="889000" cy="4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0" name="テキスト ボックス 199"/>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85609</xdr:rowOff>
    </xdr:from>
    <xdr:to>
      <xdr:col>3</xdr:col>
      <xdr:colOff>279400</xdr:colOff>
      <xdr:row>86</xdr:row>
      <xdr:rowOff>33747</xdr:rowOff>
    </xdr:to>
    <xdr:cxnSp macro="">
      <xdr:nvCxnSpPr>
        <xdr:cNvPr id="201" name="直線コネクタ 200"/>
        <xdr:cNvCxnSpPr/>
      </xdr:nvCxnSpPr>
      <xdr:spPr>
        <a:xfrm flipV="1">
          <a:off x="1447800" y="14658859"/>
          <a:ext cx="889000" cy="11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3" name="テキスト ボックス 202"/>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5" name="テキスト ボックス 204"/>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34550</xdr:rowOff>
    </xdr:from>
    <xdr:to>
      <xdr:col>7</xdr:col>
      <xdr:colOff>203200</xdr:colOff>
      <xdr:row>84</xdr:row>
      <xdr:rowOff>136150</xdr:rowOff>
    </xdr:to>
    <xdr:sp macro="" textlink="">
      <xdr:nvSpPr>
        <xdr:cNvPr id="211" name="円/楕円 210"/>
        <xdr:cNvSpPr/>
      </xdr:nvSpPr>
      <xdr:spPr>
        <a:xfrm>
          <a:off x="4902200" y="14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51077</xdr:rowOff>
    </xdr:from>
    <xdr:ext cx="762000" cy="259045"/>
    <xdr:sp macro="" textlink="">
      <xdr:nvSpPr>
        <xdr:cNvPr id="212" name="人件費・物件費等の状況該当値テキスト"/>
        <xdr:cNvSpPr txBox="1"/>
      </xdr:nvSpPr>
      <xdr:spPr>
        <a:xfrm>
          <a:off x="5041900" y="1428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102,558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106745</xdr:rowOff>
    </xdr:from>
    <xdr:to>
      <xdr:col>6</xdr:col>
      <xdr:colOff>50800</xdr:colOff>
      <xdr:row>85</xdr:row>
      <xdr:rowOff>36895</xdr:rowOff>
    </xdr:to>
    <xdr:sp macro="" textlink="">
      <xdr:nvSpPr>
        <xdr:cNvPr id="213" name="円/楕円 212"/>
        <xdr:cNvSpPr/>
      </xdr:nvSpPr>
      <xdr:spPr>
        <a:xfrm>
          <a:off x="4064000" y="145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47072</xdr:rowOff>
    </xdr:from>
    <xdr:ext cx="736600" cy="259045"/>
    <xdr:sp macro="" textlink="">
      <xdr:nvSpPr>
        <xdr:cNvPr id="214" name="テキスト ボックス 213"/>
        <xdr:cNvSpPr txBox="1"/>
      </xdr:nvSpPr>
      <xdr:spPr>
        <a:xfrm>
          <a:off x="3733800" y="142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84564</xdr:rowOff>
    </xdr:from>
    <xdr:to>
      <xdr:col>4</xdr:col>
      <xdr:colOff>533400</xdr:colOff>
      <xdr:row>86</xdr:row>
      <xdr:rowOff>14714</xdr:rowOff>
    </xdr:to>
    <xdr:sp macro="" textlink="">
      <xdr:nvSpPr>
        <xdr:cNvPr id="215" name="円/楕円 214"/>
        <xdr:cNvSpPr/>
      </xdr:nvSpPr>
      <xdr:spPr>
        <a:xfrm>
          <a:off x="3175000" y="146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24891</xdr:rowOff>
    </xdr:from>
    <xdr:ext cx="762000" cy="259045"/>
    <xdr:sp macro="" textlink="">
      <xdr:nvSpPr>
        <xdr:cNvPr id="216" name="テキスト ボックス 215"/>
        <xdr:cNvSpPr txBox="1"/>
      </xdr:nvSpPr>
      <xdr:spPr>
        <a:xfrm>
          <a:off x="2844800" y="14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107,147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34809</xdr:rowOff>
    </xdr:from>
    <xdr:to>
      <xdr:col>3</xdr:col>
      <xdr:colOff>330200</xdr:colOff>
      <xdr:row>85</xdr:row>
      <xdr:rowOff>136409</xdr:rowOff>
    </xdr:to>
    <xdr:sp macro="" textlink="">
      <xdr:nvSpPr>
        <xdr:cNvPr id="217" name="円/楕円 216"/>
        <xdr:cNvSpPr/>
      </xdr:nvSpPr>
      <xdr:spPr>
        <a:xfrm>
          <a:off x="2286000" y="146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146586</xdr:rowOff>
    </xdr:from>
    <xdr:ext cx="762000" cy="259045"/>
    <xdr:sp macro="" textlink="">
      <xdr:nvSpPr>
        <xdr:cNvPr id="218" name="テキスト ボックス 217"/>
        <xdr:cNvSpPr txBox="1"/>
      </xdr:nvSpPr>
      <xdr:spPr>
        <a:xfrm>
          <a:off x="1955800" y="1437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106,116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154397</xdr:rowOff>
    </xdr:from>
    <xdr:to>
      <xdr:col>2</xdr:col>
      <xdr:colOff>127000</xdr:colOff>
      <xdr:row>86</xdr:row>
      <xdr:rowOff>84547</xdr:rowOff>
    </xdr:to>
    <xdr:sp macro="" textlink="">
      <xdr:nvSpPr>
        <xdr:cNvPr id="219" name="円/楕円 218"/>
        <xdr:cNvSpPr/>
      </xdr:nvSpPr>
      <xdr:spPr>
        <a:xfrm>
          <a:off x="1397000" y="147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94724</xdr:rowOff>
    </xdr:from>
    <xdr:ext cx="762000" cy="259045"/>
    <xdr:sp macro="" textlink="">
      <xdr:nvSpPr>
        <xdr:cNvPr id="220" name="テキスト ボックス 219"/>
        <xdr:cNvSpPr txBox="1"/>
      </xdr:nvSpPr>
      <xdr:spPr>
        <a:xfrm>
          <a:off x="1066800" y="144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国において実施されている給与減額措置の実施期間は平成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年度であり、本市における給与減額措置の実施期間が平成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年度であったため、本年度における当該指数においては本市の給与減額措置のみが反映されることとなったため、前年度に比べてラスパイレス指数は大きく下がった。</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49" name="直線コネクタ 248"/>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0"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1" name="直線コネクタ 250"/>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151977</xdr:rowOff>
    </xdr:from>
    <xdr:to>
      <xdr:col>24</xdr:col>
      <xdr:colOff>558800</xdr:colOff>
      <xdr:row>86</xdr:row>
      <xdr:rowOff>77470</xdr:rowOff>
    </xdr:to>
    <xdr:cxnSp macro="">
      <xdr:nvCxnSpPr>
        <xdr:cNvPr id="254" name="直線コネクタ 253"/>
        <xdr:cNvCxnSpPr/>
      </xdr:nvCxnSpPr>
      <xdr:spPr>
        <a:xfrm flipV="1">
          <a:off x="16179800" y="14210877"/>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1288</xdr:rowOff>
    </xdr:from>
    <xdr:ext cx="762000" cy="259045"/>
    <xdr:sp macro="" textlink="">
      <xdr:nvSpPr>
        <xdr:cNvPr id="255"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6" name="フローチャート : 判断 255"/>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88</xdr:row>
      <xdr:rowOff>24130</xdr:rowOff>
    </xdr:to>
    <xdr:cxnSp macro="">
      <xdr:nvCxnSpPr>
        <xdr:cNvPr id="257" name="直線コネクタ 256"/>
        <xdr:cNvCxnSpPr/>
      </xdr:nvCxnSpPr>
      <xdr:spPr>
        <a:xfrm flipV="1">
          <a:off x="15290800" y="148221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8" name="フローチャート : 判断 257"/>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59" name="テキスト ボックス 258"/>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88</xdr:row>
      <xdr:rowOff>24130</xdr:rowOff>
    </xdr:to>
    <xdr:cxnSp macro="">
      <xdr:nvCxnSpPr>
        <xdr:cNvPr id="260" name="直線コネクタ 259"/>
        <xdr:cNvCxnSpPr/>
      </xdr:nvCxnSpPr>
      <xdr:spPr>
        <a:xfrm>
          <a:off x="14401800" y="1446022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2" name="テキスト ボックス 261"/>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84</xdr:row>
      <xdr:rowOff>74507</xdr:rowOff>
    </xdr:to>
    <xdr:cxnSp macro="">
      <xdr:nvCxnSpPr>
        <xdr:cNvPr id="263" name="直線コネクタ 262"/>
        <xdr:cNvCxnSpPr/>
      </xdr:nvCxnSpPr>
      <xdr:spPr>
        <a:xfrm flipV="1">
          <a:off x="13512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4" name="フローチャート : 判断 263"/>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5" name="テキスト ボックス 26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6" name="フローチャート : 判断 265"/>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7" name="テキスト ボックス 26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101177</xdr:rowOff>
    </xdr:from>
    <xdr:to>
      <xdr:col>24</xdr:col>
      <xdr:colOff>609600</xdr:colOff>
      <xdr:row>83</xdr:row>
      <xdr:rowOff>31327</xdr:rowOff>
    </xdr:to>
    <xdr:sp macro="" textlink="">
      <xdr:nvSpPr>
        <xdr:cNvPr id="273" name="円/楕円 272"/>
        <xdr:cNvSpPr/>
      </xdr:nvSpPr>
      <xdr:spPr>
        <a:xfrm>
          <a:off x="169672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117704</xdr:rowOff>
    </xdr:from>
    <xdr:ext cx="762000" cy="259045"/>
    <xdr:sp macro="" textlink="">
      <xdr:nvSpPr>
        <xdr:cNvPr id="274" name="給与水準   （国との比較）該当値テキスト"/>
        <xdr:cNvSpPr txBox="1"/>
      </xdr:nvSpPr>
      <xdr:spPr>
        <a:xfrm>
          <a:off x="17106900" y="1400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5" name="円/楕円 274"/>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76" name="テキスト ボックス 275"/>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7" name="円/楕円 276"/>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78" name="テキスト ボックス 277"/>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9" name="円/楕円 278"/>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80" name="テキスト ボックス 279"/>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81" name="円/楕円 280"/>
        <xdr:cNvSpPr/>
      </xdr:nvSpPr>
      <xdr:spPr>
        <a:xfrm>
          <a:off x="13462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82" name="テキスト ボックス 281"/>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年度に策定した「堺市要員管理方針」において、スリムで強じんな組織・人員体制を目指しており、平成</a:t>
          </a:r>
          <a:r>
            <a:rPr kumimoji="1" lang="en-US" altLang="ja-JP" sz="1300">
              <a:latin typeface="ＭＳ Ｐゴシック"/>
            </a:rPr>
            <a:t>21</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日を起点として</a:t>
          </a:r>
          <a:r>
            <a:rPr kumimoji="1" lang="en-US" altLang="ja-JP" sz="1300">
              <a:latin typeface="ＭＳ Ｐゴシック"/>
            </a:rPr>
            <a:t>10</a:t>
          </a:r>
          <a:r>
            <a:rPr kumimoji="1" lang="ja-JP" altLang="en-US" sz="1300">
              <a:latin typeface="ＭＳ Ｐゴシック"/>
            </a:rPr>
            <a:t>年間で要員数を</a:t>
          </a:r>
          <a:r>
            <a:rPr kumimoji="1" lang="en-US" altLang="ja-JP" sz="1300">
              <a:latin typeface="ＭＳ Ｐゴシック"/>
            </a:rPr>
            <a:t>2</a:t>
          </a:r>
          <a:r>
            <a:rPr kumimoji="1" lang="ja-JP" altLang="en-US" sz="1300">
              <a:latin typeface="ＭＳ Ｐゴシック"/>
            </a:rPr>
            <a:t>割以上削減することを目標としており、その方針に沿って職員数の削減を進めている結果、引き続き類似団体平均を下回っている。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160655</xdr:rowOff>
    </xdr:from>
    <xdr:to>
      <xdr:col>24</xdr:col>
      <xdr:colOff>558800</xdr:colOff>
      <xdr:row>60</xdr:row>
      <xdr:rowOff>1270</xdr:rowOff>
    </xdr:to>
    <xdr:cxnSp macro="">
      <xdr:nvCxnSpPr>
        <xdr:cNvPr id="317" name="直線コネクタ 316"/>
        <xdr:cNvCxnSpPr/>
      </xdr:nvCxnSpPr>
      <xdr:spPr>
        <a:xfrm>
          <a:off x="16179800" y="1027620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18"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160655</xdr:rowOff>
    </xdr:from>
    <xdr:to>
      <xdr:col>23</xdr:col>
      <xdr:colOff>406400</xdr:colOff>
      <xdr:row>60</xdr:row>
      <xdr:rowOff>45508</xdr:rowOff>
    </xdr:to>
    <xdr:cxnSp macro="">
      <xdr:nvCxnSpPr>
        <xdr:cNvPr id="320" name="直線コネクタ 319"/>
        <xdr:cNvCxnSpPr/>
      </xdr:nvCxnSpPr>
      <xdr:spPr>
        <a:xfrm flipV="1">
          <a:off x="15290800" y="1027620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2" name="テキスト ボックス 321"/>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45508</xdr:rowOff>
    </xdr:from>
    <xdr:to>
      <xdr:col>22</xdr:col>
      <xdr:colOff>203200</xdr:colOff>
      <xdr:row>60</xdr:row>
      <xdr:rowOff>73660</xdr:rowOff>
    </xdr:to>
    <xdr:cxnSp macro="">
      <xdr:nvCxnSpPr>
        <xdr:cNvPr id="323" name="直線コネクタ 322"/>
        <xdr:cNvCxnSpPr/>
      </xdr:nvCxnSpPr>
      <xdr:spPr>
        <a:xfrm flipV="1">
          <a:off x="14401800" y="103325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5" name="テキスト ボックス 324"/>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154094</xdr:rowOff>
    </xdr:to>
    <xdr:cxnSp macro="">
      <xdr:nvCxnSpPr>
        <xdr:cNvPr id="326" name="直線コネクタ 325"/>
        <xdr:cNvCxnSpPr/>
      </xdr:nvCxnSpPr>
      <xdr:spPr>
        <a:xfrm flipV="1">
          <a:off x="13512800" y="103606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28" name="テキスト ボックス 327"/>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30" name="テキスト ボックス 329"/>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36" name="円/楕円 335"/>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37"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109855</xdr:rowOff>
    </xdr:from>
    <xdr:to>
      <xdr:col>23</xdr:col>
      <xdr:colOff>457200</xdr:colOff>
      <xdr:row>60</xdr:row>
      <xdr:rowOff>40005</xdr:rowOff>
    </xdr:to>
    <xdr:sp macro="" textlink="">
      <xdr:nvSpPr>
        <xdr:cNvPr id="338" name="円/楕円 337"/>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50182</xdr:rowOff>
    </xdr:from>
    <xdr:ext cx="736600" cy="259045"/>
    <xdr:sp macro="" textlink="">
      <xdr:nvSpPr>
        <xdr:cNvPr id="339" name="テキスト ボックス 338"/>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166158</xdr:rowOff>
    </xdr:from>
    <xdr:to>
      <xdr:col>22</xdr:col>
      <xdr:colOff>254000</xdr:colOff>
      <xdr:row>60</xdr:row>
      <xdr:rowOff>96308</xdr:rowOff>
    </xdr:to>
    <xdr:sp macro="" textlink="">
      <xdr:nvSpPr>
        <xdr:cNvPr id="340" name="円/楕円 339"/>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106485</xdr:rowOff>
    </xdr:from>
    <xdr:ext cx="762000" cy="259045"/>
    <xdr:sp macro="" textlink="">
      <xdr:nvSpPr>
        <xdr:cNvPr id="341" name="テキスト ボックス 340"/>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2" name="円/楕円 341"/>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3" name="テキスト ボックス 342"/>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44" name="円/楕円 343"/>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43621</xdr:rowOff>
    </xdr:from>
    <xdr:ext cx="762000" cy="259045"/>
    <xdr:sp macro="" textlink="">
      <xdr:nvSpPr>
        <xdr:cNvPr id="345" name="テキスト ボックス 344"/>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実質公債費比率は３カ年平均で算出されるが、第三セクター等改革推進債の元利償還が平成２４年度より始まったため、それが含まれていない平成</a:t>
          </a:r>
          <a:r>
            <a:rPr kumimoji="1" lang="en-US" altLang="ja-JP" sz="1300">
              <a:latin typeface="ＭＳ Ｐゴシック"/>
            </a:rPr>
            <a:t>22</a:t>
          </a:r>
          <a:r>
            <a:rPr kumimoji="1" lang="ja-JP" altLang="en-US" sz="1300">
              <a:latin typeface="ＭＳ Ｐゴシック"/>
            </a:rPr>
            <a:t>年度の比率が算定対象外となり、それよりも比率の高い平成</a:t>
          </a:r>
          <a:r>
            <a:rPr kumimoji="1" lang="en-US" altLang="ja-JP" sz="1300">
              <a:latin typeface="ＭＳ Ｐゴシック"/>
            </a:rPr>
            <a:t>25</a:t>
          </a:r>
          <a:r>
            <a:rPr kumimoji="1" lang="ja-JP" altLang="en-US" sz="1300">
              <a:latin typeface="ＭＳ Ｐゴシック"/>
            </a:rPr>
            <a:t>年度の比率が新たに算定対象となったことなどにより、実質公債費比率は平成</a:t>
          </a:r>
          <a:r>
            <a:rPr kumimoji="1" lang="en-US" altLang="ja-JP" sz="1300">
              <a:latin typeface="ＭＳ Ｐゴシック"/>
            </a:rPr>
            <a:t>24</a:t>
          </a:r>
          <a:r>
            <a:rPr kumimoji="1" lang="ja-JP" altLang="en-US" sz="1300">
              <a:latin typeface="ＭＳ Ｐゴシック"/>
            </a:rPr>
            <a:t>年度と比べて</a:t>
          </a:r>
          <a:r>
            <a:rPr kumimoji="1" lang="en-US" altLang="ja-JP" sz="1300">
              <a:latin typeface="ＭＳ Ｐゴシック"/>
            </a:rPr>
            <a:t>0.3</a:t>
          </a:r>
          <a:r>
            <a:rPr kumimoji="1" lang="ja-JP" altLang="en-US" sz="1300">
              <a:latin typeface="ＭＳ Ｐゴシック"/>
            </a:rPr>
            <a:t>ポイント悪化し、</a:t>
          </a:r>
          <a:r>
            <a:rPr kumimoji="1" lang="en-US" altLang="ja-JP" sz="1300">
              <a:latin typeface="ＭＳ Ｐゴシック"/>
            </a:rPr>
            <a:t>5.2%</a:t>
          </a:r>
          <a:r>
            <a:rPr kumimoji="1" lang="ja-JP" altLang="en-US" sz="1300">
              <a:latin typeface="ＭＳ Ｐゴシック"/>
            </a:rPr>
            <a:t>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7" name="直線コネクタ 376"/>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8"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9" name="直線コネクタ 378"/>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169333</xdr:rowOff>
    </xdr:from>
    <xdr:to>
      <xdr:col>24</xdr:col>
      <xdr:colOff>558800</xdr:colOff>
      <xdr:row>37</xdr:row>
      <xdr:rowOff>32355</xdr:rowOff>
    </xdr:to>
    <xdr:cxnSp macro="">
      <xdr:nvCxnSpPr>
        <xdr:cNvPr id="382" name="直線コネクタ 381"/>
        <xdr:cNvCxnSpPr/>
      </xdr:nvCxnSpPr>
      <xdr:spPr>
        <a:xfrm>
          <a:off x="16179800" y="63415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3"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4" name="フローチャート :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169333</xdr:rowOff>
    </xdr:from>
    <xdr:to>
      <xdr:col>23</xdr:col>
      <xdr:colOff>406400</xdr:colOff>
      <xdr:row>36</xdr:row>
      <xdr:rowOff>169333</xdr:rowOff>
    </xdr:to>
    <xdr:cxnSp macro="">
      <xdr:nvCxnSpPr>
        <xdr:cNvPr id="385" name="直線コネクタ 384"/>
        <xdr:cNvCxnSpPr/>
      </xdr:nvCxnSpPr>
      <xdr:spPr>
        <a:xfrm>
          <a:off x="15290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6" name="フローチャート : 判断 385"/>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7" name="テキスト ボックス 386"/>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169333</xdr:rowOff>
    </xdr:from>
    <xdr:to>
      <xdr:col>22</xdr:col>
      <xdr:colOff>203200</xdr:colOff>
      <xdr:row>37</xdr:row>
      <xdr:rowOff>55336</xdr:rowOff>
    </xdr:to>
    <xdr:cxnSp macro="">
      <xdr:nvCxnSpPr>
        <xdr:cNvPr id="388" name="直線コネクタ 387"/>
        <xdr:cNvCxnSpPr/>
      </xdr:nvCxnSpPr>
      <xdr:spPr>
        <a:xfrm flipV="1">
          <a:off x="14401800" y="634153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9" name="フローチャート : 判断 388"/>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90" name="テキスト ボックス 389"/>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55336</xdr:rowOff>
    </xdr:from>
    <xdr:to>
      <xdr:col>21</xdr:col>
      <xdr:colOff>0</xdr:colOff>
      <xdr:row>37</xdr:row>
      <xdr:rowOff>158750</xdr:rowOff>
    </xdr:to>
    <xdr:cxnSp macro="">
      <xdr:nvCxnSpPr>
        <xdr:cNvPr id="391" name="直線コネクタ 390"/>
        <xdr:cNvCxnSpPr/>
      </xdr:nvCxnSpPr>
      <xdr:spPr>
        <a:xfrm flipV="1">
          <a:off x="13512800" y="63989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2" name="フローチャート : 判断 391"/>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3" name="テキスト ボックス 392"/>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4" name="フローチャート : 判断 39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5" name="テキスト ボックス 394"/>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153005</xdr:rowOff>
    </xdr:from>
    <xdr:to>
      <xdr:col>24</xdr:col>
      <xdr:colOff>609600</xdr:colOff>
      <xdr:row>37</xdr:row>
      <xdr:rowOff>83155</xdr:rowOff>
    </xdr:to>
    <xdr:sp macro="" textlink="">
      <xdr:nvSpPr>
        <xdr:cNvPr id="401" name="円/楕円 400"/>
        <xdr:cNvSpPr/>
      </xdr:nvSpPr>
      <xdr:spPr>
        <a:xfrm>
          <a:off x="169672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169532</xdr:rowOff>
    </xdr:from>
    <xdr:ext cx="762000" cy="259045"/>
    <xdr:sp macro="" textlink="">
      <xdr:nvSpPr>
        <xdr:cNvPr id="402" name="公債費負担の状況該当値テキスト"/>
        <xdr:cNvSpPr txBox="1"/>
      </xdr:nvSpPr>
      <xdr:spPr>
        <a:xfrm>
          <a:off x="17106900" y="617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118533</xdr:rowOff>
    </xdr:from>
    <xdr:to>
      <xdr:col>23</xdr:col>
      <xdr:colOff>457200</xdr:colOff>
      <xdr:row>37</xdr:row>
      <xdr:rowOff>48683</xdr:rowOff>
    </xdr:to>
    <xdr:sp macro="" textlink="">
      <xdr:nvSpPr>
        <xdr:cNvPr id="403" name="円/楕円 402"/>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58860</xdr:rowOff>
    </xdr:from>
    <xdr:ext cx="736600" cy="259045"/>
    <xdr:sp macro="" textlink="">
      <xdr:nvSpPr>
        <xdr:cNvPr id="404" name="テキスト ボックス 403"/>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118533</xdr:rowOff>
    </xdr:from>
    <xdr:to>
      <xdr:col>22</xdr:col>
      <xdr:colOff>254000</xdr:colOff>
      <xdr:row>37</xdr:row>
      <xdr:rowOff>48683</xdr:rowOff>
    </xdr:to>
    <xdr:sp macro="" textlink="">
      <xdr:nvSpPr>
        <xdr:cNvPr id="405" name="円/楕円 404"/>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58860</xdr:rowOff>
    </xdr:from>
    <xdr:ext cx="762000" cy="259045"/>
    <xdr:sp macro="" textlink="">
      <xdr:nvSpPr>
        <xdr:cNvPr id="406" name="テキスト ボックス 405"/>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4536</xdr:rowOff>
    </xdr:from>
    <xdr:to>
      <xdr:col>21</xdr:col>
      <xdr:colOff>50800</xdr:colOff>
      <xdr:row>37</xdr:row>
      <xdr:rowOff>106136</xdr:rowOff>
    </xdr:to>
    <xdr:sp macro="" textlink="">
      <xdr:nvSpPr>
        <xdr:cNvPr id="407" name="円/楕円 406"/>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116313</xdr:rowOff>
    </xdr:from>
    <xdr:ext cx="762000" cy="259045"/>
    <xdr:sp macro="" textlink="">
      <xdr:nvSpPr>
        <xdr:cNvPr id="408" name="テキスト ボックス 407"/>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09" name="円/楕円 408"/>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410" name="テキスト ボックス 409"/>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臨時財政対策債を除く市債残高が減少したことや、退職手当支給率の引き下げを行ったことなどにより、</a:t>
          </a:r>
          <a:r>
            <a:rPr kumimoji="1" lang="en-US" altLang="ja-JP" sz="1300">
              <a:latin typeface="ＭＳ Ｐゴシック"/>
            </a:rPr>
            <a:t>9.4</a:t>
          </a:r>
          <a:r>
            <a:rPr kumimoji="1" lang="ja-JP" altLang="en-US" sz="1300">
              <a:latin typeface="ＭＳ Ｐゴシック"/>
            </a:rPr>
            <a:t>ポイント改善し、</a:t>
          </a:r>
          <a:r>
            <a:rPr kumimoji="1" lang="en-US" altLang="ja-JP" sz="1300">
              <a:latin typeface="ＭＳ Ｐゴシック"/>
            </a:rPr>
            <a:t>27.6</a:t>
          </a:r>
          <a:r>
            <a:rPr kumimoji="1" lang="ja-JP" altLang="en-US" sz="1300">
              <a:latin typeface="ＭＳ Ｐゴシック"/>
            </a:rPr>
            <a:t>％となった。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7" name="直線コネクタ 436"/>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8"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9" name="直線コネクタ 438"/>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0"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1" name="直線コネクタ 440"/>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12548</xdr:rowOff>
    </xdr:from>
    <xdr:to>
      <xdr:col>24</xdr:col>
      <xdr:colOff>558800</xdr:colOff>
      <xdr:row>15</xdr:row>
      <xdr:rowOff>57429</xdr:rowOff>
    </xdr:to>
    <xdr:cxnSp macro="">
      <xdr:nvCxnSpPr>
        <xdr:cNvPr id="442" name="直線コネクタ 441"/>
        <xdr:cNvCxnSpPr/>
      </xdr:nvCxnSpPr>
      <xdr:spPr>
        <a:xfrm flipV="1">
          <a:off x="16179800" y="2584298"/>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3"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4" name="フローチャート : 判断 443"/>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57429</xdr:rowOff>
    </xdr:from>
    <xdr:to>
      <xdr:col>23</xdr:col>
      <xdr:colOff>406400</xdr:colOff>
      <xdr:row>15</xdr:row>
      <xdr:rowOff>134163</xdr:rowOff>
    </xdr:to>
    <xdr:cxnSp macro="">
      <xdr:nvCxnSpPr>
        <xdr:cNvPr id="445" name="直線コネクタ 444"/>
        <xdr:cNvCxnSpPr/>
      </xdr:nvCxnSpPr>
      <xdr:spPr>
        <a:xfrm flipV="1">
          <a:off x="15290800" y="2629179"/>
          <a:ext cx="889000" cy="7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6" name="フローチャート : 判断 445"/>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7" name="テキスト ボックス 446"/>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134163</xdr:rowOff>
    </xdr:from>
    <xdr:to>
      <xdr:col>22</xdr:col>
      <xdr:colOff>203200</xdr:colOff>
      <xdr:row>15</xdr:row>
      <xdr:rowOff>167945</xdr:rowOff>
    </xdr:to>
    <xdr:cxnSp macro="">
      <xdr:nvCxnSpPr>
        <xdr:cNvPr id="448" name="直線コネクタ 447"/>
        <xdr:cNvCxnSpPr/>
      </xdr:nvCxnSpPr>
      <xdr:spPr>
        <a:xfrm flipV="1">
          <a:off x="14401800" y="270591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9" name="フローチャート : 判断 448"/>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0" name="テキスト ボックス 449"/>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167945</xdr:rowOff>
    </xdr:from>
    <xdr:to>
      <xdr:col>21</xdr:col>
      <xdr:colOff>0</xdr:colOff>
      <xdr:row>16</xdr:row>
      <xdr:rowOff>83363</xdr:rowOff>
    </xdr:to>
    <xdr:cxnSp macro="">
      <xdr:nvCxnSpPr>
        <xdr:cNvPr id="451" name="直線コネクタ 450"/>
        <xdr:cNvCxnSpPr/>
      </xdr:nvCxnSpPr>
      <xdr:spPr>
        <a:xfrm flipV="1">
          <a:off x="13512800" y="273969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2" name="フローチャート : 判断 451"/>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3" name="テキスト ボックス 452"/>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4" name="フローチャート : 判断 453"/>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5" name="テキスト ボックス 454"/>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133198</xdr:rowOff>
    </xdr:from>
    <xdr:to>
      <xdr:col>24</xdr:col>
      <xdr:colOff>609600</xdr:colOff>
      <xdr:row>15</xdr:row>
      <xdr:rowOff>63348</xdr:rowOff>
    </xdr:to>
    <xdr:sp macro="" textlink="">
      <xdr:nvSpPr>
        <xdr:cNvPr id="461" name="円/楕円 460"/>
        <xdr:cNvSpPr/>
      </xdr:nvSpPr>
      <xdr:spPr>
        <a:xfrm>
          <a:off x="16967200" y="2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54475</xdr:rowOff>
    </xdr:from>
    <xdr:ext cx="762000" cy="259045"/>
    <xdr:sp macro="" textlink="">
      <xdr:nvSpPr>
        <xdr:cNvPr id="462" name="将来負担の状況該当値テキスト"/>
        <xdr:cNvSpPr txBox="1"/>
      </xdr:nvSpPr>
      <xdr:spPr>
        <a:xfrm>
          <a:off x="17106900" y="245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6629</xdr:rowOff>
    </xdr:from>
    <xdr:to>
      <xdr:col>23</xdr:col>
      <xdr:colOff>457200</xdr:colOff>
      <xdr:row>15</xdr:row>
      <xdr:rowOff>108229</xdr:rowOff>
    </xdr:to>
    <xdr:sp macro="" textlink="">
      <xdr:nvSpPr>
        <xdr:cNvPr id="463" name="円/楕円 462"/>
        <xdr:cNvSpPr/>
      </xdr:nvSpPr>
      <xdr:spPr>
        <a:xfrm>
          <a:off x="16129000" y="2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118406</xdr:rowOff>
    </xdr:from>
    <xdr:ext cx="736600" cy="259045"/>
    <xdr:sp macro="" textlink="">
      <xdr:nvSpPr>
        <xdr:cNvPr id="464" name="テキスト ボックス 463"/>
        <xdr:cNvSpPr txBox="1"/>
      </xdr:nvSpPr>
      <xdr:spPr>
        <a:xfrm>
          <a:off x="15798800" y="2347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83363</xdr:rowOff>
    </xdr:from>
    <xdr:to>
      <xdr:col>22</xdr:col>
      <xdr:colOff>254000</xdr:colOff>
      <xdr:row>16</xdr:row>
      <xdr:rowOff>13513</xdr:rowOff>
    </xdr:to>
    <xdr:sp macro="" textlink="">
      <xdr:nvSpPr>
        <xdr:cNvPr id="465" name="円/楕円 464"/>
        <xdr:cNvSpPr/>
      </xdr:nvSpPr>
      <xdr:spPr>
        <a:xfrm>
          <a:off x="15240000" y="26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23690</xdr:rowOff>
    </xdr:from>
    <xdr:ext cx="762000" cy="259045"/>
    <xdr:sp macro="" textlink="">
      <xdr:nvSpPr>
        <xdr:cNvPr id="466" name="テキスト ボックス 465"/>
        <xdr:cNvSpPr txBox="1"/>
      </xdr:nvSpPr>
      <xdr:spPr>
        <a:xfrm>
          <a:off x="14909800" y="24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117145</xdr:rowOff>
    </xdr:from>
    <xdr:to>
      <xdr:col>21</xdr:col>
      <xdr:colOff>50800</xdr:colOff>
      <xdr:row>16</xdr:row>
      <xdr:rowOff>47295</xdr:rowOff>
    </xdr:to>
    <xdr:sp macro="" textlink="">
      <xdr:nvSpPr>
        <xdr:cNvPr id="467" name="円/楕円 466"/>
        <xdr:cNvSpPr/>
      </xdr:nvSpPr>
      <xdr:spPr>
        <a:xfrm>
          <a:off x="14351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57472</xdr:rowOff>
    </xdr:from>
    <xdr:ext cx="762000" cy="259045"/>
    <xdr:sp macro="" textlink="">
      <xdr:nvSpPr>
        <xdr:cNvPr id="468" name="テキスト ボックス 467"/>
        <xdr:cNvSpPr txBox="1"/>
      </xdr:nvSpPr>
      <xdr:spPr>
        <a:xfrm>
          <a:off x="14020800" y="24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32563</xdr:rowOff>
    </xdr:from>
    <xdr:to>
      <xdr:col>19</xdr:col>
      <xdr:colOff>533400</xdr:colOff>
      <xdr:row>16</xdr:row>
      <xdr:rowOff>134163</xdr:rowOff>
    </xdr:to>
    <xdr:sp macro="" textlink="">
      <xdr:nvSpPr>
        <xdr:cNvPr id="469" name="円/楕円 468"/>
        <xdr:cNvSpPr/>
      </xdr:nvSpPr>
      <xdr:spPr>
        <a:xfrm>
          <a:off x="13462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144340</xdr:rowOff>
    </xdr:from>
    <xdr:ext cx="762000" cy="259045"/>
    <xdr:sp macro="" textlink="">
      <xdr:nvSpPr>
        <xdr:cNvPr id="470" name="テキスト ボックス 469"/>
        <xdr:cNvSpPr txBox="1"/>
      </xdr:nvSpPr>
      <xdr:spPr>
        <a:xfrm>
          <a:off x="13131800" y="25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849,107
837,383
149.99
340,345,277
337,368,905
1,592,465
186,684,863
364,793,245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要員管理や職員給与の減額などの行財政改革の推進による減少が、定年退職者数の増加による退職手当の増加を上回ったため、結果的に人件費は前年度に比べて減少した。</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118836</xdr:rowOff>
    </xdr:from>
    <xdr:to>
      <xdr:col>7</xdr:col>
      <xdr:colOff>15875</xdr:colOff>
      <xdr:row>38</xdr:row>
      <xdr:rowOff>78015</xdr:rowOff>
    </xdr:to>
    <xdr:cxnSp macro="">
      <xdr:nvCxnSpPr>
        <xdr:cNvPr id="67" name="直線コネクタ 66"/>
        <xdr:cNvCxnSpPr/>
      </xdr:nvCxnSpPr>
      <xdr:spPr>
        <a:xfrm flipV="1">
          <a:off x="3987800" y="6462486"/>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72770</xdr:rowOff>
    </xdr:from>
    <xdr:ext cx="762000" cy="259045"/>
    <xdr:sp macro="" textlink="">
      <xdr:nvSpPr>
        <xdr:cNvPr id="68" name="人件費平均値テキスト"/>
        <xdr:cNvSpPr txBox="1"/>
      </xdr:nvSpPr>
      <xdr:spPr>
        <a:xfrm>
          <a:off x="4914900" y="6416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78015</xdr:rowOff>
    </xdr:from>
    <xdr:to>
      <xdr:col>5</xdr:col>
      <xdr:colOff>549275</xdr:colOff>
      <xdr:row>39</xdr:row>
      <xdr:rowOff>102507</xdr:rowOff>
    </xdr:to>
    <xdr:cxnSp macro="">
      <xdr:nvCxnSpPr>
        <xdr:cNvPr id="70" name="直線コネクタ 69"/>
        <xdr:cNvCxnSpPr/>
      </xdr:nvCxnSpPr>
      <xdr:spPr>
        <a:xfrm flipV="1">
          <a:off x="3098800" y="65931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102507</xdr:rowOff>
    </xdr:from>
    <xdr:to>
      <xdr:col>4</xdr:col>
      <xdr:colOff>346075</xdr:colOff>
      <xdr:row>40</xdr:row>
      <xdr:rowOff>61685</xdr:rowOff>
    </xdr:to>
    <xdr:cxnSp macro="">
      <xdr:nvCxnSpPr>
        <xdr:cNvPr id="73" name="直線コネクタ 72"/>
        <xdr:cNvCxnSpPr/>
      </xdr:nvCxnSpPr>
      <xdr:spPr>
        <a:xfrm flipV="1">
          <a:off x="2209800" y="67890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61685</xdr:rowOff>
    </xdr:from>
    <xdr:to>
      <xdr:col>3</xdr:col>
      <xdr:colOff>142875</xdr:colOff>
      <xdr:row>41</xdr:row>
      <xdr:rowOff>69850</xdr:rowOff>
    </xdr:to>
    <xdr:cxnSp macro="">
      <xdr:nvCxnSpPr>
        <xdr:cNvPr id="76" name="直線コネクタ 75"/>
        <xdr:cNvCxnSpPr/>
      </xdr:nvCxnSpPr>
      <xdr:spPr>
        <a:xfrm flipV="1">
          <a:off x="1320800" y="69196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155320</xdr:rowOff>
    </xdr:from>
    <xdr:ext cx="762000" cy="259045"/>
    <xdr:sp macro="" textlink="">
      <xdr:nvSpPr>
        <xdr:cNvPr id="80" name="テキスト ボックス 79"/>
        <xdr:cNvSpPr txBox="1"/>
      </xdr:nvSpPr>
      <xdr:spPr>
        <a:xfrm>
          <a:off x="939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68036</xdr:rowOff>
    </xdr:from>
    <xdr:to>
      <xdr:col>7</xdr:col>
      <xdr:colOff>66675</xdr:colOff>
      <xdr:row>37</xdr:row>
      <xdr:rowOff>169636</xdr:rowOff>
    </xdr:to>
    <xdr:sp macro="" textlink="">
      <xdr:nvSpPr>
        <xdr:cNvPr id="86" name="円/楕円 85"/>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84563</xdr:rowOff>
    </xdr:from>
    <xdr:ext cx="762000" cy="259045"/>
    <xdr:sp macro="" textlink="">
      <xdr:nvSpPr>
        <xdr:cNvPr id="87" name="人件費該当値テキスト"/>
        <xdr:cNvSpPr txBox="1"/>
      </xdr:nvSpPr>
      <xdr:spPr>
        <a:xfrm>
          <a:off x="4914900" y="625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27215</xdr:rowOff>
    </xdr:from>
    <xdr:to>
      <xdr:col>5</xdr:col>
      <xdr:colOff>600075</xdr:colOff>
      <xdr:row>38</xdr:row>
      <xdr:rowOff>128815</xdr:rowOff>
    </xdr:to>
    <xdr:sp macro="" textlink="">
      <xdr:nvSpPr>
        <xdr:cNvPr id="88" name="円/楕円 87"/>
        <xdr:cNvSpPr/>
      </xdr:nvSpPr>
      <xdr:spPr>
        <a:xfrm>
          <a:off x="3937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138991</xdr:rowOff>
    </xdr:from>
    <xdr:ext cx="736600" cy="259045"/>
    <xdr:sp macro="" textlink="">
      <xdr:nvSpPr>
        <xdr:cNvPr id="89" name="テキスト ボックス 88"/>
        <xdr:cNvSpPr txBox="1"/>
      </xdr:nvSpPr>
      <xdr:spPr>
        <a:xfrm>
          <a:off x="3606800" y="631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51707</xdr:rowOff>
    </xdr:from>
    <xdr:to>
      <xdr:col>4</xdr:col>
      <xdr:colOff>396875</xdr:colOff>
      <xdr:row>39</xdr:row>
      <xdr:rowOff>153307</xdr:rowOff>
    </xdr:to>
    <xdr:sp macro="" textlink="">
      <xdr:nvSpPr>
        <xdr:cNvPr id="90" name="円/楕円 89"/>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91" name="テキスト ボックス 90"/>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10885</xdr:rowOff>
    </xdr:from>
    <xdr:to>
      <xdr:col>3</xdr:col>
      <xdr:colOff>193675</xdr:colOff>
      <xdr:row>40</xdr:row>
      <xdr:rowOff>112485</xdr:rowOff>
    </xdr:to>
    <xdr:sp macro="" textlink="">
      <xdr:nvSpPr>
        <xdr:cNvPr id="92" name="円/楕円 91"/>
        <xdr:cNvSpPr/>
      </xdr:nvSpPr>
      <xdr:spPr>
        <a:xfrm>
          <a:off x="2159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97262</xdr:rowOff>
    </xdr:from>
    <xdr:ext cx="762000" cy="259045"/>
    <xdr:sp macro="" textlink="">
      <xdr:nvSpPr>
        <xdr:cNvPr id="93" name="テキスト ボックス 92"/>
        <xdr:cNvSpPr txBox="1"/>
      </xdr:nvSpPr>
      <xdr:spPr>
        <a:xfrm>
          <a:off x="1828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4" name="円/楕円 93"/>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5" name="テキスト ボックス 94"/>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行財政改革の推進によりアウトソーシングを進めているものの、指定管理者への委託料が減少したことなどにより、前年度と比べ</a:t>
          </a:r>
          <a:r>
            <a:rPr kumimoji="1" lang="en-US" altLang="ja-JP" sz="1300">
              <a:latin typeface="ＭＳ Ｐゴシック"/>
            </a:rPr>
            <a:t>0.2</a:t>
          </a:r>
          <a:r>
            <a:rPr kumimoji="1" lang="ja-JP" altLang="en-US" sz="1300">
              <a:latin typeface="ＭＳ Ｐゴシック"/>
            </a:rPr>
            <a:t>％減少した。</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9978</xdr:rowOff>
    </xdr:from>
    <xdr:to>
      <xdr:col>24</xdr:col>
      <xdr:colOff>31750</xdr:colOff>
      <xdr:row>19</xdr:row>
      <xdr:rowOff>31750</xdr:rowOff>
    </xdr:to>
    <xdr:cxnSp macro="">
      <xdr:nvCxnSpPr>
        <xdr:cNvPr id="130" name="直線コネクタ 129"/>
        <xdr:cNvCxnSpPr/>
      </xdr:nvCxnSpPr>
      <xdr:spPr>
        <a:xfrm flipV="1">
          <a:off x="15671800" y="3267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20864</xdr:rowOff>
    </xdr:from>
    <xdr:to>
      <xdr:col>22</xdr:col>
      <xdr:colOff>565150</xdr:colOff>
      <xdr:row>19</xdr:row>
      <xdr:rowOff>31750</xdr:rowOff>
    </xdr:to>
    <xdr:cxnSp macro="">
      <xdr:nvCxnSpPr>
        <xdr:cNvPr id="133" name="直線コネクタ 132"/>
        <xdr:cNvCxnSpPr/>
      </xdr:nvCxnSpPr>
      <xdr:spPr>
        <a:xfrm>
          <a:off x="14782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148771</xdr:rowOff>
    </xdr:from>
    <xdr:to>
      <xdr:col>21</xdr:col>
      <xdr:colOff>361950</xdr:colOff>
      <xdr:row>19</xdr:row>
      <xdr:rowOff>20864</xdr:rowOff>
    </xdr:to>
    <xdr:cxnSp macro="">
      <xdr:nvCxnSpPr>
        <xdr:cNvPr id="136" name="直線コネクタ 135"/>
        <xdr:cNvCxnSpPr/>
      </xdr:nvCxnSpPr>
      <xdr:spPr>
        <a:xfrm>
          <a:off x="13893800" y="3234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148771</xdr:rowOff>
    </xdr:from>
    <xdr:to>
      <xdr:col>20</xdr:col>
      <xdr:colOff>158750</xdr:colOff>
      <xdr:row>18</xdr:row>
      <xdr:rowOff>170543</xdr:rowOff>
    </xdr:to>
    <xdr:cxnSp macro="">
      <xdr:nvCxnSpPr>
        <xdr:cNvPr id="139" name="直線コネクタ 138"/>
        <xdr:cNvCxnSpPr/>
      </xdr:nvCxnSpPr>
      <xdr:spPr>
        <a:xfrm flipV="1">
          <a:off x="13004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130629</xdr:rowOff>
    </xdr:from>
    <xdr:to>
      <xdr:col>24</xdr:col>
      <xdr:colOff>82550</xdr:colOff>
      <xdr:row>19</xdr:row>
      <xdr:rowOff>60778</xdr:rowOff>
    </xdr:to>
    <xdr:sp macro="" textlink="">
      <xdr:nvSpPr>
        <xdr:cNvPr id="149" name="円/楕円 148"/>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102705</xdr:rowOff>
    </xdr:from>
    <xdr:ext cx="762000" cy="259045"/>
    <xdr:sp macro="" textlink="">
      <xdr:nvSpPr>
        <xdr:cNvPr id="150"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51" name="円/楕円 150"/>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52" name="テキスト ボックス 151"/>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141514</xdr:rowOff>
    </xdr:from>
    <xdr:to>
      <xdr:col>21</xdr:col>
      <xdr:colOff>412750</xdr:colOff>
      <xdr:row>19</xdr:row>
      <xdr:rowOff>71664</xdr:rowOff>
    </xdr:to>
    <xdr:sp macro="" textlink="">
      <xdr:nvSpPr>
        <xdr:cNvPr id="153" name="円/楕円 152"/>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56441</xdr:rowOff>
    </xdr:from>
    <xdr:ext cx="762000" cy="259045"/>
    <xdr:sp macro="" textlink="">
      <xdr:nvSpPr>
        <xdr:cNvPr id="154" name="テキスト ボックス 153"/>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97971</xdr:rowOff>
    </xdr:from>
    <xdr:to>
      <xdr:col>20</xdr:col>
      <xdr:colOff>209550</xdr:colOff>
      <xdr:row>19</xdr:row>
      <xdr:rowOff>28122</xdr:rowOff>
    </xdr:to>
    <xdr:sp macro="" textlink="">
      <xdr:nvSpPr>
        <xdr:cNvPr id="155" name="円/楕円 154"/>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12899</xdr:rowOff>
    </xdr:from>
    <xdr:ext cx="762000" cy="259045"/>
    <xdr:sp macro="" textlink="">
      <xdr:nvSpPr>
        <xdr:cNvPr id="156" name="テキスト ボックス 155"/>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119743</xdr:rowOff>
    </xdr:from>
    <xdr:to>
      <xdr:col>19</xdr:col>
      <xdr:colOff>6350</xdr:colOff>
      <xdr:row>19</xdr:row>
      <xdr:rowOff>49893</xdr:rowOff>
    </xdr:to>
    <xdr:sp macro="" textlink="">
      <xdr:nvSpPr>
        <xdr:cNvPr id="157" name="円/楕円 156"/>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34670</xdr:rowOff>
    </xdr:from>
    <xdr:ext cx="762000" cy="259045"/>
    <xdr:sp macro="" textlink="">
      <xdr:nvSpPr>
        <xdr:cNvPr id="158" name="テキスト ボックス 157"/>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待機児解消に向けた取り組みを推進したことにより保育所運営費が増加したことや、障害者自立支援給付費、生活保護費などが増加したものの、比率は引き続き前年度と同水準となっており、類似団体と比較すると高水準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146050</xdr:rowOff>
    </xdr:from>
    <xdr:to>
      <xdr:col>7</xdr:col>
      <xdr:colOff>15875</xdr:colOff>
      <xdr:row>61</xdr:row>
      <xdr:rowOff>146050</xdr:rowOff>
    </xdr:to>
    <xdr:cxnSp macro="">
      <xdr:nvCxnSpPr>
        <xdr:cNvPr id="191" name="直線コネクタ 190"/>
        <xdr:cNvCxnSpPr/>
      </xdr:nvCxnSpPr>
      <xdr:spPr>
        <a:xfrm>
          <a:off x="3987800" y="1060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92727</xdr:rowOff>
    </xdr:from>
    <xdr:ext cx="762000" cy="259045"/>
    <xdr:sp macro="" textlink="">
      <xdr:nvSpPr>
        <xdr:cNvPr id="192" name="扶助費平均値テキスト"/>
        <xdr:cNvSpPr txBox="1"/>
      </xdr:nvSpPr>
      <xdr:spPr>
        <a:xfrm>
          <a:off x="4914900" y="1003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146050</xdr:rowOff>
    </xdr:from>
    <xdr:to>
      <xdr:col>5</xdr:col>
      <xdr:colOff>549275</xdr:colOff>
      <xdr:row>61</xdr:row>
      <xdr:rowOff>146050</xdr:rowOff>
    </xdr:to>
    <xdr:cxnSp macro="">
      <xdr:nvCxnSpPr>
        <xdr:cNvPr id="194" name="直線コネクタ 193"/>
        <xdr:cNvCxnSpPr/>
      </xdr:nvCxnSpPr>
      <xdr:spPr>
        <a:xfrm>
          <a:off x="3098800" y="10433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149877</xdr:rowOff>
    </xdr:from>
    <xdr:ext cx="736600" cy="259045"/>
    <xdr:sp macro="" textlink="">
      <xdr:nvSpPr>
        <xdr:cNvPr id="196" name="テキスト ボックス 195"/>
        <xdr:cNvSpPr txBox="1"/>
      </xdr:nvSpPr>
      <xdr:spPr>
        <a:xfrm>
          <a:off x="3606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88900</xdr:rowOff>
    </xdr:from>
    <xdr:to>
      <xdr:col>4</xdr:col>
      <xdr:colOff>346075</xdr:colOff>
      <xdr:row>60</xdr:row>
      <xdr:rowOff>146050</xdr:rowOff>
    </xdr:to>
    <xdr:cxnSp macro="">
      <xdr:nvCxnSpPr>
        <xdr:cNvPr id="197" name="直線コネクタ 196"/>
        <xdr:cNvCxnSpPr/>
      </xdr:nvCxnSpPr>
      <xdr:spPr>
        <a:xfrm>
          <a:off x="2209800" y="1037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9" name="テキスト ボックス 198"/>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127000</xdr:rowOff>
    </xdr:from>
    <xdr:to>
      <xdr:col>3</xdr:col>
      <xdr:colOff>142875</xdr:colOff>
      <xdr:row>60</xdr:row>
      <xdr:rowOff>88900</xdr:rowOff>
    </xdr:to>
    <xdr:cxnSp macro="">
      <xdr:nvCxnSpPr>
        <xdr:cNvPr id="200" name="直線コネクタ 199"/>
        <xdr:cNvCxnSpPr/>
      </xdr:nvCxnSpPr>
      <xdr:spPr>
        <a:xfrm>
          <a:off x="1320800" y="10242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202" name="テキスト ボックス 201"/>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04" name="テキスト ボックス 203"/>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10" name="円/楕円 209"/>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11"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95250</xdr:rowOff>
    </xdr:from>
    <xdr:to>
      <xdr:col>5</xdr:col>
      <xdr:colOff>600075</xdr:colOff>
      <xdr:row>62</xdr:row>
      <xdr:rowOff>25400</xdr:rowOff>
    </xdr:to>
    <xdr:sp macro="" textlink="">
      <xdr:nvSpPr>
        <xdr:cNvPr id="212" name="円/楕円 211"/>
        <xdr:cNvSpPr/>
      </xdr:nvSpPr>
      <xdr:spPr>
        <a:xfrm>
          <a:off x="3937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10177</xdr:rowOff>
    </xdr:from>
    <xdr:ext cx="736600" cy="259045"/>
    <xdr:sp macro="" textlink="">
      <xdr:nvSpPr>
        <xdr:cNvPr id="213" name="テキスト ボックス 212"/>
        <xdr:cNvSpPr txBox="1"/>
      </xdr:nvSpPr>
      <xdr:spPr>
        <a:xfrm>
          <a:off x="3606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95250</xdr:rowOff>
    </xdr:from>
    <xdr:to>
      <xdr:col>4</xdr:col>
      <xdr:colOff>396875</xdr:colOff>
      <xdr:row>61</xdr:row>
      <xdr:rowOff>25400</xdr:rowOff>
    </xdr:to>
    <xdr:sp macro="" textlink="">
      <xdr:nvSpPr>
        <xdr:cNvPr id="214" name="円/楕円 213"/>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10177</xdr:rowOff>
    </xdr:from>
    <xdr:ext cx="762000" cy="259045"/>
    <xdr:sp macro="" textlink="">
      <xdr:nvSpPr>
        <xdr:cNvPr id="215" name="テキスト ボックス 214"/>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38100</xdr:rowOff>
    </xdr:from>
    <xdr:to>
      <xdr:col>3</xdr:col>
      <xdr:colOff>193675</xdr:colOff>
      <xdr:row>60</xdr:row>
      <xdr:rowOff>139700</xdr:rowOff>
    </xdr:to>
    <xdr:sp macro="" textlink="">
      <xdr:nvSpPr>
        <xdr:cNvPr id="216" name="円/楕円 215"/>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124477</xdr:rowOff>
    </xdr:from>
    <xdr:ext cx="762000" cy="259045"/>
    <xdr:sp macro="" textlink="">
      <xdr:nvSpPr>
        <xdr:cNvPr id="217" name="テキスト ボックス 216"/>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76200</xdr:rowOff>
    </xdr:from>
    <xdr:to>
      <xdr:col>1</xdr:col>
      <xdr:colOff>676275</xdr:colOff>
      <xdr:row>60</xdr:row>
      <xdr:rowOff>6350</xdr:rowOff>
    </xdr:to>
    <xdr:sp macro="" textlink="">
      <xdr:nvSpPr>
        <xdr:cNvPr id="218" name="円/楕円 217"/>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162577</xdr:rowOff>
    </xdr:from>
    <xdr:ext cx="762000" cy="259045"/>
    <xdr:sp macro="" textlink="">
      <xdr:nvSpPr>
        <xdr:cNvPr id="219" name="テキスト ボックス 218"/>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後期高齢者医療費や介護保険給付費の増加などにより、繰出金が前年度に比べ</a:t>
          </a:r>
          <a:r>
            <a:rPr kumimoji="1" lang="en-US" altLang="ja-JP" sz="1300">
              <a:latin typeface="ＭＳ Ｐゴシック"/>
            </a:rPr>
            <a:t>0.3</a:t>
          </a:r>
          <a:r>
            <a:rPr kumimoji="1" lang="ja-JP" altLang="en-US" sz="1300">
              <a:latin typeface="ＭＳ Ｐゴシック"/>
            </a:rPr>
            <a:t>％増加し、</a:t>
          </a:r>
          <a:r>
            <a:rPr kumimoji="1" lang="en-US" altLang="ja-JP" sz="1300">
              <a:latin typeface="ＭＳ Ｐゴシック"/>
            </a:rPr>
            <a:t>11.2</a:t>
          </a:r>
          <a:r>
            <a:rPr kumimoji="1" lang="ja-JP" altLang="en-US" sz="1300">
              <a:latin typeface="ＭＳ Ｐゴシック"/>
            </a:rPr>
            <a:t>％となった。</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50800</xdr:rowOff>
    </xdr:from>
    <xdr:to>
      <xdr:col>24</xdr:col>
      <xdr:colOff>31750</xdr:colOff>
      <xdr:row>57</xdr:row>
      <xdr:rowOff>50800</xdr:rowOff>
    </xdr:to>
    <xdr:cxnSp macro="">
      <xdr:nvCxnSpPr>
        <xdr:cNvPr id="252" name="直線コネクタ 251"/>
        <xdr:cNvCxnSpPr/>
      </xdr:nvCxnSpPr>
      <xdr:spPr>
        <a:xfrm>
          <a:off x="15671800" y="9823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3"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50800</xdr:rowOff>
    </xdr:to>
    <xdr:cxnSp macro="">
      <xdr:nvCxnSpPr>
        <xdr:cNvPr id="255" name="直線コネクタ 254"/>
        <xdr:cNvCxnSpPr/>
      </xdr:nvCxnSpPr>
      <xdr:spPr>
        <a:xfrm>
          <a:off x="14782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7" name="テキスト ボックス 256"/>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69850</xdr:rowOff>
    </xdr:from>
    <xdr:to>
      <xdr:col>21</xdr:col>
      <xdr:colOff>361950</xdr:colOff>
      <xdr:row>56</xdr:row>
      <xdr:rowOff>127000</xdr:rowOff>
    </xdr:to>
    <xdr:cxnSp macro="">
      <xdr:nvCxnSpPr>
        <xdr:cNvPr id="258" name="直線コネクタ 257"/>
        <xdr:cNvCxnSpPr/>
      </xdr:nvCxnSpPr>
      <xdr:spPr>
        <a:xfrm>
          <a:off x="13893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0" name="テキスト ボックス 259"/>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56</xdr:row>
      <xdr:rowOff>69850</xdr:rowOff>
    </xdr:to>
    <xdr:cxnSp macro="">
      <xdr:nvCxnSpPr>
        <xdr:cNvPr id="261" name="直線コネクタ 260"/>
        <xdr:cNvCxnSpPr/>
      </xdr:nvCxnSpPr>
      <xdr:spPr>
        <a:xfrm>
          <a:off x="13004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63" name="テキスト ボックス 262"/>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0</xdr:rowOff>
    </xdr:from>
    <xdr:to>
      <xdr:col>24</xdr:col>
      <xdr:colOff>82550</xdr:colOff>
      <xdr:row>57</xdr:row>
      <xdr:rowOff>101600</xdr:rowOff>
    </xdr:to>
    <xdr:sp macro="" textlink="">
      <xdr:nvSpPr>
        <xdr:cNvPr id="271" name="円/楕円 270"/>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143527</xdr:rowOff>
    </xdr:from>
    <xdr:ext cx="762000" cy="259045"/>
    <xdr:sp macro="" textlink="">
      <xdr:nvSpPr>
        <xdr:cNvPr id="272" name="その他該当値テキスト"/>
        <xdr:cNvSpPr txBox="1"/>
      </xdr:nvSpPr>
      <xdr:spPr>
        <a:xfrm>
          <a:off x="16598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0</xdr:rowOff>
    </xdr:from>
    <xdr:to>
      <xdr:col>22</xdr:col>
      <xdr:colOff>615950</xdr:colOff>
      <xdr:row>57</xdr:row>
      <xdr:rowOff>101600</xdr:rowOff>
    </xdr:to>
    <xdr:sp macro="" textlink="">
      <xdr:nvSpPr>
        <xdr:cNvPr id="273" name="円/楕円 272"/>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86377</xdr:rowOff>
    </xdr:from>
    <xdr:ext cx="736600" cy="259045"/>
    <xdr:sp macro="" textlink="">
      <xdr:nvSpPr>
        <xdr:cNvPr id="274" name="テキスト ボックス 273"/>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5" name="円/楕円 274"/>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6" name="テキスト ボックス 275"/>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19050</xdr:rowOff>
    </xdr:from>
    <xdr:to>
      <xdr:col>20</xdr:col>
      <xdr:colOff>209550</xdr:colOff>
      <xdr:row>56</xdr:row>
      <xdr:rowOff>120650</xdr:rowOff>
    </xdr:to>
    <xdr:sp macro="" textlink="">
      <xdr:nvSpPr>
        <xdr:cNvPr id="277" name="円/楕円 276"/>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105427</xdr:rowOff>
    </xdr:from>
    <xdr:ext cx="762000" cy="259045"/>
    <xdr:sp macro="" textlink="">
      <xdr:nvSpPr>
        <xdr:cNvPr id="278" name="テキスト ボックス 27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9" name="円/楕円 278"/>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80" name="テキスト ボックス 279"/>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民間保育所への運営補助金の増加などにより、補助費は前年度と比較して</a:t>
          </a:r>
          <a:r>
            <a:rPr kumimoji="1" lang="en-US" altLang="ja-JP" sz="1300">
              <a:latin typeface="ＭＳ Ｐゴシック"/>
            </a:rPr>
            <a:t>0.5%</a:t>
          </a:r>
          <a:r>
            <a:rPr kumimoji="1" lang="ja-JP" altLang="en-US" sz="1300">
              <a:latin typeface="ＭＳ Ｐゴシック"/>
            </a:rPr>
            <a:t>増加し、</a:t>
          </a:r>
          <a:r>
            <a:rPr kumimoji="1" lang="en-US" altLang="ja-JP" sz="1300">
              <a:latin typeface="ＭＳ Ｐゴシック"/>
            </a:rPr>
            <a:t>9.1</a:t>
          </a:r>
          <a:r>
            <a:rPr kumimoji="1" lang="ja-JP" altLang="en-US" sz="1300">
              <a:latin typeface="ＭＳ Ｐゴシック"/>
            </a:rPr>
            <a:t>％となった。</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36</xdr:row>
      <xdr:rowOff>69850</xdr:rowOff>
    </xdr:to>
    <xdr:cxnSp macro="">
      <xdr:nvCxnSpPr>
        <xdr:cNvPr id="313" name="直線コネクタ 312"/>
        <xdr:cNvCxnSpPr/>
      </xdr:nvCxnSpPr>
      <xdr:spPr>
        <a:xfrm>
          <a:off x="15671800" y="614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4"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36</xdr:row>
      <xdr:rowOff>50800</xdr:rowOff>
    </xdr:to>
    <xdr:cxnSp macro="">
      <xdr:nvCxnSpPr>
        <xdr:cNvPr id="316" name="直線コネクタ 315"/>
        <xdr:cNvCxnSpPr/>
      </xdr:nvCxnSpPr>
      <xdr:spPr>
        <a:xfrm flipV="1">
          <a:off x="14782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18" name="テキスト ボックス 317"/>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69850</xdr:rowOff>
    </xdr:to>
    <xdr:cxnSp macro="">
      <xdr:nvCxnSpPr>
        <xdr:cNvPr id="319" name="直線コネクタ 318"/>
        <xdr:cNvCxnSpPr/>
      </xdr:nvCxnSpPr>
      <xdr:spPr>
        <a:xfrm flipV="1">
          <a:off x="13893800" y="622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1" name="テキスト ボックス 320"/>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69850</xdr:rowOff>
    </xdr:from>
    <xdr:to>
      <xdr:col>20</xdr:col>
      <xdr:colOff>158750</xdr:colOff>
      <xdr:row>38</xdr:row>
      <xdr:rowOff>50800</xdr:rowOff>
    </xdr:to>
    <xdr:cxnSp macro="">
      <xdr:nvCxnSpPr>
        <xdr:cNvPr id="322" name="直線コネクタ 321"/>
        <xdr:cNvCxnSpPr/>
      </xdr:nvCxnSpPr>
      <xdr:spPr>
        <a:xfrm flipV="1">
          <a:off x="13004800" y="62420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4" name="テキスト ボックス 32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6" name="テキスト ボックス 32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19050</xdr:rowOff>
    </xdr:from>
    <xdr:to>
      <xdr:col>24</xdr:col>
      <xdr:colOff>82550</xdr:colOff>
      <xdr:row>36</xdr:row>
      <xdr:rowOff>120650</xdr:rowOff>
    </xdr:to>
    <xdr:sp macro="" textlink="">
      <xdr:nvSpPr>
        <xdr:cNvPr id="332" name="円/楕円 331"/>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35577</xdr:rowOff>
    </xdr:from>
    <xdr:ext cx="762000" cy="259045"/>
    <xdr:sp macro="" textlink="">
      <xdr:nvSpPr>
        <xdr:cNvPr id="333" name="補助費等該当値テキスト"/>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4" name="円/楕円 333"/>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35" name="テキスト ボックス 334"/>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6" name="円/楕円 335"/>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7" name="テキスト ボックス 336"/>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19050</xdr:rowOff>
    </xdr:from>
    <xdr:to>
      <xdr:col>20</xdr:col>
      <xdr:colOff>209550</xdr:colOff>
      <xdr:row>36</xdr:row>
      <xdr:rowOff>120650</xdr:rowOff>
    </xdr:to>
    <xdr:sp macro="" textlink="">
      <xdr:nvSpPr>
        <xdr:cNvPr id="338" name="円/楕円 337"/>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130827</xdr:rowOff>
    </xdr:from>
    <xdr:ext cx="762000" cy="259045"/>
    <xdr:sp macro="" textlink="">
      <xdr:nvSpPr>
        <xdr:cNvPr id="339" name="テキスト ボックス 338"/>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0</xdr:rowOff>
    </xdr:from>
    <xdr:to>
      <xdr:col>19</xdr:col>
      <xdr:colOff>6350</xdr:colOff>
      <xdr:row>38</xdr:row>
      <xdr:rowOff>101600</xdr:rowOff>
    </xdr:to>
    <xdr:sp macro="" textlink="">
      <xdr:nvSpPr>
        <xdr:cNvPr id="340" name="円/楕円 339"/>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111777</xdr:rowOff>
    </xdr:from>
    <xdr:ext cx="762000" cy="259045"/>
    <xdr:sp macro="" textlink="">
      <xdr:nvSpPr>
        <xdr:cNvPr id="341" name="テキスト ボックス 340"/>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臨時財政対策債の残高増加に伴う元利償還金の増加により、公債費は増加した。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72572</xdr:rowOff>
    </xdr:from>
    <xdr:to>
      <xdr:col>7</xdr:col>
      <xdr:colOff>15875</xdr:colOff>
      <xdr:row>74</xdr:row>
      <xdr:rowOff>83457</xdr:rowOff>
    </xdr:to>
    <xdr:cxnSp macro="">
      <xdr:nvCxnSpPr>
        <xdr:cNvPr id="376" name="直線コネクタ 375"/>
        <xdr:cNvCxnSpPr/>
      </xdr:nvCxnSpPr>
      <xdr:spPr>
        <a:xfrm>
          <a:off x="3987800" y="12759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7"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102507</xdr:rowOff>
    </xdr:from>
    <xdr:to>
      <xdr:col>5</xdr:col>
      <xdr:colOff>549275</xdr:colOff>
      <xdr:row>74</xdr:row>
      <xdr:rowOff>72572</xdr:rowOff>
    </xdr:to>
    <xdr:cxnSp macro="">
      <xdr:nvCxnSpPr>
        <xdr:cNvPr id="379" name="直線コネクタ 378"/>
        <xdr:cNvCxnSpPr/>
      </xdr:nvCxnSpPr>
      <xdr:spPr>
        <a:xfrm>
          <a:off x="3098800" y="12618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1" name="テキスト ボックス 380"/>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69850</xdr:rowOff>
    </xdr:from>
    <xdr:to>
      <xdr:col>4</xdr:col>
      <xdr:colOff>346075</xdr:colOff>
      <xdr:row>73</xdr:row>
      <xdr:rowOff>102507</xdr:rowOff>
    </xdr:to>
    <xdr:cxnSp macro="">
      <xdr:nvCxnSpPr>
        <xdr:cNvPr id="382" name="直線コネクタ 381"/>
        <xdr:cNvCxnSpPr/>
      </xdr:nvCxnSpPr>
      <xdr:spPr>
        <a:xfrm>
          <a:off x="2209800" y="12585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4" name="テキスト ボックス 383"/>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69850</xdr:rowOff>
    </xdr:from>
    <xdr:to>
      <xdr:col>3</xdr:col>
      <xdr:colOff>142875</xdr:colOff>
      <xdr:row>73</xdr:row>
      <xdr:rowOff>102507</xdr:rowOff>
    </xdr:to>
    <xdr:cxnSp macro="">
      <xdr:nvCxnSpPr>
        <xdr:cNvPr id="385" name="直線コネクタ 384"/>
        <xdr:cNvCxnSpPr/>
      </xdr:nvCxnSpPr>
      <xdr:spPr>
        <a:xfrm flipV="1">
          <a:off x="1320800" y="12585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7" name="テキスト ボックス 386"/>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89" name="テキスト ボックス 38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32657</xdr:rowOff>
    </xdr:from>
    <xdr:to>
      <xdr:col>7</xdr:col>
      <xdr:colOff>66675</xdr:colOff>
      <xdr:row>74</xdr:row>
      <xdr:rowOff>134257</xdr:rowOff>
    </xdr:to>
    <xdr:sp macro="" textlink="">
      <xdr:nvSpPr>
        <xdr:cNvPr id="395" name="円/楕円 394"/>
        <xdr:cNvSpPr/>
      </xdr:nvSpPr>
      <xdr:spPr>
        <a:xfrm>
          <a:off x="4775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49184</xdr:rowOff>
    </xdr:from>
    <xdr:ext cx="762000" cy="259045"/>
    <xdr:sp macro="" textlink="">
      <xdr:nvSpPr>
        <xdr:cNvPr id="396" name="公債費該当値テキスト"/>
        <xdr:cNvSpPr txBox="1"/>
      </xdr:nvSpPr>
      <xdr:spPr>
        <a:xfrm>
          <a:off x="4914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21772</xdr:rowOff>
    </xdr:from>
    <xdr:to>
      <xdr:col>5</xdr:col>
      <xdr:colOff>600075</xdr:colOff>
      <xdr:row>74</xdr:row>
      <xdr:rowOff>123372</xdr:rowOff>
    </xdr:to>
    <xdr:sp macro="" textlink="">
      <xdr:nvSpPr>
        <xdr:cNvPr id="397" name="円/楕円 396"/>
        <xdr:cNvSpPr/>
      </xdr:nvSpPr>
      <xdr:spPr>
        <a:xfrm>
          <a:off x="3937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133549</xdr:rowOff>
    </xdr:from>
    <xdr:ext cx="736600" cy="259045"/>
    <xdr:sp macro="" textlink="">
      <xdr:nvSpPr>
        <xdr:cNvPr id="398" name="テキスト ボックス 397"/>
        <xdr:cNvSpPr txBox="1"/>
      </xdr:nvSpPr>
      <xdr:spPr>
        <a:xfrm>
          <a:off x="3606800" y="124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51707</xdr:rowOff>
    </xdr:from>
    <xdr:to>
      <xdr:col>4</xdr:col>
      <xdr:colOff>396875</xdr:colOff>
      <xdr:row>73</xdr:row>
      <xdr:rowOff>153307</xdr:rowOff>
    </xdr:to>
    <xdr:sp macro="" textlink="">
      <xdr:nvSpPr>
        <xdr:cNvPr id="399" name="円/楕円 398"/>
        <xdr:cNvSpPr/>
      </xdr:nvSpPr>
      <xdr:spPr>
        <a:xfrm>
          <a:off x="3048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163484</xdr:rowOff>
    </xdr:from>
    <xdr:ext cx="762000" cy="259045"/>
    <xdr:sp macro="" textlink="">
      <xdr:nvSpPr>
        <xdr:cNvPr id="400" name="テキスト ボックス 399"/>
        <xdr:cNvSpPr txBox="1"/>
      </xdr:nvSpPr>
      <xdr:spPr>
        <a:xfrm>
          <a:off x="2717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19050</xdr:rowOff>
    </xdr:from>
    <xdr:to>
      <xdr:col>3</xdr:col>
      <xdr:colOff>193675</xdr:colOff>
      <xdr:row>73</xdr:row>
      <xdr:rowOff>120650</xdr:rowOff>
    </xdr:to>
    <xdr:sp macro="" textlink="">
      <xdr:nvSpPr>
        <xdr:cNvPr id="401" name="円/楕円 400"/>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402" name="テキスト ボックス 401"/>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51707</xdr:rowOff>
    </xdr:from>
    <xdr:to>
      <xdr:col>1</xdr:col>
      <xdr:colOff>676275</xdr:colOff>
      <xdr:row>73</xdr:row>
      <xdr:rowOff>153307</xdr:rowOff>
    </xdr:to>
    <xdr:sp macro="" textlink="">
      <xdr:nvSpPr>
        <xdr:cNvPr id="403" name="円/楕円 402"/>
        <xdr:cNvSpPr/>
      </xdr:nvSpPr>
      <xdr:spPr>
        <a:xfrm>
          <a:off x="1270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163484</xdr:rowOff>
    </xdr:from>
    <xdr:ext cx="762000" cy="259045"/>
    <xdr:sp macro="" textlink="">
      <xdr:nvSpPr>
        <xdr:cNvPr id="404" name="テキスト ボックス 403"/>
        <xdr:cNvSpPr txBox="1"/>
      </xdr:nvSpPr>
      <xdr:spPr>
        <a:xfrm>
          <a:off x="939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公債費以外の経常収支比率については、要員管理や職員給与の減額などの行財政改革の推進による人件費の減少が大きかったため、前年度と比べ</a:t>
          </a:r>
          <a:r>
            <a:rPr kumimoji="1" lang="en-US" altLang="ja-JP" sz="1300">
              <a:latin typeface="ＭＳ Ｐゴシック"/>
            </a:rPr>
            <a:t>0.5</a:t>
          </a:r>
          <a:r>
            <a:rPr kumimoji="1" lang="ja-JP" altLang="en-US" sz="1300">
              <a:latin typeface="ＭＳ Ｐゴシック"/>
            </a:rPr>
            <a:t>％減少し、</a:t>
          </a:r>
          <a:r>
            <a:rPr kumimoji="1" lang="en-US" altLang="ja-JP" sz="1300">
              <a:latin typeface="ＭＳ Ｐゴシック"/>
            </a:rPr>
            <a:t>78.4</a:t>
          </a:r>
          <a:r>
            <a:rPr kumimoji="1" lang="ja-JP" altLang="en-US" sz="1300">
              <a:latin typeface="ＭＳ Ｐゴシック"/>
            </a:rPr>
            <a:t>％となった。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94996</xdr:rowOff>
    </xdr:from>
    <xdr:to>
      <xdr:col>24</xdr:col>
      <xdr:colOff>31750</xdr:colOff>
      <xdr:row>80</xdr:row>
      <xdr:rowOff>140715</xdr:rowOff>
    </xdr:to>
    <xdr:cxnSp macro="">
      <xdr:nvCxnSpPr>
        <xdr:cNvPr id="435" name="直線コネクタ 434"/>
        <xdr:cNvCxnSpPr/>
      </xdr:nvCxnSpPr>
      <xdr:spPr>
        <a:xfrm flipV="1">
          <a:off x="15671800" y="138109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140715</xdr:rowOff>
    </xdr:from>
    <xdr:to>
      <xdr:col>22</xdr:col>
      <xdr:colOff>565150</xdr:colOff>
      <xdr:row>80</xdr:row>
      <xdr:rowOff>149861</xdr:rowOff>
    </xdr:to>
    <xdr:cxnSp macro="">
      <xdr:nvCxnSpPr>
        <xdr:cNvPr id="438" name="直線コネクタ 437"/>
        <xdr:cNvCxnSpPr/>
      </xdr:nvCxnSpPr>
      <xdr:spPr>
        <a:xfrm flipV="1">
          <a:off x="14782800" y="138567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140715</xdr:rowOff>
    </xdr:from>
    <xdr:to>
      <xdr:col>21</xdr:col>
      <xdr:colOff>361950</xdr:colOff>
      <xdr:row>80</xdr:row>
      <xdr:rowOff>149861</xdr:rowOff>
    </xdr:to>
    <xdr:cxnSp macro="">
      <xdr:nvCxnSpPr>
        <xdr:cNvPr id="441" name="直線コネクタ 440"/>
        <xdr:cNvCxnSpPr/>
      </xdr:nvCxnSpPr>
      <xdr:spPr>
        <a:xfrm>
          <a:off x="13893800" y="138567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140715</xdr:rowOff>
    </xdr:from>
    <xdr:to>
      <xdr:col>20</xdr:col>
      <xdr:colOff>158750</xdr:colOff>
      <xdr:row>81</xdr:row>
      <xdr:rowOff>97282</xdr:rowOff>
    </xdr:to>
    <xdr:cxnSp macro="">
      <xdr:nvCxnSpPr>
        <xdr:cNvPr id="444" name="直線コネクタ 443"/>
        <xdr:cNvCxnSpPr/>
      </xdr:nvCxnSpPr>
      <xdr:spPr>
        <a:xfrm flipV="1">
          <a:off x="13004800" y="13856715"/>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48" name="テキスト ボックス 447"/>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44196</xdr:rowOff>
    </xdr:from>
    <xdr:to>
      <xdr:col>24</xdr:col>
      <xdr:colOff>82550</xdr:colOff>
      <xdr:row>80</xdr:row>
      <xdr:rowOff>145796</xdr:rowOff>
    </xdr:to>
    <xdr:sp macro="" textlink="">
      <xdr:nvSpPr>
        <xdr:cNvPr id="454" name="円/楕円 453"/>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16273</xdr:rowOff>
    </xdr:from>
    <xdr:ext cx="762000" cy="259045"/>
    <xdr:sp macro="" textlink="">
      <xdr:nvSpPr>
        <xdr:cNvPr id="455" name="公債費以外該当値テキスト"/>
        <xdr:cNvSpPr txBox="1"/>
      </xdr:nvSpPr>
      <xdr:spPr>
        <a:xfrm>
          <a:off x="165989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89915</xdr:rowOff>
    </xdr:from>
    <xdr:to>
      <xdr:col>22</xdr:col>
      <xdr:colOff>615950</xdr:colOff>
      <xdr:row>81</xdr:row>
      <xdr:rowOff>20065</xdr:rowOff>
    </xdr:to>
    <xdr:sp macro="" textlink="">
      <xdr:nvSpPr>
        <xdr:cNvPr id="456" name="円/楕円 455"/>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4842</xdr:rowOff>
    </xdr:from>
    <xdr:ext cx="736600" cy="259045"/>
    <xdr:sp macro="" textlink="">
      <xdr:nvSpPr>
        <xdr:cNvPr id="457" name="テキスト ボックス 456"/>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99061</xdr:rowOff>
    </xdr:from>
    <xdr:to>
      <xdr:col>21</xdr:col>
      <xdr:colOff>412750</xdr:colOff>
      <xdr:row>81</xdr:row>
      <xdr:rowOff>29211</xdr:rowOff>
    </xdr:to>
    <xdr:sp macro="" textlink="">
      <xdr:nvSpPr>
        <xdr:cNvPr id="458" name="円/楕円 457"/>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13988</xdr:rowOff>
    </xdr:from>
    <xdr:ext cx="762000" cy="259045"/>
    <xdr:sp macro="" textlink="">
      <xdr:nvSpPr>
        <xdr:cNvPr id="459" name="テキスト ボックス 458"/>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89915</xdr:rowOff>
    </xdr:from>
    <xdr:to>
      <xdr:col>20</xdr:col>
      <xdr:colOff>209550</xdr:colOff>
      <xdr:row>81</xdr:row>
      <xdr:rowOff>20065</xdr:rowOff>
    </xdr:to>
    <xdr:sp macro="" textlink="">
      <xdr:nvSpPr>
        <xdr:cNvPr id="460" name="円/楕円 459"/>
        <xdr:cNvSpPr/>
      </xdr:nvSpPr>
      <xdr:spPr>
        <a:xfrm>
          <a:off x="13843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4842</xdr:rowOff>
    </xdr:from>
    <xdr:ext cx="762000" cy="259045"/>
    <xdr:sp macro="" textlink="">
      <xdr:nvSpPr>
        <xdr:cNvPr id="461" name="テキスト ボックス 460"/>
        <xdr:cNvSpPr txBox="1"/>
      </xdr:nvSpPr>
      <xdr:spPr>
        <a:xfrm>
          <a:off x="13512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46482</xdr:rowOff>
    </xdr:from>
    <xdr:to>
      <xdr:col>19</xdr:col>
      <xdr:colOff>6350</xdr:colOff>
      <xdr:row>81</xdr:row>
      <xdr:rowOff>148082</xdr:rowOff>
    </xdr:to>
    <xdr:sp macro="" textlink="">
      <xdr:nvSpPr>
        <xdr:cNvPr id="462" name="円/楕円 461"/>
        <xdr:cNvSpPr/>
      </xdr:nvSpPr>
      <xdr:spPr>
        <a:xfrm>
          <a:off x="12954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132859</xdr:rowOff>
    </xdr:from>
    <xdr:ext cx="762000" cy="259045"/>
    <xdr:sp macro="" textlink="">
      <xdr:nvSpPr>
        <xdr:cNvPr id="463" name="テキスト ボックス 462"/>
        <xdr:cNvSpPr txBox="1"/>
      </xdr:nvSpPr>
      <xdr:spPr>
        <a:xfrm>
          <a:off x="12623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82316</xdr:rowOff>
    </xdr:from>
    <xdr:to>
      <xdr:col>4</xdr:col>
      <xdr:colOff>1117600</xdr:colOff>
      <xdr:row>17</xdr:row>
      <xdr:rowOff>140198</xdr:rowOff>
    </xdr:to>
    <xdr:cxnSp macro="">
      <xdr:nvCxnSpPr>
        <xdr:cNvPr id="48" name="直線コネクタ 47"/>
        <xdr:cNvCxnSpPr/>
      </xdr:nvCxnSpPr>
      <xdr:spPr bwMode="auto">
        <a:xfrm>
          <a:off x="5003800" y="3044591"/>
          <a:ext cx="647700" cy="5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87865</xdr:rowOff>
    </xdr:from>
    <xdr:ext cx="762000" cy="259045"/>
    <xdr:sp macro="" textlink="">
      <xdr:nvSpPr>
        <xdr:cNvPr id="49" name="人口1人当たり決算額の推移平均値テキスト130"/>
        <xdr:cNvSpPr txBox="1"/>
      </xdr:nvSpPr>
      <xdr:spPr>
        <a:xfrm>
          <a:off x="5740400" y="2707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155697</xdr:rowOff>
    </xdr:from>
    <xdr:to>
      <xdr:col>4</xdr:col>
      <xdr:colOff>469900</xdr:colOff>
      <xdr:row>17</xdr:row>
      <xdr:rowOff>82316</xdr:rowOff>
    </xdr:to>
    <xdr:cxnSp macro="">
      <xdr:nvCxnSpPr>
        <xdr:cNvPr id="51" name="直線コネクタ 50"/>
        <xdr:cNvCxnSpPr/>
      </xdr:nvCxnSpPr>
      <xdr:spPr bwMode="auto">
        <a:xfrm>
          <a:off x="4305300" y="2946522"/>
          <a:ext cx="698500" cy="9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86555</xdr:rowOff>
    </xdr:from>
    <xdr:ext cx="736600" cy="259045"/>
    <xdr:sp macro="" textlink="">
      <xdr:nvSpPr>
        <xdr:cNvPr id="53" name="テキスト ボックス 52"/>
        <xdr:cNvSpPr txBox="1"/>
      </xdr:nvSpPr>
      <xdr:spPr>
        <a:xfrm>
          <a:off x="4622800" y="25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97404</xdr:rowOff>
    </xdr:from>
    <xdr:to>
      <xdr:col>3</xdr:col>
      <xdr:colOff>904875</xdr:colOff>
      <xdr:row>16</xdr:row>
      <xdr:rowOff>155697</xdr:rowOff>
    </xdr:to>
    <xdr:cxnSp macro="">
      <xdr:nvCxnSpPr>
        <xdr:cNvPr id="54" name="直線コネクタ 53"/>
        <xdr:cNvCxnSpPr/>
      </xdr:nvCxnSpPr>
      <xdr:spPr bwMode="auto">
        <a:xfrm>
          <a:off x="3606800" y="2888229"/>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122079</xdr:rowOff>
    </xdr:from>
    <xdr:ext cx="762000" cy="259045"/>
    <xdr:sp macro="" textlink="">
      <xdr:nvSpPr>
        <xdr:cNvPr id="56" name="テキスト ボックス 55"/>
        <xdr:cNvSpPr txBox="1"/>
      </xdr:nvSpPr>
      <xdr:spPr>
        <a:xfrm>
          <a:off x="3924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148565</xdr:rowOff>
    </xdr:from>
    <xdr:to>
      <xdr:col>3</xdr:col>
      <xdr:colOff>206375</xdr:colOff>
      <xdr:row>16</xdr:row>
      <xdr:rowOff>97404</xdr:rowOff>
    </xdr:to>
    <xdr:cxnSp macro="">
      <xdr:nvCxnSpPr>
        <xdr:cNvPr id="57" name="直線コネクタ 56"/>
        <xdr:cNvCxnSpPr/>
      </xdr:nvCxnSpPr>
      <xdr:spPr bwMode="auto">
        <a:xfrm>
          <a:off x="2908300" y="2767940"/>
          <a:ext cx="698500" cy="12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87332</xdr:rowOff>
    </xdr:from>
    <xdr:ext cx="762000" cy="259045"/>
    <xdr:sp macro="" textlink="">
      <xdr:nvSpPr>
        <xdr:cNvPr id="59" name="テキスト ボックス 58"/>
        <xdr:cNvSpPr txBox="1"/>
      </xdr:nvSpPr>
      <xdr:spPr>
        <a:xfrm>
          <a:off x="32258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89398</xdr:rowOff>
    </xdr:from>
    <xdr:to>
      <xdr:col>5</xdr:col>
      <xdr:colOff>34925</xdr:colOff>
      <xdr:row>18</xdr:row>
      <xdr:rowOff>19548</xdr:rowOff>
    </xdr:to>
    <xdr:sp macro="" textlink="">
      <xdr:nvSpPr>
        <xdr:cNvPr id="67" name="円/楕円 66"/>
        <xdr:cNvSpPr/>
      </xdr:nvSpPr>
      <xdr:spPr bwMode="auto">
        <a:xfrm>
          <a:off x="5600700" y="305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61475</xdr:rowOff>
    </xdr:from>
    <xdr:ext cx="762000" cy="259045"/>
    <xdr:sp macro="" textlink="">
      <xdr:nvSpPr>
        <xdr:cNvPr id="68" name="人口1人当たり決算額の推移該当値テキスト130"/>
        <xdr:cNvSpPr txBox="1"/>
      </xdr:nvSpPr>
      <xdr:spPr>
        <a:xfrm>
          <a:off x="5740400" y="302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31516</xdr:rowOff>
    </xdr:from>
    <xdr:to>
      <xdr:col>4</xdr:col>
      <xdr:colOff>520700</xdr:colOff>
      <xdr:row>17</xdr:row>
      <xdr:rowOff>133116</xdr:rowOff>
    </xdr:to>
    <xdr:sp macro="" textlink="">
      <xdr:nvSpPr>
        <xdr:cNvPr id="69" name="円/楕円 68"/>
        <xdr:cNvSpPr/>
      </xdr:nvSpPr>
      <xdr:spPr bwMode="auto">
        <a:xfrm>
          <a:off x="4953000" y="29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117893</xdr:rowOff>
    </xdr:from>
    <xdr:ext cx="736600" cy="259045"/>
    <xdr:sp macro="" textlink="">
      <xdr:nvSpPr>
        <xdr:cNvPr id="70" name="テキスト ボックス 69"/>
        <xdr:cNvSpPr txBox="1"/>
      </xdr:nvSpPr>
      <xdr:spPr>
        <a:xfrm>
          <a:off x="4622800" y="308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59,519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104897</xdr:rowOff>
    </xdr:from>
    <xdr:to>
      <xdr:col>3</xdr:col>
      <xdr:colOff>955675</xdr:colOff>
      <xdr:row>17</xdr:row>
      <xdr:rowOff>35047</xdr:rowOff>
    </xdr:to>
    <xdr:sp macro="" textlink="">
      <xdr:nvSpPr>
        <xdr:cNvPr id="71" name="円/楕円 70"/>
        <xdr:cNvSpPr/>
      </xdr:nvSpPr>
      <xdr:spPr bwMode="auto">
        <a:xfrm>
          <a:off x="4254500" y="28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19824</xdr:rowOff>
    </xdr:from>
    <xdr:ext cx="762000" cy="259045"/>
    <xdr:sp macro="" textlink="">
      <xdr:nvSpPr>
        <xdr:cNvPr id="72" name="テキスト ボックス 71"/>
        <xdr:cNvSpPr txBox="1"/>
      </xdr:nvSpPr>
      <xdr:spPr>
        <a:xfrm>
          <a:off x="3924300" y="298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61,664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46604</xdr:rowOff>
    </xdr:from>
    <xdr:to>
      <xdr:col>3</xdr:col>
      <xdr:colOff>257175</xdr:colOff>
      <xdr:row>16</xdr:row>
      <xdr:rowOff>148204</xdr:rowOff>
    </xdr:to>
    <xdr:sp macro="" textlink="">
      <xdr:nvSpPr>
        <xdr:cNvPr id="73" name="円/楕円 72"/>
        <xdr:cNvSpPr/>
      </xdr:nvSpPr>
      <xdr:spPr bwMode="auto">
        <a:xfrm>
          <a:off x="3556000" y="283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132981</xdr:rowOff>
    </xdr:from>
    <xdr:ext cx="762000" cy="259045"/>
    <xdr:sp macro="" textlink="">
      <xdr:nvSpPr>
        <xdr:cNvPr id="74" name="テキスト ボックス 73"/>
        <xdr:cNvSpPr txBox="1"/>
      </xdr:nvSpPr>
      <xdr:spPr>
        <a:xfrm>
          <a:off x="3225800" y="29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97765</xdr:rowOff>
    </xdr:from>
    <xdr:to>
      <xdr:col>2</xdr:col>
      <xdr:colOff>692150</xdr:colOff>
      <xdr:row>16</xdr:row>
      <xdr:rowOff>27915</xdr:rowOff>
    </xdr:to>
    <xdr:sp macro="" textlink="">
      <xdr:nvSpPr>
        <xdr:cNvPr id="75" name="円/楕円 74"/>
        <xdr:cNvSpPr/>
      </xdr:nvSpPr>
      <xdr:spPr bwMode="auto">
        <a:xfrm>
          <a:off x="2857500" y="271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12692</xdr:rowOff>
    </xdr:from>
    <xdr:ext cx="762000" cy="259045"/>
    <xdr:sp macro="" textlink="">
      <xdr:nvSpPr>
        <xdr:cNvPr id="76" name="テキスト ボックス 75"/>
        <xdr:cNvSpPr txBox="1"/>
      </xdr:nvSpPr>
      <xdr:spPr>
        <a:xfrm>
          <a:off x="2527300" y="28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33274</xdr:rowOff>
    </xdr:from>
    <xdr:to>
      <xdr:col>4</xdr:col>
      <xdr:colOff>1117600</xdr:colOff>
      <xdr:row>36</xdr:row>
      <xdr:rowOff>43241</xdr:rowOff>
    </xdr:to>
    <xdr:cxnSp macro="">
      <xdr:nvCxnSpPr>
        <xdr:cNvPr id="108" name="直線コネクタ 107"/>
        <xdr:cNvCxnSpPr/>
      </xdr:nvCxnSpPr>
      <xdr:spPr bwMode="auto">
        <a:xfrm flipV="1">
          <a:off x="5003800" y="6986524"/>
          <a:ext cx="6477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43241</xdr:rowOff>
    </xdr:from>
    <xdr:to>
      <xdr:col>4</xdr:col>
      <xdr:colOff>469900</xdr:colOff>
      <xdr:row>36</xdr:row>
      <xdr:rowOff>131618</xdr:rowOff>
    </xdr:to>
    <xdr:cxnSp macro="">
      <xdr:nvCxnSpPr>
        <xdr:cNvPr id="111" name="直線コネクタ 110"/>
        <xdr:cNvCxnSpPr/>
      </xdr:nvCxnSpPr>
      <xdr:spPr bwMode="auto">
        <a:xfrm flipV="1">
          <a:off x="4305300" y="6996491"/>
          <a:ext cx="698500" cy="8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117079</xdr:rowOff>
    </xdr:from>
    <xdr:to>
      <xdr:col>3</xdr:col>
      <xdr:colOff>904875</xdr:colOff>
      <xdr:row>36</xdr:row>
      <xdr:rowOff>131618</xdr:rowOff>
    </xdr:to>
    <xdr:cxnSp macro="">
      <xdr:nvCxnSpPr>
        <xdr:cNvPr id="114" name="直線コネクタ 113"/>
        <xdr:cNvCxnSpPr/>
      </xdr:nvCxnSpPr>
      <xdr:spPr bwMode="auto">
        <a:xfrm>
          <a:off x="3606800" y="7070329"/>
          <a:ext cx="698500" cy="1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66238</xdr:rowOff>
    </xdr:from>
    <xdr:to>
      <xdr:col>3</xdr:col>
      <xdr:colOff>206375</xdr:colOff>
      <xdr:row>36</xdr:row>
      <xdr:rowOff>117079</xdr:rowOff>
    </xdr:to>
    <xdr:cxnSp macro="">
      <xdr:nvCxnSpPr>
        <xdr:cNvPr id="117" name="直線コネクタ 116"/>
        <xdr:cNvCxnSpPr/>
      </xdr:nvCxnSpPr>
      <xdr:spPr bwMode="auto">
        <a:xfrm>
          <a:off x="2908300" y="7019488"/>
          <a:ext cx="698500" cy="5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173301</xdr:rowOff>
    </xdr:from>
    <xdr:ext cx="762000" cy="259045"/>
    <xdr:sp macro="" textlink="">
      <xdr:nvSpPr>
        <xdr:cNvPr id="119" name="テキスト ボックス 118"/>
        <xdr:cNvSpPr txBox="1"/>
      </xdr:nvSpPr>
      <xdr:spPr>
        <a:xfrm>
          <a:off x="3225800" y="60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1" name="テキスト ボックス 120"/>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325374</xdr:rowOff>
    </xdr:from>
    <xdr:to>
      <xdr:col>5</xdr:col>
      <xdr:colOff>34925</xdr:colOff>
      <xdr:row>36</xdr:row>
      <xdr:rowOff>84074</xdr:rowOff>
    </xdr:to>
    <xdr:sp macro="" textlink="">
      <xdr:nvSpPr>
        <xdr:cNvPr id="127" name="円/楕円 126"/>
        <xdr:cNvSpPr/>
      </xdr:nvSpPr>
      <xdr:spPr bwMode="auto">
        <a:xfrm>
          <a:off x="5600700" y="693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297451</xdr:rowOff>
    </xdr:from>
    <xdr:ext cx="762000" cy="259045"/>
    <xdr:sp macro="" textlink="">
      <xdr:nvSpPr>
        <xdr:cNvPr id="128" name="人口1人当たり決算額の推移該当値テキスト445"/>
        <xdr:cNvSpPr txBox="1"/>
      </xdr:nvSpPr>
      <xdr:spPr>
        <a:xfrm>
          <a:off x="5740400" y="69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335341</xdr:rowOff>
    </xdr:from>
    <xdr:to>
      <xdr:col>4</xdr:col>
      <xdr:colOff>520700</xdr:colOff>
      <xdr:row>36</xdr:row>
      <xdr:rowOff>94041</xdr:rowOff>
    </xdr:to>
    <xdr:sp macro="" textlink="">
      <xdr:nvSpPr>
        <xdr:cNvPr id="129" name="円/楕円 128"/>
        <xdr:cNvSpPr/>
      </xdr:nvSpPr>
      <xdr:spPr bwMode="auto">
        <a:xfrm>
          <a:off x="4953000" y="694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78818</xdr:rowOff>
    </xdr:from>
    <xdr:ext cx="736600" cy="259045"/>
    <xdr:sp macro="" textlink="">
      <xdr:nvSpPr>
        <xdr:cNvPr id="130" name="テキスト ボックス 129"/>
        <xdr:cNvSpPr txBox="1"/>
      </xdr:nvSpPr>
      <xdr:spPr>
        <a:xfrm>
          <a:off x="4622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80818</xdr:rowOff>
    </xdr:from>
    <xdr:to>
      <xdr:col>3</xdr:col>
      <xdr:colOff>955675</xdr:colOff>
      <xdr:row>37</xdr:row>
      <xdr:rowOff>10968</xdr:rowOff>
    </xdr:to>
    <xdr:sp macro="" textlink="">
      <xdr:nvSpPr>
        <xdr:cNvPr id="131" name="円/楕円 130"/>
        <xdr:cNvSpPr/>
      </xdr:nvSpPr>
      <xdr:spPr bwMode="auto">
        <a:xfrm>
          <a:off x="4254500" y="703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167195</xdr:rowOff>
    </xdr:from>
    <xdr:ext cx="762000" cy="259045"/>
    <xdr:sp macro="" textlink="">
      <xdr:nvSpPr>
        <xdr:cNvPr id="132" name="テキスト ボックス 131"/>
        <xdr:cNvSpPr txBox="1"/>
      </xdr:nvSpPr>
      <xdr:spPr>
        <a:xfrm>
          <a:off x="3924300" y="712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66279</xdr:rowOff>
    </xdr:from>
    <xdr:to>
      <xdr:col>3</xdr:col>
      <xdr:colOff>257175</xdr:colOff>
      <xdr:row>36</xdr:row>
      <xdr:rowOff>167879</xdr:rowOff>
    </xdr:to>
    <xdr:sp macro="" textlink="">
      <xdr:nvSpPr>
        <xdr:cNvPr id="133" name="円/楕円 132"/>
        <xdr:cNvSpPr/>
      </xdr:nvSpPr>
      <xdr:spPr bwMode="auto">
        <a:xfrm>
          <a:off x="3556000" y="701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152656</xdr:rowOff>
    </xdr:from>
    <xdr:ext cx="762000" cy="259045"/>
    <xdr:sp macro="" textlink="">
      <xdr:nvSpPr>
        <xdr:cNvPr id="134" name="テキスト ボックス 133"/>
        <xdr:cNvSpPr txBox="1"/>
      </xdr:nvSpPr>
      <xdr:spPr>
        <a:xfrm>
          <a:off x="3225800" y="71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15438</xdr:rowOff>
    </xdr:from>
    <xdr:to>
      <xdr:col>2</xdr:col>
      <xdr:colOff>692150</xdr:colOff>
      <xdr:row>36</xdr:row>
      <xdr:rowOff>117038</xdr:rowOff>
    </xdr:to>
    <xdr:sp macro="" textlink="">
      <xdr:nvSpPr>
        <xdr:cNvPr id="135" name="円/楕円 134"/>
        <xdr:cNvSpPr/>
      </xdr:nvSpPr>
      <xdr:spPr bwMode="auto">
        <a:xfrm>
          <a:off x="2857500" y="696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101815</xdr:rowOff>
    </xdr:from>
    <xdr:ext cx="762000" cy="259045"/>
    <xdr:sp macro="" textlink="">
      <xdr:nvSpPr>
        <xdr:cNvPr id="136" name="テキスト ボックス 135"/>
        <xdr:cNvSpPr txBox="1"/>
      </xdr:nvSpPr>
      <xdr:spPr>
        <a:xfrm>
          <a:off x="2527300" y="705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財政調整基金残高については、標準財政規模費は減少しているものの、残高は増加傾向にあり、</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においても前年度に比べて残高は微増しており、引き続き残高の維持に努めていく。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要員管理による人件費の削減や、行財政改革による歳出の削減などを推進することにより、実質収支、実質単年度収支ともに黒字を維持しているものの、今後も予想される社会保障関係費の増加への対応など、引き続き健全な財政運営に努めていく必要がある。</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引き続き全ての会計で実質収支、資金収支が黒字となっており、連結実質赤字比率は生じていない。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第三セクター等改革推進債の元利償還が平成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年度より始まったことにより、３カ年平均で算定される実質公債費比率において、第三セクター等改革推進債の元利償還を含まない平成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年度の単年度の比率が算定対象外となり、それを含む平成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年度の比率が算定されることとなったことにより、前年度に比べて実質公債費比率は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臨時財政対策債を除く市債の残高等が減少したことや、退職手当支給率の引き下げを行ったことなどにより、将来負担比率は前年度に比べて</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2">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340345277</v>
      </c>
      <c r="BO4" s="349"/>
      <c r="BP4" s="349"/>
      <c r="BQ4" s="349"/>
      <c r="BR4" s="349"/>
      <c r="BS4" s="349"/>
      <c r="BT4" s="349"/>
      <c r="BU4" s="350"/>
      <c r="BV4" s="348">
        <v>347539470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0.9</v>
      </c>
      <c r="CU4" s="355"/>
      <c r="CV4" s="355"/>
      <c r="CW4" s="355"/>
      <c r="CX4" s="355"/>
      <c r="CY4" s="355"/>
      <c r="CZ4" s="355"/>
      <c r="DA4" s="356"/>
      <c r="DB4" s="354">
        <v>0.8</v>
      </c>
      <c r="DC4" s="355"/>
      <c r="DD4" s="355"/>
      <c r="DE4" s="355"/>
      <c r="DF4" s="355"/>
      <c r="DG4" s="355"/>
      <c r="DH4" s="355"/>
      <c r="DI4" s="356"/>
      <c r="DJ4" s="137"/>
      <c r="DK4" s="137"/>
      <c r="DL4" s="137"/>
      <c r="DM4" s="137"/>
      <c r="DN4" s="137"/>
      <c r="DO4" s="137"/>
    </row>
    <row r="5" spans="1:119" ht="18.75" customHeight="1" x14ac:dyDescent="0.2">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337368905</v>
      </c>
      <c r="BO5" s="386"/>
      <c r="BP5" s="386"/>
      <c r="BQ5" s="386"/>
      <c r="BR5" s="386"/>
      <c r="BS5" s="386"/>
      <c r="BT5" s="386"/>
      <c r="BU5" s="387"/>
      <c r="BV5" s="385">
        <v>345105014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96.3</v>
      </c>
      <c r="CU5" s="383"/>
      <c r="CV5" s="383"/>
      <c r="CW5" s="383"/>
      <c r="CX5" s="383"/>
      <c r="CY5" s="383"/>
      <c r="CZ5" s="383"/>
      <c r="DA5" s="384"/>
      <c r="DB5" s="382">
        <v>96.7</v>
      </c>
      <c r="DC5" s="383"/>
      <c r="DD5" s="383"/>
      <c r="DE5" s="383"/>
      <c r="DF5" s="383"/>
      <c r="DG5" s="383"/>
      <c r="DH5" s="383"/>
      <c r="DI5" s="384"/>
      <c r="DJ5" s="137"/>
      <c r="DK5" s="137"/>
      <c r="DL5" s="137"/>
      <c r="DM5" s="137"/>
      <c r="DN5" s="137"/>
      <c r="DO5" s="137"/>
    </row>
    <row r="6" spans="1:119" ht="18.75" customHeight="1" x14ac:dyDescent="0.2">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2976372</v>
      </c>
      <c r="BO6" s="386"/>
      <c r="BP6" s="386"/>
      <c r="BQ6" s="386"/>
      <c r="BR6" s="386"/>
      <c r="BS6" s="386"/>
      <c r="BT6" s="386"/>
      <c r="BU6" s="387"/>
      <c r="BV6" s="385">
        <v>2434456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110.8</v>
      </c>
      <c r="CU6" s="423"/>
      <c r="CV6" s="423"/>
      <c r="CW6" s="423"/>
      <c r="CX6" s="423"/>
      <c r="CY6" s="423"/>
      <c r="CZ6" s="423"/>
      <c r="DA6" s="424"/>
      <c r="DB6" s="422">
        <v>109</v>
      </c>
      <c r="DC6" s="423"/>
      <c r="DD6" s="423"/>
      <c r="DE6" s="423"/>
      <c r="DF6" s="423"/>
      <c r="DG6" s="423"/>
      <c r="DH6" s="423"/>
      <c r="DI6" s="424"/>
      <c r="DJ6" s="137"/>
      <c r="DK6" s="137"/>
      <c r="DL6" s="137"/>
      <c r="DM6" s="137"/>
      <c r="DN6" s="137"/>
      <c r="DO6" s="137"/>
    </row>
    <row r="7" spans="1:119" ht="18.75" customHeight="1" x14ac:dyDescent="0.2">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1383907</v>
      </c>
      <c r="BO7" s="386"/>
      <c r="BP7" s="386"/>
      <c r="BQ7" s="386"/>
      <c r="BR7" s="386"/>
      <c r="BS7" s="386"/>
      <c r="BT7" s="386"/>
      <c r="BU7" s="387"/>
      <c r="BV7" s="385">
        <v>893466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186684863</v>
      </c>
      <c r="CU7" s="386"/>
      <c r="CV7" s="386"/>
      <c r="CW7" s="386"/>
      <c r="CX7" s="386"/>
      <c r="CY7" s="386"/>
      <c r="CZ7" s="386"/>
      <c r="DA7" s="387"/>
      <c r="DB7" s="385">
        <v>184521707</v>
      </c>
      <c r="DC7" s="386"/>
      <c r="DD7" s="386"/>
      <c r="DE7" s="386"/>
      <c r="DF7" s="386"/>
      <c r="DG7" s="386"/>
      <c r="DH7" s="386"/>
      <c r="DI7" s="387"/>
      <c r="DJ7" s="137"/>
      <c r="DK7" s="137"/>
      <c r="DL7" s="137"/>
      <c r="DM7" s="137"/>
      <c r="DN7" s="137"/>
      <c r="DO7" s="137"/>
    </row>
    <row r="8" spans="1:119" ht="18.75" customHeight="1" thickBot="1" x14ac:dyDescent="0.25">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1592465</v>
      </c>
      <c r="BO8" s="386"/>
      <c r="BP8" s="386"/>
      <c r="BQ8" s="386"/>
      <c r="BR8" s="386"/>
      <c r="BS8" s="386"/>
      <c r="BT8" s="386"/>
      <c r="BU8" s="387"/>
      <c r="BV8" s="385">
        <v>1540990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x14ac:dyDescent="0.25">
      <c r="A9" s="138"/>
      <c r="B9" s="379" t="s">
        <v>96</v>
      </c>
      <c r="C9" s="380"/>
      <c r="D9" s="380"/>
      <c r="E9" s="380"/>
      <c r="F9" s="380"/>
      <c r="G9" s="380"/>
      <c r="H9" s="380"/>
      <c r="I9" s="380"/>
      <c r="J9" s="380"/>
      <c r="K9" s="428"/>
      <c r="L9" s="429" t="s">
        <v>97</v>
      </c>
      <c r="M9" s="430"/>
      <c r="N9" s="430"/>
      <c r="O9" s="430"/>
      <c r="P9" s="430"/>
      <c r="Q9" s="431"/>
      <c r="R9" s="432">
        <v>841966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51475</v>
      </c>
      <c r="BO9" s="386"/>
      <c r="BP9" s="386"/>
      <c r="BQ9" s="386"/>
      <c r="BR9" s="386"/>
      <c r="BS9" s="386"/>
      <c r="BT9" s="386"/>
      <c r="BU9" s="387"/>
      <c r="BV9" s="385">
        <v>548942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16.2</v>
      </c>
      <c r="CU9" s="383"/>
      <c r="CV9" s="383"/>
      <c r="CW9" s="383"/>
      <c r="CX9" s="383"/>
      <c r="CY9" s="383"/>
      <c r="CZ9" s="383"/>
      <c r="DA9" s="384"/>
      <c r="DB9" s="382">
        <v>15.9</v>
      </c>
      <c r="DC9" s="383"/>
      <c r="DD9" s="383"/>
      <c r="DE9" s="383"/>
      <c r="DF9" s="383"/>
      <c r="DG9" s="383"/>
      <c r="DH9" s="383"/>
      <c r="DI9" s="384"/>
      <c r="DJ9" s="137"/>
      <c r="DK9" s="137"/>
      <c r="DL9" s="137"/>
      <c r="DM9" s="137"/>
      <c r="DN9" s="137"/>
      <c r="DO9" s="137"/>
    </row>
    <row r="10" spans="1:119" ht="18.75" customHeight="1" thickBot="1" x14ac:dyDescent="0.25">
      <c r="A10" s="138"/>
      <c r="B10" s="379"/>
      <c r="C10" s="380"/>
      <c r="D10" s="380"/>
      <c r="E10" s="380"/>
      <c r="F10" s="380"/>
      <c r="G10" s="380"/>
      <c r="H10" s="380"/>
      <c r="I10" s="380"/>
      <c r="J10" s="380"/>
      <c r="K10" s="428"/>
      <c r="L10" s="435" t="s">
        <v>102</v>
      </c>
      <c r="M10" s="415"/>
      <c r="N10" s="415"/>
      <c r="O10" s="415"/>
      <c r="P10" s="415"/>
      <c r="Q10" s="416"/>
      <c r="R10" s="436">
        <v>830966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4400</v>
      </c>
      <c r="BO10" s="386"/>
      <c r="BP10" s="386"/>
      <c r="BQ10" s="386"/>
      <c r="BR10" s="386"/>
      <c r="BS10" s="386"/>
      <c r="BT10" s="386"/>
      <c r="BU10" s="387"/>
      <c r="BV10" s="385">
        <v>3400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2">
      <c r="A12" s="138"/>
      <c r="B12" s="445" t="s">
        <v>113</v>
      </c>
      <c r="C12" s="446"/>
      <c r="D12" s="446"/>
      <c r="E12" s="446"/>
      <c r="F12" s="446"/>
      <c r="G12" s="446"/>
      <c r="H12" s="446"/>
      <c r="I12" s="446"/>
      <c r="J12" s="446"/>
      <c r="K12" s="447"/>
      <c r="L12" s="454" t="s">
        <v>114</v>
      </c>
      <c r="M12" s="455"/>
      <c r="N12" s="455"/>
      <c r="O12" s="455"/>
      <c r="P12" s="455"/>
      <c r="Q12" s="456"/>
      <c r="R12" s="457">
        <v>849107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2">
      <c r="A13" s="138"/>
      <c r="B13" s="448"/>
      <c r="C13" s="449"/>
      <c r="D13" s="449"/>
      <c r="E13" s="449"/>
      <c r="F13" s="449"/>
      <c r="G13" s="449"/>
      <c r="H13" s="449"/>
      <c r="I13" s="449"/>
      <c r="J13" s="449"/>
      <c r="K13" s="450"/>
      <c r="L13" s="148"/>
      <c r="M13" s="473" t="s">
        <v>122</v>
      </c>
      <c r="N13" s="474"/>
      <c r="O13" s="474"/>
      <c r="P13" s="474"/>
      <c r="Q13" s="475"/>
      <c r="R13" s="466">
        <v>837383</v>
      </c>
      <c r="S13" s="467"/>
      <c r="T13" s="467"/>
      <c r="U13" s="467"/>
      <c r="V13" s="468"/>
      <c r="W13" s="401" t="s">
        <v>123</v>
      </c>
      <c r="X13" s="402"/>
      <c r="Y13" s="402"/>
      <c r="Z13" s="402"/>
      <c r="AA13" s="402"/>
      <c r="AB13" s="392"/>
      <c r="AC13" s="436">
        <v>1728</v>
      </c>
      <c r="AD13" s="437"/>
      <c r="AE13" s="437"/>
      <c r="AF13" s="437"/>
      <c r="AG13" s="476"/>
      <c r="AH13" s="436">
        <v>1971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55875</v>
      </c>
      <c r="BO13" s="386"/>
      <c r="BP13" s="386"/>
      <c r="BQ13" s="386"/>
      <c r="BR13" s="386"/>
      <c r="BS13" s="386"/>
      <c r="BT13" s="386"/>
      <c r="BU13" s="387"/>
      <c r="BV13" s="385">
        <v>552342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5.2</v>
      </c>
      <c r="CU13" s="383"/>
      <c r="CV13" s="383"/>
      <c r="CW13" s="383"/>
      <c r="CX13" s="383"/>
      <c r="CY13" s="383"/>
      <c r="CZ13" s="383"/>
      <c r="DA13" s="384"/>
      <c r="DB13" s="382">
        <v>4.9000000000000004</v>
      </c>
      <c r="DC13" s="383"/>
      <c r="DD13" s="383"/>
      <c r="DE13" s="383"/>
      <c r="DF13" s="383"/>
      <c r="DG13" s="383"/>
      <c r="DH13" s="383"/>
      <c r="DI13" s="384"/>
      <c r="DJ13" s="137"/>
      <c r="DK13" s="137"/>
      <c r="DL13" s="137"/>
      <c r="DM13" s="137"/>
      <c r="DN13" s="137"/>
      <c r="DO13" s="137"/>
    </row>
    <row r="14" spans="1:119" ht="18.75" customHeight="1" thickBot="1" x14ac:dyDescent="0.25">
      <c r="A14" s="138"/>
      <c r="B14" s="448"/>
      <c r="C14" s="449"/>
      <c r="D14" s="449"/>
      <c r="E14" s="449"/>
      <c r="F14" s="449"/>
      <c r="G14" s="449"/>
      <c r="H14" s="449"/>
      <c r="I14" s="449"/>
      <c r="J14" s="449"/>
      <c r="K14" s="450"/>
      <c r="L14" s="463" t="s">
        <v>128</v>
      </c>
      <c r="M14" s="464"/>
      <c r="N14" s="464"/>
      <c r="O14" s="464"/>
      <c r="P14" s="464"/>
      <c r="Q14" s="465"/>
      <c r="R14" s="466">
        <v>849348</v>
      </c>
      <c r="S14" s="467"/>
      <c r="T14" s="467"/>
      <c r="U14" s="467"/>
      <c r="V14" s="468"/>
      <c r="W14" s="375"/>
      <c r="X14" s="376"/>
      <c r="Y14" s="376"/>
      <c r="Z14" s="376"/>
      <c r="AA14" s="376"/>
      <c r="AB14" s="365"/>
      <c r="AC14" s="469">
        <v>0.5</v>
      </c>
      <c r="AD14" s="470"/>
      <c r="AE14" s="470"/>
      <c r="AF14" s="470"/>
      <c r="AG14" s="471"/>
      <c r="AH14" s="469">
        <v>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27.6</v>
      </c>
      <c r="CU14" s="481"/>
      <c r="CV14" s="481"/>
      <c r="CW14" s="481"/>
      <c r="CX14" s="481"/>
      <c r="CY14" s="481"/>
      <c r="CZ14" s="481"/>
      <c r="DA14" s="482"/>
      <c r="DB14" s="480">
        <v>36.9</v>
      </c>
      <c r="DC14" s="481"/>
      <c r="DD14" s="481"/>
      <c r="DE14" s="481"/>
      <c r="DF14" s="481"/>
      <c r="DG14" s="481"/>
      <c r="DH14" s="481"/>
      <c r="DI14" s="482"/>
      <c r="DJ14" s="137"/>
      <c r="DK14" s="137"/>
      <c r="DL14" s="137"/>
      <c r="DM14" s="137"/>
      <c r="DN14" s="137"/>
      <c r="DO14" s="137"/>
    </row>
    <row r="15" spans="1:119" ht="18.75" customHeight="1" x14ac:dyDescent="0.2">
      <c r="A15" s="138"/>
      <c r="B15" s="448"/>
      <c r="C15" s="449"/>
      <c r="D15" s="449"/>
      <c r="E15" s="449"/>
      <c r="F15" s="449"/>
      <c r="G15" s="449"/>
      <c r="H15" s="449"/>
      <c r="I15" s="449"/>
      <c r="J15" s="449"/>
      <c r="K15" s="450"/>
      <c r="L15" s="148"/>
      <c r="M15" s="473" t="s">
        <v>122</v>
      </c>
      <c r="N15" s="474"/>
      <c r="O15" s="474"/>
      <c r="P15" s="474"/>
      <c r="Q15" s="475"/>
      <c r="R15" s="466">
        <v>837668</v>
      </c>
      <c r="S15" s="467"/>
      <c r="T15" s="467"/>
      <c r="U15" s="467"/>
      <c r="V15" s="468"/>
      <c r="W15" s="401" t="s">
        <v>130</v>
      </c>
      <c r="X15" s="402"/>
      <c r="Y15" s="402"/>
      <c r="Z15" s="402"/>
      <c r="AA15" s="402"/>
      <c r="AB15" s="392"/>
      <c r="AC15" s="436">
        <v>81757</v>
      </c>
      <c r="AD15" s="437"/>
      <c r="AE15" s="437"/>
      <c r="AF15" s="437"/>
      <c r="AG15" s="476"/>
      <c r="AH15" s="436">
        <v>94927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108514930</v>
      </c>
      <c r="BO15" s="349"/>
      <c r="BP15" s="349"/>
      <c r="BQ15" s="349"/>
      <c r="BR15" s="349"/>
      <c r="BS15" s="349"/>
      <c r="BT15" s="349"/>
      <c r="BU15" s="350"/>
      <c r="BV15" s="348">
        <v>108980974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24.7</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128782276</v>
      </c>
      <c r="BO16" s="386"/>
      <c r="BP16" s="386"/>
      <c r="BQ16" s="386"/>
      <c r="BR16" s="386"/>
      <c r="BS16" s="386"/>
      <c r="BT16" s="386"/>
      <c r="BU16" s="387"/>
      <c r="BV16" s="385">
        <v>130309315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5">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247212</v>
      </c>
      <c r="AD17" s="437"/>
      <c r="AE17" s="437"/>
      <c r="AF17" s="437"/>
      <c r="AG17" s="476"/>
      <c r="AH17" s="436">
        <v>258927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141873932</v>
      </c>
      <c r="BO17" s="386"/>
      <c r="BP17" s="386"/>
      <c r="BQ17" s="386"/>
      <c r="BR17" s="386"/>
      <c r="BS17" s="386"/>
      <c r="BT17" s="386"/>
      <c r="BU17" s="387"/>
      <c r="BV17" s="385">
        <v>142168674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5">
      <c r="A18" s="138"/>
      <c r="B18" s="496" t="s">
        <v>139</v>
      </c>
      <c r="C18" s="428"/>
      <c r="D18" s="428"/>
      <c r="E18" s="497"/>
      <c r="F18" s="497"/>
      <c r="G18" s="497"/>
      <c r="H18" s="497"/>
      <c r="I18" s="497"/>
      <c r="J18" s="497"/>
      <c r="K18" s="497"/>
      <c r="L18" s="498">
        <v>149.99</v>
      </c>
      <c r="M18" s="498"/>
      <c r="N18" s="498"/>
      <c r="O18" s="498"/>
      <c r="P18" s="498"/>
      <c r="Q18" s="498"/>
      <c r="R18" s="499"/>
      <c r="S18" s="499"/>
      <c r="T18" s="499"/>
      <c r="U18" s="499"/>
      <c r="V18" s="500"/>
      <c r="W18" s="403"/>
      <c r="X18" s="404"/>
      <c r="Y18" s="404"/>
      <c r="Z18" s="404"/>
      <c r="AA18" s="404"/>
      <c r="AB18" s="395"/>
      <c r="AC18" s="501">
        <v>74.8</v>
      </c>
      <c r="AD18" s="502"/>
      <c r="AE18" s="502"/>
      <c r="AF18" s="502"/>
      <c r="AG18" s="503"/>
      <c r="AH18" s="501">
        <v>70</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180395117</v>
      </c>
      <c r="BO18" s="386"/>
      <c r="BP18" s="386"/>
      <c r="BQ18" s="386"/>
      <c r="BR18" s="386"/>
      <c r="BS18" s="386"/>
      <c r="BT18" s="386"/>
      <c r="BU18" s="387"/>
      <c r="BV18" s="385">
        <v>177825416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5">
      <c r="A19" s="138"/>
      <c r="B19" s="496" t="s">
        <v>141</v>
      </c>
      <c r="C19" s="428"/>
      <c r="D19" s="428"/>
      <c r="E19" s="497"/>
      <c r="F19" s="497"/>
      <c r="G19" s="497"/>
      <c r="H19" s="497"/>
      <c r="I19" s="497"/>
      <c r="J19" s="497"/>
      <c r="K19" s="497"/>
      <c r="L19" s="505">
        <v>5613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206854429</v>
      </c>
      <c r="BO19" s="386"/>
      <c r="BP19" s="386"/>
      <c r="BQ19" s="386"/>
      <c r="BR19" s="386"/>
      <c r="BS19" s="386"/>
      <c r="BT19" s="386"/>
      <c r="BU19" s="387"/>
      <c r="BV19" s="385">
        <v>206430183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5">
      <c r="A20" s="138"/>
      <c r="B20" s="496" t="s">
        <v>143</v>
      </c>
      <c r="C20" s="428"/>
      <c r="D20" s="428"/>
      <c r="E20" s="497"/>
      <c r="F20" s="497"/>
      <c r="G20" s="497"/>
      <c r="H20" s="497"/>
      <c r="I20" s="497"/>
      <c r="J20" s="497"/>
      <c r="K20" s="497"/>
      <c r="L20" s="505">
        <v>344465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2">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5">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2">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364793245</v>
      </c>
      <c r="BO23" s="386"/>
      <c r="BP23" s="386"/>
      <c r="BQ23" s="386"/>
      <c r="BR23" s="386"/>
      <c r="BS23" s="386"/>
      <c r="BT23" s="386"/>
      <c r="BU23" s="387"/>
      <c r="BV23" s="385">
        <v>349141488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5">
      <c r="A24" s="138"/>
      <c r="B24" s="518"/>
      <c r="C24" s="519"/>
      <c r="D24" s="520"/>
      <c r="E24" s="435" t="s">
        <v>152</v>
      </c>
      <c r="F24" s="415"/>
      <c r="G24" s="415"/>
      <c r="H24" s="415"/>
      <c r="I24" s="415"/>
      <c r="J24" s="415"/>
      <c r="K24" s="416"/>
      <c r="L24" s="436">
        <v>1</v>
      </c>
      <c r="M24" s="437"/>
      <c r="N24" s="437"/>
      <c r="O24" s="437"/>
      <c r="P24" s="476"/>
      <c r="Q24" s="436">
        <v>9520</v>
      </c>
      <c r="R24" s="437"/>
      <c r="S24" s="437"/>
      <c r="T24" s="437"/>
      <c r="U24" s="437"/>
      <c r="V24" s="476"/>
      <c r="W24" s="531"/>
      <c r="X24" s="519"/>
      <c r="Y24" s="520"/>
      <c r="Z24" s="435" t="s">
        <v>153</v>
      </c>
      <c r="AA24" s="415"/>
      <c r="AB24" s="415"/>
      <c r="AC24" s="415"/>
      <c r="AD24" s="415"/>
      <c r="AE24" s="415"/>
      <c r="AF24" s="415"/>
      <c r="AG24" s="416"/>
      <c r="AH24" s="436">
        <v>4563</v>
      </c>
      <c r="AI24" s="437"/>
      <c r="AJ24" s="437"/>
      <c r="AK24" s="437"/>
      <c r="AL24" s="476"/>
      <c r="AM24" s="436">
        <v>14154426</v>
      </c>
      <c r="AN24" s="437"/>
      <c r="AO24" s="437"/>
      <c r="AP24" s="437"/>
      <c r="AQ24" s="437"/>
      <c r="AR24" s="476"/>
      <c r="AS24" s="436">
        <v>3102</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91144164</v>
      </c>
      <c r="BO24" s="386"/>
      <c r="BP24" s="386"/>
      <c r="BQ24" s="386"/>
      <c r="BR24" s="386"/>
      <c r="BS24" s="386"/>
      <c r="BT24" s="386"/>
      <c r="BU24" s="387"/>
      <c r="BV24" s="385">
        <v>97655646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2">
      <c r="A25" s="138"/>
      <c r="B25" s="518"/>
      <c r="C25" s="519"/>
      <c r="D25" s="520"/>
      <c r="E25" s="435" t="s">
        <v>155</v>
      </c>
      <c r="F25" s="415"/>
      <c r="G25" s="415"/>
      <c r="H25" s="415"/>
      <c r="I25" s="415"/>
      <c r="J25" s="415"/>
      <c r="K25" s="416"/>
      <c r="L25" s="436">
        <v>3</v>
      </c>
      <c r="M25" s="437"/>
      <c r="N25" s="437"/>
      <c r="O25" s="437"/>
      <c r="P25" s="476"/>
      <c r="Q25" s="436">
        <v>8613</v>
      </c>
      <c r="R25" s="437"/>
      <c r="S25" s="437"/>
      <c r="T25" s="437"/>
      <c r="U25" s="437"/>
      <c r="V25" s="476"/>
      <c r="W25" s="531"/>
      <c r="X25" s="519"/>
      <c r="Y25" s="520"/>
      <c r="Z25" s="435" t="s">
        <v>156</v>
      </c>
      <c r="AA25" s="415"/>
      <c r="AB25" s="415"/>
      <c r="AC25" s="415"/>
      <c r="AD25" s="415"/>
      <c r="AE25" s="415"/>
      <c r="AF25" s="415"/>
      <c r="AG25" s="416"/>
      <c r="AH25" s="436">
        <v>905</v>
      </c>
      <c r="AI25" s="437"/>
      <c r="AJ25" s="437"/>
      <c r="AK25" s="437"/>
      <c r="AL25" s="476"/>
      <c r="AM25" s="436">
        <v>2695995</v>
      </c>
      <c r="AN25" s="437"/>
      <c r="AO25" s="437"/>
      <c r="AP25" s="437"/>
      <c r="AQ25" s="437"/>
      <c r="AR25" s="476"/>
      <c r="AS25" s="436">
        <v>2979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134059426</v>
      </c>
      <c r="BO25" s="349"/>
      <c r="BP25" s="349"/>
      <c r="BQ25" s="349"/>
      <c r="BR25" s="349"/>
      <c r="BS25" s="349"/>
      <c r="BT25" s="349"/>
      <c r="BU25" s="350"/>
      <c r="BV25" s="348">
        <v>104470817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2">
      <c r="A26" s="138"/>
      <c r="B26" s="518"/>
      <c r="C26" s="519"/>
      <c r="D26" s="520"/>
      <c r="E26" s="435" t="s">
        <v>158</v>
      </c>
      <c r="F26" s="415"/>
      <c r="G26" s="415"/>
      <c r="H26" s="415"/>
      <c r="I26" s="415"/>
      <c r="J26" s="415"/>
      <c r="K26" s="416"/>
      <c r="L26" s="436">
        <v>1</v>
      </c>
      <c r="M26" s="437"/>
      <c r="N26" s="437"/>
      <c r="O26" s="437"/>
      <c r="P26" s="476"/>
      <c r="Q26" s="436">
        <v>7296</v>
      </c>
      <c r="R26" s="437"/>
      <c r="S26" s="437"/>
      <c r="T26" s="437"/>
      <c r="U26" s="437"/>
      <c r="V26" s="476"/>
      <c r="W26" s="531"/>
      <c r="X26" s="519"/>
      <c r="Y26" s="520"/>
      <c r="Z26" s="435" t="s">
        <v>159</v>
      </c>
      <c r="AA26" s="539"/>
      <c r="AB26" s="539"/>
      <c r="AC26" s="539"/>
      <c r="AD26" s="539"/>
      <c r="AE26" s="539"/>
      <c r="AF26" s="539"/>
      <c r="AG26" s="540"/>
      <c r="AH26" s="436">
        <v>116</v>
      </c>
      <c r="AI26" s="437"/>
      <c r="AJ26" s="437"/>
      <c r="AK26" s="437"/>
      <c r="AL26" s="476"/>
      <c r="AM26" s="436">
        <v>360760</v>
      </c>
      <c r="AN26" s="437"/>
      <c r="AO26" s="437"/>
      <c r="AP26" s="437"/>
      <c r="AQ26" s="437"/>
      <c r="AR26" s="476"/>
      <c r="AS26" s="436">
        <v>3110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2104156</v>
      </c>
      <c r="BO26" s="386"/>
      <c r="BP26" s="386"/>
      <c r="BQ26" s="386"/>
      <c r="BR26" s="386"/>
      <c r="BS26" s="386"/>
      <c r="BT26" s="386"/>
      <c r="BU26" s="387"/>
      <c r="BV26" s="385">
        <v>2314231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5">
      <c r="A27" s="138"/>
      <c r="B27" s="518"/>
      <c r="C27" s="519"/>
      <c r="D27" s="520"/>
      <c r="E27" s="435" t="s">
        <v>161</v>
      </c>
      <c r="F27" s="415"/>
      <c r="G27" s="415"/>
      <c r="H27" s="415"/>
      <c r="I27" s="415"/>
      <c r="J27" s="415"/>
      <c r="K27" s="416"/>
      <c r="L27" s="436">
        <v>1</v>
      </c>
      <c r="M27" s="437"/>
      <c r="N27" s="437"/>
      <c r="O27" s="437"/>
      <c r="P27" s="476"/>
      <c r="Q27" s="436">
        <v>9025</v>
      </c>
      <c r="R27" s="437"/>
      <c r="S27" s="437"/>
      <c r="T27" s="437"/>
      <c r="U27" s="437"/>
      <c r="V27" s="476"/>
      <c r="W27" s="531"/>
      <c r="X27" s="519"/>
      <c r="Y27" s="520"/>
      <c r="Z27" s="435" t="s">
        <v>162</v>
      </c>
      <c r="AA27" s="415"/>
      <c r="AB27" s="415"/>
      <c r="AC27" s="415"/>
      <c r="AD27" s="415"/>
      <c r="AE27" s="415"/>
      <c r="AF27" s="415"/>
      <c r="AG27" s="416"/>
      <c r="AH27" s="436">
        <v>309</v>
      </c>
      <c r="AI27" s="437"/>
      <c r="AJ27" s="437"/>
      <c r="AK27" s="437"/>
      <c r="AL27" s="476"/>
      <c r="AM27" s="436">
        <v>1079844</v>
      </c>
      <c r="AN27" s="437"/>
      <c r="AO27" s="437"/>
      <c r="AP27" s="437"/>
      <c r="AQ27" s="437"/>
      <c r="AR27" s="476"/>
      <c r="AS27" s="436">
        <v>3495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8333373</v>
      </c>
      <c r="BO27" s="553"/>
      <c r="BP27" s="553"/>
      <c r="BQ27" s="553"/>
      <c r="BR27" s="553"/>
      <c r="BS27" s="553"/>
      <c r="BT27" s="553"/>
      <c r="BU27" s="554"/>
      <c r="BV27" s="552">
        <v>8256873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2">
      <c r="A28" s="138"/>
      <c r="B28" s="518"/>
      <c r="C28" s="519"/>
      <c r="D28" s="520"/>
      <c r="E28" s="435" t="s">
        <v>164</v>
      </c>
      <c r="F28" s="415"/>
      <c r="G28" s="415"/>
      <c r="H28" s="415"/>
      <c r="I28" s="415"/>
      <c r="J28" s="415"/>
      <c r="K28" s="416"/>
      <c r="L28" s="436">
        <v>1</v>
      </c>
      <c r="M28" s="437"/>
      <c r="N28" s="437"/>
      <c r="O28" s="437"/>
      <c r="P28" s="476"/>
      <c r="Q28" s="436">
        <v>8075</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1804600</v>
      </c>
      <c r="BO28" s="349"/>
      <c r="BP28" s="349"/>
      <c r="BQ28" s="349"/>
      <c r="BR28" s="349"/>
      <c r="BS28" s="349"/>
      <c r="BT28" s="349"/>
      <c r="BU28" s="350"/>
      <c r="BV28" s="348">
        <v>1800200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2">
      <c r="A29" s="138"/>
      <c r="B29" s="518"/>
      <c r="C29" s="519"/>
      <c r="D29" s="520"/>
      <c r="E29" s="435" t="s">
        <v>168</v>
      </c>
      <c r="F29" s="415"/>
      <c r="G29" s="415"/>
      <c r="H29" s="415"/>
      <c r="I29" s="415"/>
      <c r="J29" s="415"/>
      <c r="K29" s="416"/>
      <c r="L29" s="436">
        <v>50</v>
      </c>
      <c r="M29" s="437"/>
      <c r="N29" s="437"/>
      <c r="O29" s="437"/>
      <c r="P29" s="476"/>
      <c r="Q29" s="436">
        <v>7410</v>
      </c>
      <c r="R29" s="437"/>
      <c r="S29" s="437"/>
      <c r="T29" s="437"/>
      <c r="U29" s="437"/>
      <c r="V29" s="476"/>
      <c r="W29" s="531"/>
      <c r="X29" s="519"/>
      <c r="Y29" s="520"/>
      <c r="Z29" s="435" t="s">
        <v>169</v>
      </c>
      <c r="AA29" s="415"/>
      <c r="AB29" s="415"/>
      <c r="AC29" s="415"/>
      <c r="AD29" s="415"/>
      <c r="AE29" s="415"/>
      <c r="AF29" s="415"/>
      <c r="AG29" s="416"/>
      <c r="AH29" s="436">
        <v>4872</v>
      </c>
      <c r="AI29" s="437"/>
      <c r="AJ29" s="437"/>
      <c r="AK29" s="437"/>
      <c r="AL29" s="476"/>
      <c r="AM29" s="436">
        <v>15234270</v>
      </c>
      <c r="AN29" s="437"/>
      <c r="AO29" s="437"/>
      <c r="AP29" s="437"/>
      <c r="AQ29" s="437"/>
      <c r="AR29" s="476"/>
      <c r="AS29" s="436">
        <v>3127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3399511</v>
      </c>
      <c r="BO29" s="386"/>
      <c r="BP29" s="386"/>
      <c r="BQ29" s="386"/>
      <c r="BR29" s="386"/>
      <c r="BS29" s="386"/>
      <c r="BT29" s="386"/>
      <c r="BU29" s="387"/>
      <c r="BV29" s="385">
        <v>2571719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5">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95.1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35049370</v>
      </c>
      <c r="BO30" s="553"/>
      <c r="BP30" s="553"/>
      <c r="BQ30" s="553"/>
      <c r="BR30" s="553"/>
      <c r="BS30" s="553"/>
      <c r="BT30" s="553"/>
      <c r="BU30" s="554"/>
      <c r="BV30" s="552">
        <v>33680492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2">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IF('各会計、関係団体の財政状況及び健全化判断比率'!B31="","",'各会計、関係団体の財政状況及び健全化判断比率'!B31)</f>
        <v>堺市水道事業会計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IF('各会計、関係団体の財政状況及び健全化判断比率'!B33="","",'各会計、関係団体の財政状況及び健全化判断比率'!B33)</f>
        <v>堺市廃棄物発電事業特別会計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大阪府都市競艇組合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（公財）堺都市政策研究所</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2">
      <c r="A35" s="138"/>
      <c r="B35" s="164"/>
      <c r="C35" s="564">
        <f>IF(E35="","",C34+1)</f>
        <v>2</v>
      </c>
      <c r="D35" s="564"/>
      <c r="E35" s="565" t="str">
        <f>IF('各会計、関係団体の財政状況及び健全化判断比率'!B8="","",'各会計、関係団体の財政状況及び健全化判断比率'!B8)</f>
        <v>都市開発資金特別会計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IF('各会計、関係団体の財政状況及び健全化判断比率'!B32="","",'各会計、関係団体の財政状況及び健全化判断比率'!B32)</f>
        <v>堺市下水道事業会計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泉州水防事務組合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堺市土地開発公社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2">
      <c r="A36" s="138"/>
      <c r="B36" s="164"/>
      <c r="C36" s="564">
        <f>IF(E36="","",C35+1)</f>
        <v>3</v>
      </c>
      <c r="D36" s="564"/>
      <c r="E36" s="565" t="str">
        <f>IF('各会計、関係団体の財政状況及び健全化判断比率'!B9="","",'各会計、関係団体の財政状況及び健全化判断比率'!B9)</f>
        <v>公共用地先行取得事業特別会計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大阪府後期高齢者医療広域連合（一般会計）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（公財）堺市文化振興財団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2">
      <c r="A37" s="138"/>
      <c r="B37" s="164"/>
      <c r="C37" s="564">
        <f>IF(E37="","",C36+1)</f>
        <v>4</v>
      </c>
      <c r="D37" s="564"/>
      <c r="E37" s="565" t="str">
        <f>IF('各会計、関係団体の財政状況及び健全化判断比率'!B10="","",'各会計、関係団体の財政状況及び健全化判断比率'!B10)</f>
        <v>母子寡婦福祉資金貸付事業特別会計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大阪府後期高齢者医療広域連合（後期高齢者医療特別会計）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さかいウェルネス（株）</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2">
      <c r="A38" s="138"/>
      <c r="B38" s="164"/>
      <c r="C38" s="564">
        <f t="shared" ref="C38:C43" si="5">IF(E38="","",C37+1)</f>
        <v>5</v>
      </c>
      <c r="D38" s="564"/>
      <c r="E38" s="565" t="str">
        <f>IF('各会計、関係団体の財政状況及び健全化判断比率'!B11="","",'各会計、関係団体の財政状況及び健全化判断比率'!B11)</f>
        <v>公債管理特別会計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大阪広域水道企業団
（水道事業会計）</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（公財）堺市救急医療事業団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2">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大阪広域水道企業団
（工業用水道事業会計）</v>
      </c>
      <c r="BZ39" s="565"/>
      <c r="CA39" s="565"/>
      <c r="CB39" s="565"/>
      <c r="CC39" s="565"/>
      <c r="CD39" s="565"/>
      <c r="CE39" s="565"/>
      <c r="CF39" s="565"/>
      <c r="CG39" s="565"/>
      <c r="CH39" s="565"/>
      <c r="CI39" s="565"/>
      <c r="CJ39" s="565"/>
      <c r="CK39" s="565"/>
      <c r="CL39" s="565"/>
      <c r="CM39" s="565"/>
      <c r="CN39" s="165"/>
      <c r="CO39" s="564">
        <f t="shared" si="3"/>
        <v>23</v>
      </c>
      <c r="CP39" s="564"/>
      <c r="CQ39" s="565" t="str">
        <f>IF('各会計、関係団体の財政状況及び健全化判断比率'!BS12="","",'各会計、関係団体の財政状況及び健全化判断比率'!BS12)</f>
        <v>（株）さかい新事業創造センター</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2">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24</v>
      </c>
      <c r="CP40" s="564"/>
      <c r="CQ40" s="565" t="str">
        <f>IF('各会計、関係団体の財政状況及び健全化判断比率'!BS13="","",'各会計、関係団体の財政状況及び健全化判断比率'!BS13)</f>
        <v>（公財）堺市産業振興センター</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2">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25</v>
      </c>
      <c r="CP41" s="564"/>
      <c r="CQ41" s="565" t="str">
        <f>IF('各会計、関係団体の財政状況及び健全化判断比率'!BS14="","",'各会計、関係団体の財政状況及び健全化判断比率'!BS14)</f>
        <v>（公財）堺市勤労者福祉サービスセンター</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2">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26</v>
      </c>
      <c r="CP42" s="564"/>
      <c r="CQ42" s="565" t="str">
        <f>IF('各会計、関係団体の財政状況及び健全化判断比率'!BS15="","",'各会計、関係団体の財政状況及び健全化判断比率'!BS15)</f>
        <v>堺市住宅供給公社</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2">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27</v>
      </c>
      <c r="CP43" s="564"/>
      <c r="CQ43" s="565" t="str">
        <f>IF('各会計、関係団体の財政状況及び健全化判断比率'!BS16="","",'各会計、関係団体の財政状況及び健全化判断比率'!BS16)</f>
        <v>（公財）堺市公園協会</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190</v>
      </c>
    </row>
    <row r="50" spans="5:5" x14ac:dyDescent="0.2">
      <c r="E50" s="139" t="s">
        <v>191</v>
      </c>
    </row>
    <row r="51" spans="5:5" x14ac:dyDescent="0.2">
      <c r="E51" s="139" t="s">
        <v>192</v>
      </c>
    </row>
    <row r="52" spans="5:5" x14ac:dyDescent="0.2"/>
    <row r="53" spans="5:5" x14ac:dyDescent="0.2"/>
    <row r="54" spans="5:5" x14ac:dyDescent="0.2"/>
    <row r="55" spans="5:5" x14ac:dyDescent="0.2"/>
    <row r="56" spans="5:5" x14ac:dyDescent="0.2"/>
    <row r="57" spans="5:5" ht="11.25" hidden="1" x14ac:dyDescent="0.15"/>
    <row r="58" spans="5:5" ht="11.25" hidden="1" x14ac:dyDescent="0.15"/>
    <row r="59" spans="5:5" ht="11.2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2">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2">
      <c r="B5" s="577" t="s">
        <v>206</v>
      </c>
      <c r="C5" s="578"/>
      <c r="D5" s="578"/>
      <c r="E5" s="578"/>
      <c r="F5" s="578"/>
      <c r="G5" s="578"/>
      <c r="H5" s="578"/>
      <c r="I5" s="578"/>
      <c r="J5" s="578"/>
      <c r="K5" s="578"/>
      <c r="L5" s="578"/>
      <c r="M5" s="578"/>
      <c r="N5" s="578"/>
      <c r="O5" s="578"/>
      <c r="P5" s="578"/>
      <c r="Q5" s="579"/>
      <c r="R5" s="580">
        <v>131058924</v>
      </c>
      <c r="S5" s="581"/>
      <c r="T5" s="581"/>
      <c r="U5" s="581"/>
      <c r="V5" s="581"/>
      <c r="W5" s="581"/>
      <c r="X5" s="581"/>
      <c r="Y5" s="582"/>
      <c r="Z5" s="583">
        <v>38.5</v>
      </c>
      <c r="AA5" s="583"/>
      <c r="AB5" s="583"/>
      <c r="AC5" s="583"/>
      <c r="AD5" s="584">
        <v>120924592</v>
      </c>
      <c r="AE5" s="584"/>
      <c r="AF5" s="584"/>
      <c r="AG5" s="584"/>
      <c r="AH5" s="584"/>
      <c r="AI5" s="584"/>
      <c r="AJ5" s="584"/>
      <c r="AK5" s="584"/>
      <c r="AL5" s="585">
        <v>74.3</v>
      </c>
      <c r="AM5" s="586"/>
      <c r="AN5" s="586"/>
      <c r="AO5" s="587"/>
      <c r="AP5" s="577" t="s">
        <v>207</v>
      </c>
      <c r="AQ5" s="578"/>
      <c r="AR5" s="578"/>
      <c r="AS5" s="578"/>
      <c r="AT5" s="578"/>
      <c r="AU5" s="578"/>
      <c r="AV5" s="578"/>
      <c r="AW5" s="578"/>
      <c r="AX5" s="578"/>
      <c r="AY5" s="578"/>
      <c r="AZ5" s="578"/>
      <c r="BA5" s="578"/>
      <c r="BB5" s="578"/>
      <c r="BC5" s="578"/>
      <c r="BD5" s="578"/>
      <c r="BE5" s="578"/>
      <c r="BF5" s="579"/>
      <c r="BG5" s="591">
        <v>116590775</v>
      </c>
      <c r="BH5" s="592"/>
      <c r="BI5" s="592"/>
      <c r="BJ5" s="592"/>
      <c r="BK5" s="592"/>
      <c r="BL5" s="592"/>
      <c r="BM5" s="592"/>
      <c r="BN5" s="593"/>
      <c r="BO5" s="594">
        <v>89</v>
      </c>
      <c r="BP5" s="594"/>
      <c r="BQ5" s="594"/>
      <c r="BR5" s="594"/>
      <c r="BS5" s="595">
        <v>1228005</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2">
      <c r="B6" s="588" t="s">
        <v>211</v>
      </c>
      <c r="C6" s="589"/>
      <c r="D6" s="589"/>
      <c r="E6" s="589"/>
      <c r="F6" s="589"/>
      <c r="G6" s="589"/>
      <c r="H6" s="589"/>
      <c r="I6" s="589"/>
      <c r="J6" s="589"/>
      <c r="K6" s="589"/>
      <c r="L6" s="589"/>
      <c r="M6" s="589"/>
      <c r="N6" s="589"/>
      <c r="O6" s="589"/>
      <c r="P6" s="589"/>
      <c r="Q6" s="590"/>
      <c r="R6" s="591">
        <v>2186915</v>
      </c>
      <c r="S6" s="592"/>
      <c r="T6" s="592"/>
      <c r="U6" s="592"/>
      <c r="V6" s="592"/>
      <c r="W6" s="592"/>
      <c r="X6" s="592"/>
      <c r="Y6" s="593"/>
      <c r="Z6" s="594">
        <v>0.6</v>
      </c>
      <c r="AA6" s="594"/>
      <c r="AB6" s="594"/>
      <c r="AC6" s="594"/>
      <c r="AD6" s="595">
        <v>2186915</v>
      </c>
      <c r="AE6" s="595"/>
      <c r="AF6" s="595"/>
      <c r="AG6" s="595"/>
      <c r="AH6" s="595"/>
      <c r="AI6" s="595"/>
      <c r="AJ6" s="595"/>
      <c r="AK6" s="595"/>
      <c r="AL6" s="596">
        <v>1.3</v>
      </c>
      <c r="AM6" s="597"/>
      <c r="AN6" s="597"/>
      <c r="AO6" s="598"/>
      <c r="AP6" s="588" t="s">
        <v>212</v>
      </c>
      <c r="AQ6" s="589"/>
      <c r="AR6" s="589"/>
      <c r="AS6" s="589"/>
      <c r="AT6" s="589"/>
      <c r="AU6" s="589"/>
      <c r="AV6" s="589"/>
      <c r="AW6" s="589"/>
      <c r="AX6" s="589"/>
      <c r="AY6" s="589"/>
      <c r="AZ6" s="589"/>
      <c r="BA6" s="589"/>
      <c r="BB6" s="589"/>
      <c r="BC6" s="589"/>
      <c r="BD6" s="589"/>
      <c r="BE6" s="589"/>
      <c r="BF6" s="590"/>
      <c r="BG6" s="591">
        <v>116590775</v>
      </c>
      <c r="BH6" s="592"/>
      <c r="BI6" s="592"/>
      <c r="BJ6" s="592"/>
      <c r="BK6" s="592"/>
      <c r="BL6" s="592"/>
      <c r="BM6" s="592"/>
      <c r="BN6" s="593"/>
      <c r="BO6" s="594">
        <v>89</v>
      </c>
      <c r="BP6" s="594"/>
      <c r="BQ6" s="594"/>
      <c r="BR6" s="594"/>
      <c r="BS6" s="595">
        <v>1228005</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1301817</v>
      </c>
      <c r="CS6" s="592"/>
      <c r="CT6" s="592"/>
      <c r="CU6" s="592"/>
      <c r="CV6" s="592"/>
      <c r="CW6" s="592"/>
      <c r="CX6" s="592"/>
      <c r="CY6" s="593"/>
      <c r="CZ6" s="594">
        <v>0.4</v>
      </c>
      <c r="DA6" s="594"/>
      <c r="DB6" s="594"/>
      <c r="DC6" s="594"/>
      <c r="DD6" s="600">
        <v>12495</v>
      </c>
      <c r="DE6" s="592"/>
      <c r="DF6" s="592"/>
      <c r="DG6" s="592"/>
      <c r="DH6" s="592"/>
      <c r="DI6" s="592"/>
      <c r="DJ6" s="592"/>
      <c r="DK6" s="592"/>
      <c r="DL6" s="592"/>
      <c r="DM6" s="592"/>
      <c r="DN6" s="592"/>
      <c r="DO6" s="592"/>
      <c r="DP6" s="593"/>
      <c r="DQ6" s="600">
        <v>1301562</v>
      </c>
      <c r="DR6" s="592"/>
      <c r="DS6" s="592"/>
      <c r="DT6" s="592"/>
      <c r="DU6" s="592"/>
      <c r="DV6" s="592"/>
      <c r="DW6" s="592"/>
      <c r="DX6" s="592"/>
      <c r="DY6" s="592"/>
      <c r="DZ6" s="592"/>
      <c r="EA6" s="592"/>
      <c r="EB6" s="592"/>
      <c r="EC6" s="601"/>
    </row>
    <row r="7" spans="2:143" ht="11.25" customHeight="1" x14ac:dyDescent="0.2">
      <c r="B7" s="588" t="s">
        <v>214</v>
      </c>
      <c r="C7" s="589"/>
      <c r="D7" s="589"/>
      <c r="E7" s="589"/>
      <c r="F7" s="589"/>
      <c r="G7" s="589"/>
      <c r="H7" s="589"/>
      <c r="I7" s="589"/>
      <c r="J7" s="589"/>
      <c r="K7" s="589"/>
      <c r="L7" s="589"/>
      <c r="M7" s="589"/>
      <c r="N7" s="589"/>
      <c r="O7" s="589"/>
      <c r="P7" s="589"/>
      <c r="Q7" s="590"/>
      <c r="R7" s="591">
        <v>458612</v>
      </c>
      <c r="S7" s="592"/>
      <c r="T7" s="592"/>
      <c r="U7" s="592"/>
      <c r="V7" s="592"/>
      <c r="W7" s="592"/>
      <c r="X7" s="592"/>
      <c r="Y7" s="593"/>
      <c r="Z7" s="594">
        <v>0.1</v>
      </c>
      <c r="AA7" s="594"/>
      <c r="AB7" s="594"/>
      <c r="AC7" s="594"/>
      <c r="AD7" s="595">
        <v>458612</v>
      </c>
      <c r="AE7" s="595"/>
      <c r="AF7" s="595"/>
      <c r="AG7" s="595"/>
      <c r="AH7" s="595"/>
      <c r="AI7" s="595"/>
      <c r="AJ7" s="595"/>
      <c r="AK7" s="595"/>
      <c r="AL7" s="596">
        <v>0.3</v>
      </c>
      <c r="AM7" s="597"/>
      <c r="AN7" s="597"/>
      <c r="AO7" s="598"/>
      <c r="AP7" s="588" t="s">
        <v>215</v>
      </c>
      <c r="AQ7" s="589"/>
      <c r="AR7" s="589"/>
      <c r="AS7" s="589"/>
      <c r="AT7" s="589"/>
      <c r="AU7" s="589"/>
      <c r="AV7" s="589"/>
      <c r="AW7" s="589"/>
      <c r="AX7" s="589"/>
      <c r="AY7" s="589"/>
      <c r="AZ7" s="589"/>
      <c r="BA7" s="589"/>
      <c r="BB7" s="589"/>
      <c r="BC7" s="589"/>
      <c r="BD7" s="589"/>
      <c r="BE7" s="589"/>
      <c r="BF7" s="590"/>
      <c r="BG7" s="591">
        <v>52812387</v>
      </c>
      <c r="BH7" s="592"/>
      <c r="BI7" s="592"/>
      <c r="BJ7" s="592"/>
      <c r="BK7" s="592"/>
      <c r="BL7" s="592"/>
      <c r="BM7" s="592"/>
      <c r="BN7" s="593"/>
      <c r="BO7" s="594">
        <v>40.299999999999997</v>
      </c>
      <c r="BP7" s="594"/>
      <c r="BQ7" s="594"/>
      <c r="BR7" s="594"/>
      <c r="BS7" s="595">
        <v>1228005</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26202015</v>
      </c>
      <c r="CS7" s="592"/>
      <c r="CT7" s="592"/>
      <c r="CU7" s="592"/>
      <c r="CV7" s="592"/>
      <c r="CW7" s="592"/>
      <c r="CX7" s="592"/>
      <c r="CY7" s="593"/>
      <c r="CZ7" s="594">
        <v>7.8</v>
      </c>
      <c r="DA7" s="594"/>
      <c r="DB7" s="594"/>
      <c r="DC7" s="594"/>
      <c r="DD7" s="600">
        <v>2111755</v>
      </c>
      <c r="DE7" s="592"/>
      <c r="DF7" s="592"/>
      <c r="DG7" s="592"/>
      <c r="DH7" s="592"/>
      <c r="DI7" s="592"/>
      <c r="DJ7" s="592"/>
      <c r="DK7" s="592"/>
      <c r="DL7" s="592"/>
      <c r="DM7" s="592"/>
      <c r="DN7" s="592"/>
      <c r="DO7" s="592"/>
      <c r="DP7" s="593"/>
      <c r="DQ7" s="600">
        <v>20557218</v>
      </c>
      <c r="DR7" s="592"/>
      <c r="DS7" s="592"/>
      <c r="DT7" s="592"/>
      <c r="DU7" s="592"/>
      <c r="DV7" s="592"/>
      <c r="DW7" s="592"/>
      <c r="DX7" s="592"/>
      <c r="DY7" s="592"/>
      <c r="DZ7" s="592"/>
      <c r="EA7" s="592"/>
      <c r="EB7" s="592"/>
      <c r="EC7" s="601"/>
    </row>
    <row r="8" spans="2:143" ht="11.25" customHeight="1" x14ac:dyDescent="0.2">
      <c r="B8" s="588" t="s">
        <v>217</v>
      </c>
      <c r="C8" s="589"/>
      <c r="D8" s="589"/>
      <c r="E8" s="589"/>
      <c r="F8" s="589"/>
      <c r="G8" s="589"/>
      <c r="H8" s="589"/>
      <c r="I8" s="589"/>
      <c r="J8" s="589"/>
      <c r="K8" s="589"/>
      <c r="L8" s="589"/>
      <c r="M8" s="589"/>
      <c r="N8" s="589"/>
      <c r="O8" s="589"/>
      <c r="P8" s="589"/>
      <c r="Q8" s="590"/>
      <c r="R8" s="591">
        <v>666834</v>
      </c>
      <c r="S8" s="592"/>
      <c r="T8" s="592"/>
      <c r="U8" s="592"/>
      <c r="V8" s="592"/>
      <c r="W8" s="592"/>
      <c r="X8" s="592"/>
      <c r="Y8" s="593"/>
      <c r="Z8" s="594">
        <v>0.2</v>
      </c>
      <c r="AA8" s="594"/>
      <c r="AB8" s="594"/>
      <c r="AC8" s="594"/>
      <c r="AD8" s="595">
        <v>666834</v>
      </c>
      <c r="AE8" s="595"/>
      <c r="AF8" s="595"/>
      <c r="AG8" s="595"/>
      <c r="AH8" s="595"/>
      <c r="AI8" s="595"/>
      <c r="AJ8" s="595"/>
      <c r="AK8" s="595"/>
      <c r="AL8" s="596">
        <v>0.4</v>
      </c>
      <c r="AM8" s="597"/>
      <c r="AN8" s="597"/>
      <c r="AO8" s="598"/>
      <c r="AP8" s="588" t="s">
        <v>218</v>
      </c>
      <c r="AQ8" s="589"/>
      <c r="AR8" s="589"/>
      <c r="AS8" s="589"/>
      <c r="AT8" s="589"/>
      <c r="AU8" s="589"/>
      <c r="AV8" s="589"/>
      <c r="AW8" s="589"/>
      <c r="AX8" s="589"/>
      <c r="AY8" s="589"/>
      <c r="AZ8" s="589"/>
      <c r="BA8" s="589"/>
      <c r="BB8" s="589"/>
      <c r="BC8" s="589"/>
      <c r="BD8" s="589"/>
      <c r="BE8" s="589"/>
      <c r="BF8" s="590"/>
      <c r="BG8" s="591">
        <v>1073742</v>
      </c>
      <c r="BH8" s="592"/>
      <c r="BI8" s="592"/>
      <c r="BJ8" s="592"/>
      <c r="BK8" s="592"/>
      <c r="BL8" s="592"/>
      <c r="BM8" s="592"/>
      <c r="BN8" s="593"/>
      <c r="BO8" s="594">
        <v>0.8</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153099890</v>
      </c>
      <c r="CS8" s="592"/>
      <c r="CT8" s="592"/>
      <c r="CU8" s="592"/>
      <c r="CV8" s="592"/>
      <c r="CW8" s="592"/>
      <c r="CX8" s="592"/>
      <c r="CY8" s="593"/>
      <c r="CZ8" s="594">
        <v>45.4</v>
      </c>
      <c r="DA8" s="594"/>
      <c r="DB8" s="594"/>
      <c r="DC8" s="594"/>
      <c r="DD8" s="600">
        <v>1827499</v>
      </c>
      <c r="DE8" s="592"/>
      <c r="DF8" s="592"/>
      <c r="DG8" s="592"/>
      <c r="DH8" s="592"/>
      <c r="DI8" s="592"/>
      <c r="DJ8" s="592"/>
      <c r="DK8" s="592"/>
      <c r="DL8" s="592"/>
      <c r="DM8" s="592"/>
      <c r="DN8" s="592"/>
      <c r="DO8" s="592"/>
      <c r="DP8" s="593"/>
      <c r="DQ8" s="600">
        <v>71637989</v>
      </c>
      <c r="DR8" s="592"/>
      <c r="DS8" s="592"/>
      <c r="DT8" s="592"/>
      <c r="DU8" s="592"/>
      <c r="DV8" s="592"/>
      <c r="DW8" s="592"/>
      <c r="DX8" s="592"/>
      <c r="DY8" s="592"/>
      <c r="DZ8" s="592"/>
      <c r="EA8" s="592"/>
      <c r="EB8" s="592"/>
      <c r="EC8" s="601"/>
    </row>
    <row r="9" spans="2:143" ht="11.25" customHeight="1" x14ac:dyDescent="0.2">
      <c r="B9" s="588" t="s">
        <v>220</v>
      </c>
      <c r="C9" s="589"/>
      <c r="D9" s="589"/>
      <c r="E9" s="589"/>
      <c r="F9" s="589"/>
      <c r="G9" s="589"/>
      <c r="H9" s="589"/>
      <c r="I9" s="589"/>
      <c r="J9" s="589"/>
      <c r="K9" s="589"/>
      <c r="L9" s="589"/>
      <c r="M9" s="589"/>
      <c r="N9" s="589"/>
      <c r="O9" s="589"/>
      <c r="P9" s="589"/>
      <c r="Q9" s="590"/>
      <c r="R9" s="591">
        <v>1024093</v>
      </c>
      <c r="S9" s="592"/>
      <c r="T9" s="592"/>
      <c r="U9" s="592"/>
      <c r="V9" s="592"/>
      <c r="W9" s="592"/>
      <c r="X9" s="592"/>
      <c r="Y9" s="593"/>
      <c r="Z9" s="594">
        <v>0.3</v>
      </c>
      <c r="AA9" s="594"/>
      <c r="AB9" s="594"/>
      <c r="AC9" s="594"/>
      <c r="AD9" s="595">
        <v>1024093</v>
      </c>
      <c r="AE9" s="595"/>
      <c r="AF9" s="595"/>
      <c r="AG9" s="595"/>
      <c r="AH9" s="595"/>
      <c r="AI9" s="595"/>
      <c r="AJ9" s="595"/>
      <c r="AK9" s="595"/>
      <c r="AL9" s="596">
        <v>0.6</v>
      </c>
      <c r="AM9" s="597"/>
      <c r="AN9" s="597"/>
      <c r="AO9" s="598"/>
      <c r="AP9" s="588" t="s">
        <v>221</v>
      </c>
      <c r="AQ9" s="589"/>
      <c r="AR9" s="589"/>
      <c r="AS9" s="589"/>
      <c r="AT9" s="589"/>
      <c r="AU9" s="589"/>
      <c r="AV9" s="589"/>
      <c r="AW9" s="589"/>
      <c r="AX9" s="589"/>
      <c r="AY9" s="589"/>
      <c r="AZ9" s="589"/>
      <c r="BA9" s="589"/>
      <c r="BB9" s="589"/>
      <c r="BC9" s="589"/>
      <c r="BD9" s="589"/>
      <c r="BE9" s="589"/>
      <c r="BF9" s="590"/>
      <c r="BG9" s="591">
        <v>41574656</v>
      </c>
      <c r="BH9" s="592"/>
      <c r="BI9" s="592"/>
      <c r="BJ9" s="592"/>
      <c r="BK9" s="592"/>
      <c r="BL9" s="592"/>
      <c r="BM9" s="592"/>
      <c r="BN9" s="593"/>
      <c r="BO9" s="594">
        <v>31.7</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30660793</v>
      </c>
      <c r="CS9" s="592"/>
      <c r="CT9" s="592"/>
      <c r="CU9" s="592"/>
      <c r="CV9" s="592"/>
      <c r="CW9" s="592"/>
      <c r="CX9" s="592"/>
      <c r="CY9" s="593"/>
      <c r="CZ9" s="594">
        <v>9.1</v>
      </c>
      <c r="DA9" s="594"/>
      <c r="DB9" s="594"/>
      <c r="DC9" s="594"/>
      <c r="DD9" s="600">
        <v>6580402</v>
      </c>
      <c r="DE9" s="592"/>
      <c r="DF9" s="592"/>
      <c r="DG9" s="592"/>
      <c r="DH9" s="592"/>
      <c r="DI9" s="592"/>
      <c r="DJ9" s="592"/>
      <c r="DK9" s="592"/>
      <c r="DL9" s="592"/>
      <c r="DM9" s="592"/>
      <c r="DN9" s="592"/>
      <c r="DO9" s="592"/>
      <c r="DP9" s="593"/>
      <c r="DQ9" s="600">
        <v>19110650</v>
      </c>
      <c r="DR9" s="592"/>
      <c r="DS9" s="592"/>
      <c r="DT9" s="592"/>
      <c r="DU9" s="592"/>
      <c r="DV9" s="592"/>
      <c r="DW9" s="592"/>
      <c r="DX9" s="592"/>
      <c r="DY9" s="592"/>
      <c r="DZ9" s="592"/>
      <c r="EA9" s="592"/>
      <c r="EB9" s="592"/>
      <c r="EC9" s="601"/>
    </row>
    <row r="10" spans="2:143" ht="11.25" customHeight="1" x14ac:dyDescent="0.2">
      <c r="B10" s="588" t="s">
        <v>223</v>
      </c>
      <c r="C10" s="589"/>
      <c r="D10" s="589"/>
      <c r="E10" s="589"/>
      <c r="F10" s="589"/>
      <c r="G10" s="589"/>
      <c r="H10" s="589"/>
      <c r="I10" s="589"/>
      <c r="J10" s="589"/>
      <c r="K10" s="589"/>
      <c r="L10" s="589"/>
      <c r="M10" s="589"/>
      <c r="N10" s="589"/>
      <c r="O10" s="589"/>
      <c r="P10" s="589"/>
      <c r="Q10" s="590"/>
      <c r="R10" s="591">
        <v>7551327</v>
      </c>
      <c r="S10" s="592"/>
      <c r="T10" s="592"/>
      <c r="U10" s="592"/>
      <c r="V10" s="592"/>
      <c r="W10" s="592"/>
      <c r="X10" s="592"/>
      <c r="Y10" s="593"/>
      <c r="Z10" s="594">
        <v>2.2000000000000002</v>
      </c>
      <c r="AA10" s="594"/>
      <c r="AB10" s="594"/>
      <c r="AC10" s="594"/>
      <c r="AD10" s="595">
        <v>7551327</v>
      </c>
      <c r="AE10" s="595"/>
      <c r="AF10" s="595"/>
      <c r="AG10" s="595"/>
      <c r="AH10" s="595"/>
      <c r="AI10" s="595"/>
      <c r="AJ10" s="595"/>
      <c r="AK10" s="595"/>
      <c r="AL10" s="596">
        <v>4.5999999999999996</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2212137</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513949</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357276</v>
      </c>
      <c r="DR10" s="592"/>
      <c r="DS10" s="592"/>
      <c r="DT10" s="592"/>
      <c r="DU10" s="592"/>
      <c r="DV10" s="592"/>
      <c r="DW10" s="592"/>
      <c r="DX10" s="592"/>
      <c r="DY10" s="592"/>
      <c r="DZ10" s="592"/>
      <c r="EA10" s="592"/>
      <c r="EB10" s="592"/>
      <c r="EC10" s="601"/>
    </row>
    <row r="11" spans="2:143" ht="11.25" customHeight="1" x14ac:dyDescent="0.2">
      <c r="B11" s="588" t="s">
        <v>226</v>
      </c>
      <c r="C11" s="589"/>
      <c r="D11" s="589"/>
      <c r="E11" s="589"/>
      <c r="F11" s="589"/>
      <c r="G11" s="589"/>
      <c r="H11" s="589"/>
      <c r="I11" s="589"/>
      <c r="J11" s="589"/>
      <c r="K11" s="589"/>
      <c r="L11" s="589"/>
      <c r="M11" s="589"/>
      <c r="N11" s="589"/>
      <c r="O11" s="589"/>
      <c r="P11" s="589"/>
      <c r="Q11" s="590"/>
      <c r="R11" s="591">
        <v>142590</v>
      </c>
      <c r="S11" s="592"/>
      <c r="T11" s="592"/>
      <c r="U11" s="592"/>
      <c r="V11" s="592"/>
      <c r="W11" s="592"/>
      <c r="X11" s="592"/>
      <c r="Y11" s="593"/>
      <c r="Z11" s="594">
        <v>0</v>
      </c>
      <c r="AA11" s="594"/>
      <c r="AB11" s="594"/>
      <c r="AC11" s="594"/>
      <c r="AD11" s="595">
        <v>142590</v>
      </c>
      <c r="AE11" s="595"/>
      <c r="AF11" s="595"/>
      <c r="AG11" s="595"/>
      <c r="AH11" s="595"/>
      <c r="AI11" s="595"/>
      <c r="AJ11" s="595"/>
      <c r="AK11" s="595"/>
      <c r="AL11" s="596">
        <v>0.1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7951852</v>
      </c>
      <c r="BH11" s="592"/>
      <c r="BI11" s="592"/>
      <c r="BJ11" s="592"/>
      <c r="BK11" s="592"/>
      <c r="BL11" s="592"/>
      <c r="BM11" s="592"/>
      <c r="BN11" s="593"/>
      <c r="BO11" s="594">
        <v>6.1</v>
      </c>
      <c r="BP11" s="594"/>
      <c r="BQ11" s="594"/>
      <c r="BR11" s="594"/>
      <c r="BS11" s="600">
        <v>1228005</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923366</v>
      </c>
      <c r="CS11" s="592"/>
      <c r="CT11" s="592"/>
      <c r="CU11" s="592"/>
      <c r="CV11" s="592"/>
      <c r="CW11" s="592"/>
      <c r="CX11" s="592"/>
      <c r="CY11" s="593"/>
      <c r="CZ11" s="594">
        <v>0.3</v>
      </c>
      <c r="DA11" s="594"/>
      <c r="DB11" s="594"/>
      <c r="DC11" s="594"/>
      <c r="DD11" s="600">
        <v>422367</v>
      </c>
      <c r="DE11" s="592"/>
      <c r="DF11" s="592"/>
      <c r="DG11" s="592"/>
      <c r="DH11" s="592"/>
      <c r="DI11" s="592"/>
      <c r="DJ11" s="592"/>
      <c r="DK11" s="592"/>
      <c r="DL11" s="592"/>
      <c r="DM11" s="592"/>
      <c r="DN11" s="592"/>
      <c r="DO11" s="592"/>
      <c r="DP11" s="593"/>
      <c r="DQ11" s="600">
        <v>724496</v>
      </c>
      <c r="DR11" s="592"/>
      <c r="DS11" s="592"/>
      <c r="DT11" s="592"/>
      <c r="DU11" s="592"/>
      <c r="DV11" s="592"/>
      <c r="DW11" s="592"/>
      <c r="DX11" s="592"/>
      <c r="DY11" s="592"/>
      <c r="DZ11" s="592"/>
      <c r="EA11" s="592"/>
      <c r="EB11" s="592"/>
      <c r="EC11" s="601"/>
    </row>
    <row r="12" spans="2:143" ht="11.25" customHeight="1" x14ac:dyDescent="0.2">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56383958</v>
      </c>
      <c r="BH12" s="592"/>
      <c r="BI12" s="592"/>
      <c r="BJ12" s="592"/>
      <c r="BK12" s="592"/>
      <c r="BL12" s="592"/>
      <c r="BM12" s="592"/>
      <c r="BN12" s="593"/>
      <c r="BO12" s="594">
        <v>43</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4794766</v>
      </c>
      <c r="CS12" s="592"/>
      <c r="CT12" s="592"/>
      <c r="CU12" s="592"/>
      <c r="CV12" s="592"/>
      <c r="CW12" s="592"/>
      <c r="CX12" s="592"/>
      <c r="CY12" s="593"/>
      <c r="CZ12" s="594">
        <v>1.4</v>
      </c>
      <c r="DA12" s="594"/>
      <c r="DB12" s="594"/>
      <c r="DC12" s="594"/>
      <c r="DD12" s="600" t="s">
        <v>111</v>
      </c>
      <c r="DE12" s="592"/>
      <c r="DF12" s="592"/>
      <c r="DG12" s="592"/>
      <c r="DH12" s="592"/>
      <c r="DI12" s="592"/>
      <c r="DJ12" s="592"/>
      <c r="DK12" s="592"/>
      <c r="DL12" s="592"/>
      <c r="DM12" s="592"/>
      <c r="DN12" s="592"/>
      <c r="DO12" s="592"/>
      <c r="DP12" s="593"/>
      <c r="DQ12" s="600">
        <v>1931930</v>
      </c>
      <c r="DR12" s="592"/>
      <c r="DS12" s="592"/>
      <c r="DT12" s="592"/>
      <c r="DU12" s="592"/>
      <c r="DV12" s="592"/>
      <c r="DW12" s="592"/>
      <c r="DX12" s="592"/>
      <c r="DY12" s="592"/>
      <c r="DZ12" s="592"/>
      <c r="EA12" s="592"/>
      <c r="EB12" s="592"/>
      <c r="EC12" s="601"/>
    </row>
    <row r="13" spans="2:143" ht="11.25" customHeight="1" x14ac:dyDescent="0.2">
      <c r="B13" s="588" t="s">
        <v>232</v>
      </c>
      <c r="C13" s="589"/>
      <c r="D13" s="589"/>
      <c r="E13" s="589"/>
      <c r="F13" s="589"/>
      <c r="G13" s="589"/>
      <c r="H13" s="589"/>
      <c r="I13" s="589"/>
      <c r="J13" s="589"/>
      <c r="K13" s="589"/>
      <c r="L13" s="589"/>
      <c r="M13" s="589"/>
      <c r="N13" s="589"/>
      <c r="O13" s="589"/>
      <c r="P13" s="589"/>
      <c r="Q13" s="590"/>
      <c r="R13" s="591">
        <v>965470</v>
      </c>
      <c r="S13" s="592"/>
      <c r="T13" s="592"/>
      <c r="U13" s="592"/>
      <c r="V13" s="592"/>
      <c r="W13" s="592"/>
      <c r="X13" s="592"/>
      <c r="Y13" s="593"/>
      <c r="Z13" s="594">
        <v>0.3</v>
      </c>
      <c r="AA13" s="594"/>
      <c r="AB13" s="594"/>
      <c r="AC13" s="594"/>
      <c r="AD13" s="595">
        <v>965470</v>
      </c>
      <c r="AE13" s="595"/>
      <c r="AF13" s="595"/>
      <c r="AG13" s="595"/>
      <c r="AH13" s="595"/>
      <c r="AI13" s="595"/>
      <c r="AJ13" s="595"/>
      <c r="AK13" s="595"/>
      <c r="AL13" s="596">
        <v>0.6</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55445162</v>
      </c>
      <c r="BH13" s="592"/>
      <c r="BI13" s="592"/>
      <c r="BJ13" s="592"/>
      <c r="BK13" s="592"/>
      <c r="BL13" s="592"/>
      <c r="BM13" s="592"/>
      <c r="BN13" s="593"/>
      <c r="BO13" s="594">
        <v>42.3</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48084173</v>
      </c>
      <c r="CS13" s="592"/>
      <c r="CT13" s="592"/>
      <c r="CU13" s="592"/>
      <c r="CV13" s="592"/>
      <c r="CW13" s="592"/>
      <c r="CX13" s="592"/>
      <c r="CY13" s="593"/>
      <c r="CZ13" s="594">
        <v>14.3</v>
      </c>
      <c r="DA13" s="594"/>
      <c r="DB13" s="594"/>
      <c r="DC13" s="594"/>
      <c r="DD13" s="600">
        <v>21804019</v>
      </c>
      <c r="DE13" s="592"/>
      <c r="DF13" s="592"/>
      <c r="DG13" s="592"/>
      <c r="DH13" s="592"/>
      <c r="DI13" s="592"/>
      <c r="DJ13" s="592"/>
      <c r="DK13" s="592"/>
      <c r="DL13" s="592"/>
      <c r="DM13" s="592"/>
      <c r="DN13" s="592"/>
      <c r="DO13" s="592"/>
      <c r="DP13" s="593"/>
      <c r="DQ13" s="600">
        <v>25293404</v>
      </c>
      <c r="DR13" s="592"/>
      <c r="DS13" s="592"/>
      <c r="DT13" s="592"/>
      <c r="DU13" s="592"/>
      <c r="DV13" s="592"/>
      <c r="DW13" s="592"/>
      <c r="DX13" s="592"/>
      <c r="DY13" s="592"/>
      <c r="DZ13" s="592"/>
      <c r="EA13" s="592"/>
      <c r="EB13" s="592"/>
      <c r="EC13" s="601"/>
    </row>
    <row r="14" spans="2:143" ht="11.25" customHeight="1" x14ac:dyDescent="0.2">
      <c r="B14" s="588" t="s">
        <v>235</v>
      </c>
      <c r="C14" s="589"/>
      <c r="D14" s="589"/>
      <c r="E14" s="589"/>
      <c r="F14" s="589"/>
      <c r="G14" s="589"/>
      <c r="H14" s="589"/>
      <c r="I14" s="589"/>
      <c r="J14" s="589"/>
      <c r="K14" s="589"/>
      <c r="L14" s="589"/>
      <c r="M14" s="589"/>
      <c r="N14" s="589"/>
      <c r="O14" s="589"/>
      <c r="P14" s="589"/>
      <c r="Q14" s="590"/>
      <c r="R14" s="591">
        <v>5656883</v>
      </c>
      <c r="S14" s="592"/>
      <c r="T14" s="592"/>
      <c r="U14" s="592"/>
      <c r="V14" s="592"/>
      <c r="W14" s="592"/>
      <c r="X14" s="592"/>
      <c r="Y14" s="593"/>
      <c r="Z14" s="594">
        <v>1.7</v>
      </c>
      <c r="AA14" s="594"/>
      <c r="AB14" s="594"/>
      <c r="AC14" s="594"/>
      <c r="AD14" s="595">
        <v>5656883</v>
      </c>
      <c r="AE14" s="595"/>
      <c r="AF14" s="595"/>
      <c r="AG14" s="595"/>
      <c r="AH14" s="595"/>
      <c r="AI14" s="595"/>
      <c r="AJ14" s="595"/>
      <c r="AK14" s="595"/>
      <c r="AL14" s="596">
        <v>3.5</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839834</v>
      </c>
      <c r="BH14" s="592"/>
      <c r="BI14" s="592"/>
      <c r="BJ14" s="592"/>
      <c r="BK14" s="592"/>
      <c r="BL14" s="592"/>
      <c r="BM14" s="592"/>
      <c r="BN14" s="593"/>
      <c r="BO14" s="594">
        <v>0.6</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10342828</v>
      </c>
      <c r="CS14" s="592"/>
      <c r="CT14" s="592"/>
      <c r="CU14" s="592"/>
      <c r="CV14" s="592"/>
      <c r="CW14" s="592"/>
      <c r="CX14" s="592"/>
      <c r="CY14" s="593"/>
      <c r="CZ14" s="594">
        <v>3.1</v>
      </c>
      <c r="DA14" s="594"/>
      <c r="DB14" s="594"/>
      <c r="DC14" s="594"/>
      <c r="DD14" s="600">
        <v>1083227</v>
      </c>
      <c r="DE14" s="592"/>
      <c r="DF14" s="592"/>
      <c r="DG14" s="592"/>
      <c r="DH14" s="592"/>
      <c r="DI14" s="592"/>
      <c r="DJ14" s="592"/>
      <c r="DK14" s="592"/>
      <c r="DL14" s="592"/>
      <c r="DM14" s="592"/>
      <c r="DN14" s="592"/>
      <c r="DO14" s="592"/>
      <c r="DP14" s="593"/>
      <c r="DQ14" s="600">
        <v>8754848</v>
      </c>
      <c r="DR14" s="592"/>
      <c r="DS14" s="592"/>
      <c r="DT14" s="592"/>
      <c r="DU14" s="592"/>
      <c r="DV14" s="592"/>
      <c r="DW14" s="592"/>
      <c r="DX14" s="592"/>
      <c r="DY14" s="592"/>
      <c r="DZ14" s="592"/>
      <c r="EA14" s="592"/>
      <c r="EB14" s="592"/>
      <c r="EC14" s="601"/>
    </row>
    <row r="15" spans="2:143" ht="11.25" customHeight="1" x14ac:dyDescent="0.2">
      <c r="B15" s="588" t="s">
        <v>238</v>
      </c>
      <c r="C15" s="589"/>
      <c r="D15" s="589"/>
      <c r="E15" s="589"/>
      <c r="F15" s="589"/>
      <c r="G15" s="589"/>
      <c r="H15" s="589"/>
      <c r="I15" s="589"/>
      <c r="J15" s="589"/>
      <c r="K15" s="589"/>
      <c r="L15" s="589"/>
      <c r="M15" s="589"/>
      <c r="N15" s="589"/>
      <c r="O15" s="589"/>
      <c r="P15" s="589"/>
      <c r="Q15" s="590"/>
      <c r="R15" s="591">
        <v>714468</v>
      </c>
      <c r="S15" s="592"/>
      <c r="T15" s="592"/>
      <c r="U15" s="592"/>
      <c r="V15" s="592"/>
      <c r="W15" s="592"/>
      <c r="X15" s="592"/>
      <c r="Y15" s="593"/>
      <c r="Z15" s="594">
        <v>0.2</v>
      </c>
      <c r="AA15" s="594"/>
      <c r="AB15" s="594"/>
      <c r="AC15" s="594"/>
      <c r="AD15" s="595">
        <v>714468</v>
      </c>
      <c r="AE15" s="595"/>
      <c r="AF15" s="595"/>
      <c r="AG15" s="595"/>
      <c r="AH15" s="595"/>
      <c r="AI15" s="595"/>
      <c r="AJ15" s="595"/>
      <c r="AK15" s="595"/>
      <c r="AL15" s="596">
        <v>0.4</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6554596</v>
      </c>
      <c r="BH15" s="592"/>
      <c r="BI15" s="592"/>
      <c r="BJ15" s="592"/>
      <c r="BK15" s="592"/>
      <c r="BL15" s="592"/>
      <c r="BM15" s="592"/>
      <c r="BN15" s="593"/>
      <c r="BO15" s="594">
        <v>5</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27499517</v>
      </c>
      <c r="CS15" s="592"/>
      <c r="CT15" s="592"/>
      <c r="CU15" s="592"/>
      <c r="CV15" s="592"/>
      <c r="CW15" s="592"/>
      <c r="CX15" s="592"/>
      <c r="CY15" s="593"/>
      <c r="CZ15" s="594">
        <v>8.1999999999999993</v>
      </c>
      <c r="DA15" s="594"/>
      <c r="DB15" s="594"/>
      <c r="DC15" s="594"/>
      <c r="DD15" s="600">
        <v>7421550</v>
      </c>
      <c r="DE15" s="592"/>
      <c r="DF15" s="592"/>
      <c r="DG15" s="592"/>
      <c r="DH15" s="592"/>
      <c r="DI15" s="592"/>
      <c r="DJ15" s="592"/>
      <c r="DK15" s="592"/>
      <c r="DL15" s="592"/>
      <c r="DM15" s="592"/>
      <c r="DN15" s="592"/>
      <c r="DO15" s="592"/>
      <c r="DP15" s="593"/>
      <c r="DQ15" s="600">
        <v>20723220</v>
      </c>
      <c r="DR15" s="592"/>
      <c r="DS15" s="592"/>
      <c r="DT15" s="592"/>
      <c r="DU15" s="592"/>
      <c r="DV15" s="592"/>
      <c r="DW15" s="592"/>
      <c r="DX15" s="592"/>
      <c r="DY15" s="592"/>
      <c r="DZ15" s="592"/>
      <c r="EA15" s="592"/>
      <c r="EB15" s="592"/>
      <c r="EC15" s="601"/>
    </row>
    <row r="16" spans="2:143" ht="11.25" customHeight="1" x14ac:dyDescent="0.2">
      <c r="B16" s="588" t="s">
        <v>241</v>
      </c>
      <c r="C16" s="589"/>
      <c r="D16" s="589"/>
      <c r="E16" s="589"/>
      <c r="F16" s="589"/>
      <c r="G16" s="589"/>
      <c r="H16" s="589"/>
      <c r="I16" s="589"/>
      <c r="J16" s="589"/>
      <c r="K16" s="589"/>
      <c r="L16" s="589"/>
      <c r="M16" s="589"/>
      <c r="N16" s="589"/>
      <c r="O16" s="589"/>
      <c r="P16" s="589"/>
      <c r="Q16" s="590"/>
      <c r="R16" s="591">
        <v>21277706</v>
      </c>
      <c r="S16" s="592"/>
      <c r="T16" s="592"/>
      <c r="U16" s="592"/>
      <c r="V16" s="592"/>
      <c r="W16" s="592"/>
      <c r="X16" s="592"/>
      <c r="Y16" s="593"/>
      <c r="Z16" s="594">
        <v>6.3</v>
      </c>
      <c r="AA16" s="594"/>
      <c r="AB16" s="594"/>
      <c r="AC16" s="594"/>
      <c r="AD16" s="595">
        <v>20264081</v>
      </c>
      <c r="AE16" s="595"/>
      <c r="AF16" s="595"/>
      <c r="AG16" s="595"/>
      <c r="AH16" s="595"/>
      <c r="AI16" s="595"/>
      <c r="AJ16" s="595"/>
      <c r="AK16" s="595"/>
      <c r="AL16" s="596">
        <v>12.5</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x14ac:dyDescent="0.2">
      <c r="B17" s="588" t="s">
        <v>244</v>
      </c>
      <c r="C17" s="589"/>
      <c r="D17" s="589"/>
      <c r="E17" s="589"/>
      <c r="F17" s="589"/>
      <c r="G17" s="589"/>
      <c r="H17" s="589"/>
      <c r="I17" s="589"/>
      <c r="J17" s="589"/>
      <c r="K17" s="589"/>
      <c r="L17" s="589"/>
      <c r="M17" s="589"/>
      <c r="N17" s="589"/>
      <c r="O17" s="589"/>
      <c r="P17" s="589"/>
      <c r="Q17" s="590"/>
      <c r="R17" s="591">
        <v>20264081</v>
      </c>
      <c r="S17" s="592"/>
      <c r="T17" s="592"/>
      <c r="U17" s="592"/>
      <c r="V17" s="592"/>
      <c r="W17" s="592"/>
      <c r="X17" s="592"/>
      <c r="Y17" s="593"/>
      <c r="Z17" s="594">
        <v>6</v>
      </c>
      <c r="AA17" s="594"/>
      <c r="AB17" s="594"/>
      <c r="AC17" s="594"/>
      <c r="AD17" s="595">
        <v>20264081</v>
      </c>
      <c r="AE17" s="595"/>
      <c r="AF17" s="595"/>
      <c r="AG17" s="595"/>
      <c r="AH17" s="595"/>
      <c r="AI17" s="595"/>
      <c r="AJ17" s="595"/>
      <c r="AK17" s="595"/>
      <c r="AL17" s="596">
        <v>12.5</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33945791</v>
      </c>
      <c r="CS17" s="592"/>
      <c r="CT17" s="592"/>
      <c r="CU17" s="592"/>
      <c r="CV17" s="592"/>
      <c r="CW17" s="592"/>
      <c r="CX17" s="592"/>
      <c r="CY17" s="593"/>
      <c r="CZ17" s="594">
        <v>10.1</v>
      </c>
      <c r="DA17" s="594"/>
      <c r="DB17" s="594"/>
      <c r="DC17" s="594"/>
      <c r="DD17" s="600" t="s">
        <v>111</v>
      </c>
      <c r="DE17" s="592"/>
      <c r="DF17" s="592"/>
      <c r="DG17" s="592"/>
      <c r="DH17" s="592"/>
      <c r="DI17" s="592"/>
      <c r="DJ17" s="592"/>
      <c r="DK17" s="592"/>
      <c r="DL17" s="592"/>
      <c r="DM17" s="592"/>
      <c r="DN17" s="592"/>
      <c r="DO17" s="592"/>
      <c r="DP17" s="593"/>
      <c r="DQ17" s="600">
        <v>33555836</v>
      </c>
      <c r="DR17" s="592"/>
      <c r="DS17" s="592"/>
      <c r="DT17" s="592"/>
      <c r="DU17" s="592"/>
      <c r="DV17" s="592"/>
      <c r="DW17" s="592"/>
      <c r="DX17" s="592"/>
      <c r="DY17" s="592"/>
      <c r="DZ17" s="592"/>
      <c r="EA17" s="592"/>
      <c r="EB17" s="592"/>
      <c r="EC17" s="601"/>
    </row>
    <row r="18" spans="2:133" ht="11.25" customHeight="1" x14ac:dyDescent="0.2">
      <c r="B18" s="588" t="s">
        <v>247</v>
      </c>
      <c r="C18" s="589"/>
      <c r="D18" s="589"/>
      <c r="E18" s="589"/>
      <c r="F18" s="589"/>
      <c r="G18" s="589"/>
      <c r="H18" s="589"/>
      <c r="I18" s="589"/>
      <c r="J18" s="589"/>
      <c r="K18" s="589"/>
      <c r="L18" s="589"/>
      <c r="M18" s="589"/>
      <c r="N18" s="589"/>
      <c r="O18" s="589"/>
      <c r="P18" s="589"/>
      <c r="Q18" s="590"/>
      <c r="R18" s="591">
        <v>1013606</v>
      </c>
      <c r="S18" s="592"/>
      <c r="T18" s="592"/>
      <c r="U18" s="592"/>
      <c r="V18" s="592"/>
      <c r="W18" s="592"/>
      <c r="X18" s="592"/>
      <c r="Y18" s="593"/>
      <c r="Z18" s="594">
        <v>0.3</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2">
      <c r="B19" s="588" t="s">
        <v>250</v>
      </c>
      <c r="C19" s="589"/>
      <c r="D19" s="589"/>
      <c r="E19" s="589"/>
      <c r="F19" s="589"/>
      <c r="G19" s="589"/>
      <c r="H19" s="589"/>
      <c r="I19" s="589"/>
      <c r="J19" s="589"/>
      <c r="K19" s="589"/>
      <c r="L19" s="589"/>
      <c r="M19" s="589"/>
      <c r="N19" s="589"/>
      <c r="O19" s="589"/>
      <c r="P19" s="589"/>
      <c r="Q19" s="590"/>
      <c r="R19" s="591">
        <v>19</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14468149</v>
      </c>
      <c r="BH19" s="592"/>
      <c r="BI19" s="592"/>
      <c r="BJ19" s="592"/>
      <c r="BK19" s="592"/>
      <c r="BL19" s="592"/>
      <c r="BM19" s="592"/>
      <c r="BN19" s="593"/>
      <c r="BO19" s="594">
        <v>11</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2">
      <c r="B20" s="588" t="s">
        <v>253</v>
      </c>
      <c r="C20" s="589"/>
      <c r="D20" s="589"/>
      <c r="E20" s="589"/>
      <c r="F20" s="589"/>
      <c r="G20" s="589"/>
      <c r="H20" s="589"/>
      <c r="I20" s="589"/>
      <c r="J20" s="589"/>
      <c r="K20" s="589"/>
      <c r="L20" s="589"/>
      <c r="M20" s="589"/>
      <c r="N20" s="589"/>
      <c r="O20" s="589"/>
      <c r="P20" s="589"/>
      <c r="Q20" s="590"/>
      <c r="R20" s="591">
        <v>171703822</v>
      </c>
      <c r="S20" s="592"/>
      <c r="T20" s="592"/>
      <c r="U20" s="592"/>
      <c r="V20" s="592"/>
      <c r="W20" s="592"/>
      <c r="X20" s="592"/>
      <c r="Y20" s="593"/>
      <c r="Z20" s="594">
        <v>50.4</v>
      </c>
      <c r="AA20" s="594"/>
      <c r="AB20" s="594"/>
      <c r="AC20" s="594"/>
      <c r="AD20" s="595">
        <v>160555865</v>
      </c>
      <c r="AE20" s="595"/>
      <c r="AF20" s="595"/>
      <c r="AG20" s="595"/>
      <c r="AH20" s="595"/>
      <c r="AI20" s="595"/>
      <c r="AJ20" s="595"/>
      <c r="AK20" s="595"/>
      <c r="AL20" s="596">
        <v>98.7</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14468149</v>
      </c>
      <c r="BH20" s="592"/>
      <c r="BI20" s="592"/>
      <c r="BJ20" s="592"/>
      <c r="BK20" s="592"/>
      <c r="BL20" s="592"/>
      <c r="BM20" s="592"/>
      <c r="BN20" s="593"/>
      <c r="BO20" s="594">
        <v>11</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337368905</v>
      </c>
      <c r="CS20" s="592"/>
      <c r="CT20" s="592"/>
      <c r="CU20" s="592"/>
      <c r="CV20" s="592"/>
      <c r="CW20" s="592"/>
      <c r="CX20" s="592"/>
      <c r="CY20" s="593"/>
      <c r="CZ20" s="594">
        <v>100</v>
      </c>
      <c r="DA20" s="594"/>
      <c r="DB20" s="594"/>
      <c r="DC20" s="594"/>
      <c r="DD20" s="600">
        <v>41263314</v>
      </c>
      <c r="DE20" s="592"/>
      <c r="DF20" s="592"/>
      <c r="DG20" s="592"/>
      <c r="DH20" s="592"/>
      <c r="DI20" s="592"/>
      <c r="DJ20" s="592"/>
      <c r="DK20" s="592"/>
      <c r="DL20" s="592"/>
      <c r="DM20" s="592"/>
      <c r="DN20" s="592"/>
      <c r="DO20" s="592"/>
      <c r="DP20" s="593"/>
      <c r="DQ20" s="600">
        <v>203948429</v>
      </c>
      <c r="DR20" s="592"/>
      <c r="DS20" s="592"/>
      <c r="DT20" s="592"/>
      <c r="DU20" s="592"/>
      <c r="DV20" s="592"/>
      <c r="DW20" s="592"/>
      <c r="DX20" s="592"/>
      <c r="DY20" s="592"/>
      <c r="DZ20" s="592"/>
      <c r="EA20" s="592"/>
      <c r="EB20" s="592"/>
      <c r="EC20" s="601"/>
    </row>
    <row r="21" spans="2:133" ht="11.25" customHeight="1" x14ac:dyDescent="0.2">
      <c r="B21" s="588" t="s">
        <v>256</v>
      </c>
      <c r="C21" s="589"/>
      <c r="D21" s="589"/>
      <c r="E21" s="589"/>
      <c r="F21" s="589"/>
      <c r="G21" s="589"/>
      <c r="H21" s="589"/>
      <c r="I21" s="589"/>
      <c r="J21" s="589"/>
      <c r="K21" s="589"/>
      <c r="L21" s="589"/>
      <c r="M21" s="589"/>
      <c r="N21" s="589"/>
      <c r="O21" s="589"/>
      <c r="P21" s="589"/>
      <c r="Q21" s="590"/>
      <c r="R21" s="591">
        <v>333289</v>
      </c>
      <c r="S21" s="592"/>
      <c r="T21" s="592"/>
      <c r="U21" s="592"/>
      <c r="V21" s="592"/>
      <c r="W21" s="592"/>
      <c r="X21" s="592"/>
      <c r="Y21" s="593"/>
      <c r="Z21" s="594">
        <v>0.1</v>
      </c>
      <c r="AA21" s="594"/>
      <c r="AB21" s="594"/>
      <c r="AC21" s="594"/>
      <c r="AD21" s="595">
        <v>333289</v>
      </c>
      <c r="AE21" s="595"/>
      <c r="AF21" s="595"/>
      <c r="AG21" s="595"/>
      <c r="AH21" s="595"/>
      <c r="AI21" s="595"/>
      <c r="AJ21" s="595"/>
      <c r="AK21" s="595"/>
      <c r="AL21" s="596">
        <v>0.2</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2">
      <c r="B22" s="588" t="s">
        <v>258</v>
      </c>
      <c r="C22" s="589"/>
      <c r="D22" s="589"/>
      <c r="E22" s="589"/>
      <c r="F22" s="589"/>
      <c r="G22" s="589"/>
      <c r="H22" s="589"/>
      <c r="I22" s="589"/>
      <c r="J22" s="589"/>
      <c r="K22" s="589"/>
      <c r="L22" s="589"/>
      <c r="M22" s="589"/>
      <c r="N22" s="589"/>
      <c r="O22" s="589"/>
      <c r="P22" s="589"/>
      <c r="Q22" s="590"/>
      <c r="R22" s="591">
        <v>5597532</v>
      </c>
      <c r="S22" s="592"/>
      <c r="T22" s="592"/>
      <c r="U22" s="592"/>
      <c r="V22" s="592"/>
      <c r="W22" s="592"/>
      <c r="X22" s="592"/>
      <c r="Y22" s="593"/>
      <c r="Z22" s="594">
        <v>1.6</v>
      </c>
      <c r="AA22" s="594"/>
      <c r="AB22" s="594"/>
      <c r="AC22" s="594"/>
      <c r="AD22" s="595">
        <v>34329</v>
      </c>
      <c r="AE22" s="595"/>
      <c r="AF22" s="595"/>
      <c r="AG22" s="595"/>
      <c r="AH22" s="595"/>
      <c r="AI22" s="595"/>
      <c r="AJ22" s="595"/>
      <c r="AK22" s="595"/>
      <c r="AL22" s="596">
        <v>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v>4333817</v>
      </c>
      <c r="BH22" s="592"/>
      <c r="BI22" s="592"/>
      <c r="BJ22" s="592"/>
      <c r="BK22" s="592"/>
      <c r="BL22" s="592"/>
      <c r="BM22" s="592"/>
      <c r="BN22" s="593"/>
      <c r="BO22" s="594">
        <v>3.3</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588" t="s">
        <v>261</v>
      </c>
      <c r="C23" s="589"/>
      <c r="D23" s="589"/>
      <c r="E23" s="589"/>
      <c r="F23" s="589"/>
      <c r="G23" s="589"/>
      <c r="H23" s="589"/>
      <c r="I23" s="589"/>
      <c r="J23" s="589"/>
      <c r="K23" s="589"/>
      <c r="L23" s="589"/>
      <c r="M23" s="589"/>
      <c r="N23" s="589"/>
      <c r="O23" s="589"/>
      <c r="P23" s="589"/>
      <c r="Q23" s="590"/>
      <c r="R23" s="591">
        <v>3912546</v>
      </c>
      <c r="S23" s="592"/>
      <c r="T23" s="592"/>
      <c r="U23" s="592"/>
      <c r="V23" s="592"/>
      <c r="W23" s="592"/>
      <c r="X23" s="592"/>
      <c r="Y23" s="593"/>
      <c r="Z23" s="594">
        <v>1.1000000000000001</v>
      </c>
      <c r="AA23" s="594"/>
      <c r="AB23" s="594"/>
      <c r="AC23" s="594"/>
      <c r="AD23" s="595">
        <v>1103661</v>
      </c>
      <c r="AE23" s="595"/>
      <c r="AF23" s="595"/>
      <c r="AG23" s="595"/>
      <c r="AH23" s="595"/>
      <c r="AI23" s="595"/>
      <c r="AJ23" s="595"/>
      <c r="AK23" s="595"/>
      <c r="AL23" s="596">
        <v>0.7</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10134332</v>
      </c>
      <c r="BH23" s="592"/>
      <c r="BI23" s="592"/>
      <c r="BJ23" s="592"/>
      <c r="BK23" s="592"/>
      <c r="BL23" s="592"/>
      <c r="BM23" s="592"/>
      <c r="BN23" s="593"/>
      <c r="BO23" s="594">
        <v>7.7</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x14ac:dyDescent="0.2">
      <c r="B24" s="588" t="s">
        <v>268</v>
      </c>
      <c r="C24" s="589"/>
      <c r="D24" s="589"/>
      <c r="E24" s="589"/>
      <c r="F24" s="589"/>
      <c r="G24" s="589"/>
      <c r="H24" s="589"/>
      <c r="I24" s="589"/>
      <c r="J24" s="589"/>
      <c r="K24" s="589"/>
      <c r="L24" s="589"/>
      <c r="M24" s="589"/>
      <c r="N24" s="589"/>
      <c r="O24" s="589"/>
      <c r="P24" s="589"/>
      <c r="Q24" s="590"/>
      <c r="R24" s="591">
        <v>2475050</v>
      </c>
      <c r="S24" s="592"/>
      <c r="T24" s="592"/>
      <c r="U24" s="592"/>
      <c r="V24" s="592"/>
      <c r="W24" s="592"/>
      <c r="X24" s="592"/>
      <c r="Y24" s="593"/>
      <c r="Z24" s="594">
        <v>0.7</v>
      </c>
      <c r="AA24" s="594"/>
      <c r="AB24" s="594"/>
      <c r="AC24" s="594"/>
      <c r="AD24" s="595">
        <v>1947</v>
      </c>
      <c r="AE24" s="595"/>
      <c r="AF24" s="595"/>
      <c r="AG24" s="595"/>
      <c r="AH24" s="595"/>
      <c r="AI24" s="595"/>
      <c r="AJ24" s="595"/>
      <c r="AK24" s="595"/>
      <c r="AL24" s="596">
        <v>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191247747</v>
      </c>
      <c r="CS24" s="581"/>
      <c r="CT24" s="581"/>
      <c r="CU24" s="581"/>
      <c r="CV24" s="581"/>
      <c r="CW24" s="581"/>
      <c r="CX24" s="581"/>
      <c r="CY24" s="582"/>
      <c r="CZ24" s="620">
        <v>56.7</v>
      </c>
      <c r="DA24" s="621"/>
      <c r="DB24" s="621"/>
      <c r="DC24" s="622"/>
      <c r="DD24" s="619">
        <v>110865700</v>
      </c>
      <c r="DE24" s="581"/>
      <c r="DF24" s="581"/>
      <c r="DG24" s="581"/>
      <c r="DH24" s="581"/>
      <c r="DI24" s="581"/>
      <c r="DJ24" s="581"/>
      <c r="DK24" s="582"/>
      <c r="DL24" s="619">
        <v>110806033</v>
      </c>
      <c r="DM24" s="581"/>
      <c r="DN24" s="581"/>
      <c r="DO24" s="581"/>
      <c r="DP24" s="581"/>
      <c r="DQ24" s="581"/>
      <c r="DR24" s="581"/>
      <c r="DS24" s="581"/>
      <c r="DT24" s="581"/>
      <c r="DU24" s="581"/>
      <c r="DV24" s="582"/>
      <c r="DW24" s="585">
        <v>59.2</v>
      </c>
      <c r="DX24" s="586"/>
      <c r="DY24" s="586"/>
      <c r="DZ24" s="586"/>
      <c r="EA24" s="586"/>
      <c r="EB24" s="586"/>
      <c r="EC24" s="587"/>
    </row>
    <row r="25" spans="2:133" ht="11.25" customHeight="1" x14ac:dyDescent="0.2">
      <c r="B25" s="588" t="s">
        <v>271</v>
      </c>
      <c r="C25" s="589"/>
      <c r="D25" s="589"/>
      <c r="E25" s="589"/>
      <c r="F25" s="589"/>
      <c r="G25" s="589"/>
      <c r="H25" s="589"/>
      <c r="I25" s="589"/>
      <c r="J25" s="589"/>
      <c r="K25" s="589"/>
      <c r="L25" s="589"/>
      <c r="M25" s="589"/>
      <c r="N25" s="589"/>
      <c r="O25" s="589"/>
      <c r="P25" s="589"/>
      <c r="Q25" s="590"/>
      <c r="R25" s="591">
        <v>81184029</v>
      </c>
      <c r="S25" s="592"/>
      <c r="T25" s="592"/>
      <c r="U25" s="592"/>
      <c r="V25" s="592"/>
      <c r="W25" s="592"/>
      <c r="X25" s="592"/>
      <c r="Y25" s="593"/>
      <c r="Z25" s="594">
        <v>23.9</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49074366</v>
      </c>
      <c r="CS25" s="623"/>
      <c r="CT25" s="623"/>
      <c r="CU25" s="623"/>
      <c r="CV25" s="623"/>
      <c r="CW25" s="623"/>
      <c r="CX25" s="623"/>
      <c r="CY25" s="624"/>
      <c r="CZ25" s="625">
        <v>14.5</v>
      </c>
      <c r="DA25" s="626"/>
      <c r="DB25" s="626"/>
      <c r="DC25" s="627"/>
      <c r="DD25" s="600">
        <v>43733964</v>
      </c>
      <c r="DE25" s="623"/>
      <c r="DF25" s="623"/>
      <c r="DG25" s="623"/>
      <c r="DH25" s="623"/>
      <c r="DI25" s="623"/>
      <c r="DJ25" s="623"/>
      <c r="DK25" s="624"/>
      <c r="DL25" s="600">
        <v>43674297</v>
      </c>
      <c r="DM25" s="623"/>
      <c r="DN25" s="623"/>
      <c r="DO25" s="623"/>
      <c r="DP25" s="623"/>
      <c r="DQ25" s="623"/>
      <c r="DR25" s="623"/>
      <c r="DS25" s="623"/>
      <c r="DT25" s="623"/>
      <c r="DU25" s="623"/>
      <c r="DV25" s="624"/>
      <c r="DW25" s="596">
        <v>23.3</v>
      </c>
      <c r="DX25" s="617"/>
      <c r="DY25" s="617"/>
      <c r="DZ25" s="617"/>
      <c r="EA25" s="617"/>
      <c r="EB25" s="617"/>
      <c r="EC25" s="618"/>
    </row>
    <row r="26" spans="2:133" ht="11.25" customHeight="1" x14ac:dyDescent="0.2">
      <c r="B26" s="628" t="s">
        <v>274</v>
      </c>
      <c r="C26" s="629"/>
      <c r="D26" s="629"/>
      <c r="E26" s="629"/>
      <c r="F26" s="629"/>
      <c r="G26" s="629"/>
      <c r="H26" s="629"/>
      <c r="I26" s="629"/>
      <c r="J26" s="629"/>
      <c r="K26" s="629"/>
      <c r="L26" s="629"/>
      <c r="M26" s="629"/>
      <c r="N26" s="629"/>
      <c r="O26" s="629"/>
      <c r="P26" s="629"/>
      <c r="Q26" s="630"/>
      <c r="R26" s="591">
        <v>9796</v>
      </c>
      <c r="S26" s="592"/>
      <c r="T26" s="592"/>
      <c r="U26" s="592"/>
      <c r="V26" s="592"/>
      <c r="W26" s="592"/>
      <c r="X26" s="592"/>
      <c r="Y26" s="593"/>
      <c r="Z26" s="594">
        <v>0</v>
      </c>
      <c r="AA26" s="594"/>
      <c r="AB26" s="594"/>
      <c r="AC26" s="594"/>
      <c r="AD26" s="595">
        <v>9796</v>
      </c>
      <c r="AE26" s="595"/>
      <c r="AF26" s="595"/>
      <c r="AG26" s="595"/>
      <c r="AH26" s="595"/>
      <c r="AI26" s="595"/>
      <c r="AJ26" s="595"/>
      <c r="AK26" s="595"/>
      <c r="AL26" s="596">
        <v>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33544964</v>
      </c>
      <c r="CS26" s="592"/>
      <c r="CT26" s="592"/>
      <c r="CU26" s="592"/>
      <c r="CV26" s="592"/>
      <c r="CW26" s="592"/>
      <c r="CX26" s="592"/>
      <c r="CY26" s="593"/>
      <c r="CZ26" s="625">
        <v>9.9</v>
      </c>
      <c r="DA26" s="626"/>
      <c r="DB26" s="626"/>
      <c r="DC26" s="627"/>
      <c r="DD26" s="600">
        <v>30485293</v>
      </c>
      <c r="DE26" s="592"/>
      <c r="DF26" s="592"/>
      <c r="DG26" s="592"/>
      <c r="DH26" s="592"/>
      <c r="DI26" s="592"/>
      <c r="DJ26" s="592"/>
      <c r="DK26" s="593"/>
      <c r="DL26" s="600" t="s">
        <v>277</v>
      </c>
      <c r="DM26" s="592"/>
      <c r="DN26" s="592"/>
      <c r="DO26" s="592"/>
      <c r="DP26" s="592"/>
      <c r="DQ26" s="592"/>
      <c r="DR26" s="592"/>
      <c r="DS26" s="592"/>
      <c r="DT26" s="592"/>
      <c r="DU26" s="592"/>
      <c r="DV26" s="593"/>
      <c r="DW26" s="596" t="s">
        <v>277</v>
      </c>
      <c r="DX26" s="617"/>
      <c r="DY26" s="617"/>
      <c r="DZ26" s="617"/>
      <c r="EA26" s="617"/>
      <c r="EB26" s="617"/>
      <c r="EC26" s="618"/>
    </row>
    <row r="27" spans="2:133" ht="11.25" customHeight="1" x14ac:dyDescent="0.2">
      <c r="B27" s="588" t="s">
        <v>278</v>
      </c>
      <c r="C27" s="589"/>
      <c r="D27" s="589"/>
      <c r="E27" s="589"/>
      <c r="F27" s="589"/>
      <c r="G27" s="589"/>
      <c r="H27" s="589"/>
      <c r="I27" s="589"/>
      <c r="J27" s="589"/>
      <c r="K27" s="589"/>
      <c r="L27" s="589"/>
      <c r="M27" s="589"/>
      <c r="N27" s="589"/>
      <c r="O27" s="589"/>
      <c r="P27" s="589"/>
      <c r="Q27" s="590"/>
      <c r="R27" s="591">
        <v>15810100</v>
      </c>
      <c r="S27" s="592"/>
      <c r="T27" s="592"/>
      <c r="U27" s="592"/>
      <c r="V27" s="592"/>
      <c r="W27" s="592"/>
      <c r="X27" s="592"/>
      <c r="Y27" s="593"/>
      <c r="Z27" s="594">
        <v>4.5999999999999996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131058924</v>
      </c>
      <c r="BH27" s="592"/>
      <c r="BI27" s="592"/>
      <c r="BJ27" s="592"/>
      <c r="BK27" s="592"/>
      <c r="BL27" s="592"/>
      <c r="BM27" s="592"/>
      <c r="BN27" s="593"/>
      <c r="BO27" s="594">
        <v>100</v>
      </c>
      <c r="BP27" s="594"/>
      <c r="BQ27" s="594"/>
      <c r="BR27" s="594"/>
      <c r="BS27" s="600">
        <v>1228005</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108346648</v>
      </c>
      <c r="CS27" s="623"/>
      <c r="CT27" s="623"/>
      <c r="CU27" s="623"/>
      <c r="CV27" s="623"/>
      <c r="CW27" s="623"/>
      <c r="CX27" s="623"/>
      <c r="CY27" s="624"/>
      <c r="CZ27" s="625">
        <v>32.1</v>
      </c>
      <c r="DA27" s="626"/>
      <c r="DB27" s="626"/>
      <c r="DC27" s="627"/>
      <c r="DD27" s="600">
        <v>33694958</v>
      </c>
      <c r="DE27" s="623"/>
      <c r="DF27" s="623"/>
      <c r="DG27" s="623"/>
      <c r="DH27" s="623"/>
      <c r="DI27" s="623"/>
      <c r="DJ27" s="623"/>
      <c r="DK27" s="624"/>
      <c r="DL27" s="600">
        <v>33694958</v>
      </c>
      <c r="DM27" s="623"/>
      <c r="DN27" s="623"/>
      <c r="DO27" s="623"/>
      <c r="DP27" s="623"/>
      <c r="DQ27" s="623"/>
      <c r="DR27" s="623"/>
      <c r="DS27" s="623"/>
      <c r="DT27" s="623"/>
      <c r="DU27" s="623"/>
      <c r="DV27" s="624"/>
      <c r="DW27" s="596">
        <v>18</v>
      </c>
      <c r="DX27" s="617"/>
      <c r="DY27" s="617"/>
      <c r="DZ27" s="617"/>
      <c r="EA27" s="617"/>
      <c r="EB27" s="617"/>
      <c r="EC27" s="618"/>
    </row>
    <row r="28" spans="2:133" ht="11.25" customHeight="1" x14ac:dyDescent="0.2">
      <c r="B28" s="588" t="s">
        <v>281</v>
      </c>
      <c r="C28" s="589"/>
      <c r="D28" s="589"/>
      <c r="E28" s="589"/>
      <c r="F28" s="589"/>
      <c r="G28" s="589"/>
      <c r="H28" s="589"/>
      <c r="I28" s="589"/>
      <c r="J28" s="589"/>
      <c r="K28" s="589"/>
      <c r="L28" s="589"/>
      <c r="M28" s="589"/>
      <c r="N28" s="589"/>
      <c r="O28" s="589"/>
      <c r="P28" s="589"/>
      <c r="Q28" s="590"/>
      <c r="R28" s="591">
        <v>1434716</v>
      </c>
      <c r="S28" s="592"/>
      <c r="T28" s="592"/>
      <c r="U28" s="592"/>
      <c r="V28" s="592"/>
      <c r="W28" s="592"/>
      <c r="X28" s="592"/>
      <c r="Y28" s="593"/>
      <c r="Z28" s="594">
        <v>0.4</v>
      </c>
      <c r="AA28" s="594"/>
      <c r="AB28" s="594"/>
      <c r="AC28" s="594"/>
      <c r="AD28" s="595">
        <v>366053</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33826733</v>
      </c>
      <c r="CS28" s="592"/>
      <c r="CT28" s="592"/>
      <c r="CU28" s="592"/>
      <c r="CV28" s="592"/>
      <c r="CW28" s="592"/>
      <c r="CX28" s="592"/>
      <c r="CY28" s="593"/>
      <c r="CZ28" s="625">
        <v>10</v>
      </c>
      <c r="DA28" s="626"/>
      <c r="DB28" s="626"/>
      <c r="DC28" s="627"/>
      <c r="DD28" s="600">
        <v>33436778</v>
      </c>
      <c r="DE28" s="592"/>
      <c r="DF28" s="592"/>
      <c r="DG28" s="592"/>
      <c r="DH28" s="592"/>
      <c r="DI28" s="592"/>
      <c r="DJ28" s="592"/>
      <c r="DK28" s="593"/>
      <c r="DL28" s="600">
        <v>33436778</v>
      </c>
      <c r="DM28" s="592"/>
      <c r="DN28" s="592"/>
      <c r="DO28" s="592"/>
      <c r="DP28" s="592"/>
      <c r="DQ28" s="592"/>
      <c r="DR28" s="592"/>
      <c r="DS28" s="592"/>
      <c r="DT28" s="592"/>
      <c r="DU28" s="592"/>
      <c r="DV28" s="593"/>
      <c r="DW28" s="596">
        <v>17.899999999999999</v>
      </c>
      <c r="DX28" s="617"/>
      <c r="DY28" s="617"/>
      <c r="DZ28" s="617"/>
      <c r="EA28" s="617"/>
      <c r="EB28" s="617"/>
      <c r="EC28" s="618"/>
    </row>
    <row r="29" spans="2:133" ht="11.25" customHeight="1" x14ac:dyDescent="0.2">
      <c r="B29" s="588" t="s">
        <v>283</v>
      </c>
      <c r="C29" s="589"/>
      <c r="D29" s="589"/>
      <c r="E29" s="589"/>
      <c r="F29" s="589"/>
      <c r="G29" s="589"/>
      <c r="H29" s="589"/>
      <c r="I29" s="589"/>
      <c r="J29" s="589"/>
      <c r="K29" s="589"/>
      <c r="L29" s="589"/>
      <c r="M29" s="589"/>
      <c r="N29" s="589"/>
      <c r="O29" s="589"/>
      <c r="P29" s="589"/>
      <c r="Q29" s="590"/>
      <c r="R29" s="591">
        <v>75313</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33826733</v>
      </c>
      <c r="CS29" s="623"/>
      <c r="CT29" s="623"/>
      <c r="CU29" s="623"/>
      <c r="CV29" s="623"/>
      <c r="CW29" s="623"/>
      <c r="CX29" s="623"/>
      <c r="CY29" s="624"/>
      <c r="CZ29" s="625">
        <v>10</v>
      </c>
      <c r="DA29" s="626"/>
      <c r="DB29" s="626"/>
      <c r="DC29" s="627"/>
      <c r="DD29" s="600">
        <v>33436778</v>
      </c>
      <c r="DE29" s="623"/>
      <c r="DF29" s="623"/>
      <c r="DG29" s="623"/>
      <c r="DH29" s="623"/>
      <c r="DI29" s="623"/>
      <c r="DJ29" s="623"/>
      <c r="DK29" s="624"/>
      <c r="DL29" s="600">
        <v>33436778</v>
      </c>
      <c r="DM29" s="623"/>
      <c r="DN29" s="623"/>
      <c r="DO29" s="623"/>
      <c r="DP29" s="623"/>
      <c r="DQ29" s="623"/>
      <c r="DR29" s="623"/>
      <c r="DS29" s="623"/>
      <c r="DT29" s="623"/>
      <c r="DU29" s="623"/>
      <c r="DV29" s="624"/>
      <c r="DW29" s="596">
        <v>17.899999999999999</v>
      </c>
      <c r="DX29" s="617"/>
      <c r="DY29" s="617"/>
      <c r="DZ29" s="617"/>
      <c r="EA29" s="617"/>
      <c r="EB29" s="617"/>
      <c r="EC29" s="618"/>
    </row>
    <row r="30" spans="2:133" ht="11.25" customHeight="1" x14ac:dyDescent="0.2">
      <c r="B30" s="588" t="s">
        <v>287</v>
      </c>
      <c r="C30" s="589"/>
      <c r="D30" s="589"/>
      <c r="E30" s="589"/>
      <c r="F30" s="589"/>
      <c r="G30" s="589"/>
      <c r="H30" s="589"/>
      <c r="I30" s="589"/>
      <c r="J30" s="589"/>
      <c r="K30" s="589"/>
      <c r="L30" s="589"/>
      <c r="M30" s="589"/>
      <c r="N30" s="589"/>
      <c r="O30" s="589"/>
      <c r="P30" s="589"/>
      <c r="Q30" s="590"/>
      <c r="R30" s="591">
        <v>1958452</v>
      </c>
      <c r="S30" s="592"/>
      <c r="T30" s="592"/>
      <c r="U30" s="592"/>
      <c r="V30" s="592"/>
      <c r="W30" s="592"/>
      <c r="X30" s="592"/>
      <c r="Y30" s="593"/>
      <c r="Z30" s="594">
        <v>0.6</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98.7</v>
      </c>
      <c r="BH30" s="650"/>
      <c r="BI30" s="650"/>
      <c r="BJ30" s="650"/>
      <c r="BK30" s="650"/>
      <c r="BL30" s="650"/>
      <c r="BM30" s="586">
        <v>95.4</v>
      </c>
      <c r="BN30" s="650"/>
      <c r="BO30" s="650"/>
      <c r="BP30" s="650"/>
      <c r="BQ30" s="651"/>
      <c r="BR30" s="649">
        <v>98.6</v>
      </c>
      <c r="BS30" s="650"/>
      <c r="BT30" s="650"/>
      <c r="BU30" s="650"/>
      <c r="BV30" s="650"/>
      <c r="BW30" s="650"/>
      <c r="BX30" s="586">
        <v>95.1</v>
      </c>
      <c r="BY30" s="650"/>
      <c r="BZ30" s="650"/>
      <c r="CA30" s="650"/>
      <c r="CB30" s="651"/>
      <c r="CD30" s="654"/>
      <c r="CE30" s="655"/>
      <c r="CF30" s="605" t="s">
        <v>290</v>
      </c>
      <c r="CG30" s="606"/>
      <c r="CH30" s="606"/>
      <c r="CI30" s="606"/>
      <c r="CJ30" s="606"/>
      <c r="CK30" s="606"/>
      <c r="CL30" s="606"/>
      <c r="CM30" s="606"/>
      <c r="CN30" s="606"/>
      <c r="CO30" s="606"/>
      <c r="CP30" s="606"/>
      <c r="CQ30" s="607"/>
      <c r="CR30" s="591">
        <v>28815843</v>
      </c>
      <c r="CS30" s="592"/>
      <c r="CT30" s="592"/>
      <c r="CU30" s="592"/>
      <c r="CV30" s="592"/>
      <c r="CW30" s="592"/>
      <c r="CX30" s="592"/>
      <c r="CY30" s="593"/>
      <c r="CZ30" s="625">
        <v>8.5</v>
      </c>
      <c r="DA30" s="626"/>
      <c r="DB30" s="626"/>
      <c r="DC30" s="627"/>
      <c r="DD30" s="600">
        <v>28426300</v>
      </c>
      <c r="DE30" s="592"/>
      <c r="DF30" s="592"/>
      <c r="DG30" s="592"/>
      <c r="DH30" s="592"/>
      <c r="DI30" s="592"/>
      <c r="DJ30" s="592"/>
      <c r="DK30" s="593"/>
      <c r="DL30" s="600">
        <v>28426300</v>
      </c>
      <c r="DM30" s="592"/>
      <c r="DN30" s="592"/>
      <c r="DO30" s="592"/>
      <c r="DP30" s="592"/>
      <c r="DQ30" s="592"/>
      <c r="DR30" s="592"/>
      <c r="DS30" s="592"/>
      <c r="DT30" s="592"/>
      <c r="DU30" s="592"/>
      <c r="DV30" s="593"/>
      <c r="DW30" s="596">
        <v>15.2</v>
      </c>
      <c r="DX30" s="617"/>
      <c r="DY30" s="617"/>
      <c r="DZ30" s="617"/>
      <c r="EA30" s="617"/>
      <c r="EB30" s="617"/>
      <c r="EC30" s="618"/>
    </row>
    <row r="31" spans="2:133" ht="11.25" customHeight="1" x14ac:dyDescent="0.2">
      <c r="B31" s="588" t="s">
        <v>291</v>
      </c>
      <c r="C31" s="589"/>
      <c r="D31" s="589"/>
      <c r="E31" s="589"/>
      <c r="F31" s="589"/>
      <c r="G31" s="589"/>
      <c r="H31" s="589"/>
      <c r="I31" s="589"/>
      <c r="J31" s="589"/>
      <c r="K31" s="589"/>
      <c r="L31" s="589"/>
      <c r="M31" s="589"/>
      <c r="N31" s="589"/>
      <c r="O31" s="589"/>
      <c r="P31" s="589"/>
      <c r="Q31" s="590"/>
      <c r="R31" s="591">
        <v>2434456</v>
      </c>
      <c r="S31" s="592"/>
      <c r="T31" s="592"/>
      <c r="U31" s="592"/>
      <c r="V31" s="592"/>
      <c r="W31" s="592"/>
      <c r="X31" s="592"/>
      <c r="Y31" s="593"/>
      <c r="Z31" s="594">
        <v>0.7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98.6</v>
      </c>
      <c r="BH31" s="623"/>
      <c r="BI31" s="623"/>
      <c r="BJ31" s="623"/>
      <c r="BK31" s="623"/>
      <c r="BL31" s="623"/>
      <c r="BM31" s="597">
        <v>95.4</v>
      </c>
      <c r="BN31" s="647"/>
      <c r="BO31" s="647"/>
      <c r="BP31" s="647"/>
      <c r="BQ31" s="648"/>
      <c r="BR31" s="646">
        <v>98.4</v>
      </c>
      <c r="BS31" s="623"/>
      <c r="BT31" s="623"/>
      <c r="BU31" s="623"/>
      <c r="BV31" s="623"/>
      <c r="BW31" s="623"/>
      <c r="BX31" s="597">
        <v>95</v>
      </c>
      <c r="BY31" s="647"/>
      <c r="BZ31" s="647"/>
      <c r="CA31" s="647"/>
      <c r="CB31" s="648"/>
      <c r="CD31" s="654"/>
      <c r="CE31" s="655"/>
      <c r="CF31" s="605" t="s">
        <v>294</v>
      </c>
      <c r="CG31" s="606"/>
      <c r="CH31" s="606"/>
      <c r="CI31" s="606"/>
      <c r="CJ31" s="606"/>
      <c r="CK31" s="606"/>
      <c r="CL31" s="606"/>
      <c r="CM31" s="606"/>
      <c r="CN31" s="606"/>
      <c r="CO31" s="606"/>
      <c r="CP31" s="606"/>
      <c r="CQ31" s="607"/>
      <c r="CR31" s="591">
        <v>5010890</v>
      </c>
      <c r="CS31" s="623"/>
      <c r="CT31" s="623"/>
      <c r="CU31" s="623"/>
      <c r="CV31" s="623"/>
      <c r="CW31" s="623"/>
      <c r="CX31" s="623"/>
      <c r="CY31" s="624"/>
      <c r="CZ31" s="625">
        <v>1.5</v>
      </c>
      <c r="DA31" s="626"/>
      <c r="DB31" s="626"/>
      <c r="DC31" s="627"/>
      <c r="DD31" s="600">
        <v>5010478</v>
      </c>
      <c r="DE31" s="623"/>
      <c r="DF31" s="623"/>
      <c r="DG31" s="623"/>
      <c r="DH31" s="623"/>
      <c r="DI31" s="623"/>
      <c r="DJ31" s="623"/>
      <c r="DK31" s="624"/>
      <c r="DL31" s="600">
        <v>5010478</v>
      </c>
      <c r="DM31" s="623"/>
      <c r="DN31" s="623"/>
      <c r="DO31" s="623"/>
      <c r="DP31" s="623"/>
      <c r="DQ31" s="623"/>
      <c r="DR31" s="623"/>
      <c r="DS31" s="623"/>
      <c r="DT31" s="623"/>
      <c r="DU31" s="623"/>
      <c r="DV31" s="624"/>
      <c r="DW31" s="596">
        <v>2.7</v>
      </c>
      <c r="DX31" s="617"/>
      <c r="DY31" s="617"/>
      <c r="DZ31" s="617"/>
      <c r="EA31" s="617"/>
      <c r="EB31" s="617"/>
      <c r="EC31" s="618"/>
    </row>
    <row r="32" spans="2:133" ht="11.25" customHeight="1" x14ac:dyDescent="0.2">
      <c r="B32" s="588" t="s">
        <v>295</v>
      </c>
      <c r="C32" s="589"/>
      <c r="D32" s="589"/>
      <c r="E32" s="589"/>
      <c r="F32" s="589"/>
      <c r="G32" s="589"/>
      <c r="H32" s="589"/>
      <c r="I32" s="589"/>
      <c r="J32" s="589"/>
      <c r="K32" s="589"/>
      <c r="L32" s="589"/>
      <c r="M32" s="589"/>
      <c r="N32" s="589"/>
      <c r="O32" s="589"/>
      <c r="P32" s="589"/>
      <c r="Q32" s="590"/>
      <c r="R32" s="591">
        <v>8948576</v>
      </c>
      <c r="S32" s="592"/>
      <c r="T32" s="592"/>
      <c r="U32" s="592"/>
      <c r="V32" s="592"/>
      <c r="W32" s="592"/>
      <c r="X32" s="592"/>
      <c r="Y32" s="593"/>
      <c r="Z32" s="594">
        <v>2.6</v>
      </c>
      <c r="AA32" s="594"/>
      <c r="AB32" s="594"/>
      <c r="AC32" s="594"/>
      <c r="AD32" s="595">
        <v>346443</v>
      </c>
      <c r="AE32" s="595"/>
      <c r="AF32" s="595"/>
      <c r="AG32" s="595"/>
      <c r="AH32" s="595"/>
      <c r="AI32" s="595"/>
      <c r="AJ32" s="595"/>
      <c r="AK32" s="595"/>
      <c r="AL32" s="596">
        <v>0.2</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98.7</v>
      </c>
      <c r="BH32" s="659"/>
      <c r="BI32" s="659"/>
      <c r="BJ32" s="659"/>
      <c r="BK32" s="659"/>
      <c r="BL32" s="659"/>
      <c r="BM32" s="660">
        <v>96.2</v>
      </c>
      <c r="BN32" s="659"/>
      <c r="BO32" s="659"/>
      <c r="BP32" s="659"/>
      <c r="BQ32" s="661"/>
      <c r="BR32" s="658">
        <v>98.6</v>
      </c>
      <c r="BS32" s="659"/>
      <c r="BT32" s="659"/>
      <c r="BU32" s="659"/>
      <c r="BV32" s="659"/>
      <c r="BW32" s="659"/>
      <c r="BX32" s="660">
        <v>95.8</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x14ac:dyDescent="0.2">
      <c r="B33" s="588" t="s">
        <v>298</v>
      </c>
      <c r="C33" s="589"/>
      <c r="D33" s="589"/>
      <c r="E33" s="589"/>
      <c r="F33" s="589"/>
      <c r="G33" s="589"/>
      <c r="H33" s="589"/>
      <c r="I33" s="589"/>
      <c r="J33" s="589"/>
      <c r="K33" s="589"/>
      <c r="L33" s="589"/>
      <c r="M33" s="589"/>
      <c r="N33" s="589"/>
      <c r="O33" s="589"/>
      <c r="P33" s="589"/>
      <c r="Q33" s="590"/>
      <c r="R33" s="591">
        <v>44467600</v>
      </c>
      <c r="S33" s="592"/>
      <c r="T33" s="592"/>
      <c r="U33" s="592"/>
      <c r="V33" s="592"/>
      <c r="W33" s="592"/>
      <c r="X33" s="592"/>
      <c r="Y33" s="593"/>
      <c r="Z33" s="594">
        <v>13.1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104857844</v>
      </c>
      <c r="CS33" s="623"/>
      <c r="CT33" s="623"/>
      <c r="CU33" s="623"/>
      <c r="CV33" s="623"/>
      <c r="CW33" s="623"/>
      <c r="CX33" s="623"/>
      <c r="CY33" s="624"/>
      <c r="CZ33" s="625">
        <v>31.1</v>
      </c>
      <c r="DA33" s="626"/>
      <c r="DB33" s="626"/>
      <c r="DC33" s="627"/>
      <c r="DD33" s="600">
        <v>85511066</v>
      </c>
      <c r="DE33" s="623"/>
      <c r="DF33" s="623"/>
      <c r="DG33" s="623"/>
      <c r="DH33" s="623"/>
      <c r="DI33" s="623"/>
      <c r="DJ33" s="623"/>
      <c r="DK33" s="624"/>
      <c r="DL33" s="600">
        <v>69589084</v>
      </c>
      <c r="DM33" s="623"/>
      <c r="DN33" s="623"/>
      <c r="DO33" s="623"/>
      <c r="DP33" s="623"/>
      <c r="DQ33" s="623"/>
      <c r="DR33" s="623"/>
      <c r="DS33" s="623"/>
      <c r="DT33" s="623"/>
      <c r="DU33" s="623"/>
      <c r="DV33" s="624"/>
      <c r="DW33" s="596">
        <v>37.200000000000003</v>
      </c>
      <c r="DX33" s="617"/>
      <c r="DY33" s="617"/>
      <c r="DZ33" s="617"/>
      <c r="EA33" s="617"/>
      <c r="EB33" s="617"/>
      <c r="EC33" s="618"/>
    </row>
    <row r="34" spans="2:133" ht="11.25" customHeight="1" x14ac:dyDescent="0.2">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40719230</v>
      </c>
      <c r="CS34" s="592"/>
      <c r="CT34" s="592"/>
      <c r="CU34" s="592"/>
      <c r="CV34" s="592"/>
      <c r="CW34" s="592"/>
      <c r="CX34" s="592"/>
      <c r="CY34" s="593"/>
      <c r="CZ34" s="625">
        <v>12.1</v>
      </c>
      <c r="DA34" s="626"/>
      <c r="DB34" s="626"/>
      <c r="DC34" s="627"/>
      <c r="DD34" s="600">
        <v>33635903</v>
      </c>
      <c r="DE34" s="592"/>
      <c r="DF34" s="592"/>
      <c r="DG34" s="592"/>
      <c r="DH34" s="592"/>
      <c r="DI34" s="592"/>
      <c r="DJ34" s="592"/>
      <c r="DK34" s="593"/>
      <c r="DL34" s="600">
        <v>30122081</v>
      </c>
      <c r="DM34" s="592"/>
      <c r="DN34" s="592"/>
      <c r="DO34" s="592"/>
      <c r="DP34" s="592"/>
      <c r="DQ34" s="592"/>
      <c r="DR34" s="592"/>
      <c r="DS34" s="592"/>
      <c r="DT34" s="592"/>
      <c r="DU34" s="592"/>
      <c r="DV34" s="593"/>
      <c r="DW34" s="596">
        <v>16.100000000000001</v>
      </c>
      <c r="DX34" s="617"/>
      <c r="DY34" s="617"/>
      <c r="DZ34" s="617"/>
      <c r="EA34" s="617"/>
      <c r="EB34" s="617"/>
      <c r="EC34" s="618"/>
    </row>
    <row r="35" spans="2:133" ht="11.25" customHeight="1" x14ac:dyDescent="0.2">
      <c r="B35" s="588" t="s">
        <v>304</v>
      </c>
      <c r="C35" s="589"/>
      <c r="D35" s="589"/>
      <c r="E35" s="589"/>
      <c r="F35" s="589"/>
      <c r="G35" s="589"/>
      <c r="H35" s="589"/>
      <c r="I35" s="589"/>
      <c r="J35" s="589"/>
      <c r="K35" s="589"/>
      <c r="L35" s="589"/>
      <c r="M35" s="589"/>
      <c r="N35" s="589"/>
      <c r="O35" s="589"/>
      <c r="P35" s="589"/>
      <c r="Q35" s="590"/>
      <c r="R35" s="591">
        <v>24546800</v>
      </c>
      <c r="S35" s="592"/>
      <c r="T35" s="592"/>
      <c r="U35" s="592"/>
      <c r="V35" s="592"/>
      <c r="W35" s="592"/>
      <c r="X35" s="592"/>
      <c r="Y35" s="593"/>
      <c r="Z35" s="594">
        <v>7.2</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34895641</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1986042</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1727168</v>
      </c>
      <c r="CS35" s="623"/>
      <c r="CT35" s="623"/>
      <c r="CU35" s="623"/>
      <c r="CV35" s="623"/>
      <c r="CW35" s="623"/>
      <c r="CX35" s="623"/>
      <c r="CY35" s="624"/>
      <c r="CZ35" s="625">
        <v>0.5</v>
      </c>
      <c r="DA35" s="626"/>
      <c r="DB35" s="626"/>
      <c r="DC35" s="627"/>
      <c r="DD35" s="600">
        <v>1434321</v>
      </c>
      <c r="DE35" s="623"/>
      <c r="DF35" s="623"/>
      <c r="DG35" s="623"/>
      <c r="DH35" s="623"/>
      <c r="DI35" s="623"/>
      <c r="DJ35" s="623"/>
      <c r="DK35" s="624"/>
      <c r="DL35" s="600">
        <v>1434321</v>
      </c>
      <c r="DM35" s="623"/>
      <c r="DN35" s="623"/>
      <c r="DO35" s="623"/>
      <c r="DP35" s="623"/>
      <c r="DQ35" s="623"/>
      <c r="DR35" s="623"/>
      <c r="DS35" s="623"/>
      <c r="DT35" s="623"/>
      <c r="DU35" s="623"/>
      <c r="DV35" s="624"/>
      <c r="DW35" s="596">
        <v>0.8</v>
      </c>
      <c r="DX35" s="617"/>
      <c r="DY35" s="617"/>
      <c r="DZ35" s="617"/>
      <c r="EA35" s="617"/>
      <c r="EB35" s="617"/>
      <c r="EC35" s="618"/>
    </row>
    <row r="36" spans="2:133" ht="11.25" customHeight="1" x14ac:dyDescent="0.2">
      <c r="B36" s="634" t="s">
        <v>308</v>
      </c>
      <c r="C36" s="635"/>
      <c r="D36" s="635"/>
      <c r="E36" s="635"/>
      <c r="F36" s="635"/>
      <c r="G36" s="635"/>
      <c r="H36" s="635"/>
      <c r="I36" s="635"/>
      <c r="J36" s="635"/>
      <c r="K36" s="635"/>
      <c r="L36" s="635"/>
      <c r="M36" s="635"/>
      <c r="N36" s="635"/>
      <c r="O36" s="635"/>
      <c r="P36" s="635"/>
      <c r="Q36" s="636"/>
      <c r="R36" s="663">
        <v>340345277</v>
      </c>
      <c r="S36" s="664"/>
      <c r="T36" s="664"/>
      <c r="U36" s="664"/>
      <c r="V36" s="664"/>
      <c r="W36" s="664"/>
      <c r="X36" s="664"/>
      <c r="Y36" s="665"/>
      <c r="Z36" s="666">
        <v>100</v>
      </c>
      <c r="AA36" s="666"/>
      <c r="AB36" s="666"/>
      <c r="AC36" s="666"/>
      <c r="AD36" s="667">
        <v>162751383</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8791397</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587082</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26951973</v>
      </c>
      <c r="CS36" s="592"/>
      <c r="CT36" s="592"/>
      <c r="CU36" s="592"/>
      <c r="CV36" s="592"/>
      <c r="CW36" s="592"/>
      <c r="CX36" s="592"/>
      <c r="CY36" s="593"/>
      <c r="CZ36" s="625">
        <v>8</v>
      </c>
      <c r="DA36" s="626"/>
      <c r="DB36" s="626"/>
      <c r="DC36" s="627"/>
      <c r="DD36" s="600">
        <v>24887258</v>
      </c>
      <c r="DE36" s="592"/>
      <c r="DF36" s="592"/>
      <c r="DG36" s="592"/>
      <c r="DH36" s="592"/>
      <c r="DI36" s="592"/>
      <c r="DJ36" s="592"/>
      <c r="DK36" s="593"/>
      <c r="DL36" s="600">
        <v>17072731</v>
      </c>
      <c r="DM36" s="592"/>
      <c r="DN36" s="592"/>
      <c r="DO36" s="592"/>
      <c r="DP36" s="592"/>
      <c r="DQ36" s="592"/>
      <c r="DR36" s="592"/>
      <c r="DS36" s="592"/>
      <c r="DT36" s="592"/>
      <c r="DU36" s="592"/>
      <c r="DV36" s="593"/>
      <c r="DW36" s="596">
        <v>9.1</v>
      </c>
      <c r="DX36" s="617"/>
      <c r="DY36" s="617"/>
      <c r="DZ36" s="617"/>
      <c r="EA36" s="617"/>
      <c r="EB36" s="617"/>
      <c r="EC36" s="618"/>
    </row>
    <row r="37" spans="2:133" ht="11.25" customHeight="1" x14ac:dyDescent="0.2">
      <c r="AQ37" s="670" t="s">
        <v>312</v>
      </c>
      <c r="AR37" s="671"/>
      <c r="AS37" s="671"/>
      <c r="AT37" s="671"/>
      <c r="AU37" s="671"/>
      <c r="AV37" s="671"/>
      <c r="AW37" s="671"/>
      <c r="AX37" s="671"/>
      <c r="AY37" s="672"/>
      <c r="AZ37" s="591">
        <v>143066</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136582</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39282</v>
      </c>
      <c r="CS37" s="623"/>
      <c r="CT37" s="623"/>
      <c r="CU37" s="623"/>
      <c r="CV37" s="623"/>
      <c r="CW37" s="623"/>
      <c r="CX37" s="623"/>
      <c r="CY37" s="624"/>
      <c r="CZ37" s="625">
        <v>0</v>
      </c>
      <c r="DA37" s="626"/>
      <c r="DB37" s="626"/>
      <c r="DC37" s="627"/>
      <c r="DD37" s="600">
        <v>39282</v>
      </c>
      <c r="DE37" s="623"/>
      <c r="DF37" s="623"/>
      <c r="DG37" s="623"/>
      <c r="DH37" s="623"/>
      <c r="DI37" s="623"/>
      <c r="DJ37" s="623"/>
      <c r="DK37" s="624"/>
      <c r="DL37" s="600">
        <v>39282</v>
      </c>
      <c r="DM37" s="623"/>
      <c r="DN37" s="623"/>
      <c r="DO37" s="623"/>
      <c r="DP37" s="623"/>
      <c r="DQ37" s="623"/>
      <c r="DR37" s="623"/>
      <c r="DS37" s="623"/>
      <c r="DT37" s="623"/>
      <c r="DU37" s="623"/>
      <c r="DV37" s="624"/>
      <c r="DW37" s="596">
        <v>0</v>
      </c>
      <c r="DX37" s="617"/>
      <c r="DY37" s="617"/>
      <c r="DZ37" s="617"/>
      <c r="EA37" s="617"/>
      <c r="EB37" s="617"/>
      <c r="EC37" s="618"/>
    </row>
    <row r="38" spans="2:133" ht="11.25" customHeight="1" x14ac:dyDescent="0.2">
      <c r="AQ38" s="670" t="s">
        <v>315</v>
      </c>
      <c r="AR38" s="671"/>
      <c r="AS38" s="671"/>
      <c r="AT38" s="671"/>
      <c r="AU38" s="671"/>
      <c r="AV38" s="671"/>
      <c r="AW38" s="671"/>
      <c r="AX38" s="671"/>
      <c r="AY38" s="672"/>
      <c r="AZ38" s="591">
        <v>112</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232356</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25961178</v>
      </c>
      <c r="CS38" s="592"/>
      <c r="CT38" s="592"/>
      <c r="CU38" s="592"/>
      <c r="CV38" s="592"/>
      <c r="CW38" s="592"/>
      <c r="CX38" s="592"/>
      <c r="CY38" s="593"/>
      <c r="CZ38" s="625">
        <v>7.7</v>
      </c>
      <c r="DA38" s="626"/>
      <c r="DB38" s="626"/>
      <c r="DC38" s="627"/>
      <c r="DD38" s="600">
        <v>21407699</v>
      </c>
      <c r="DE38" s="592"/>
      <c r="DF38" s="592"/>
      <c r="DG38" s="592"/>
      <c r="DH38" s="592"/>
      <c r="DI38" s="592"/>
      <c r="DJ38" s="592"/>
      <c r="DK38" s="593"/>
      <c r="DL38" s="600">
        <v>20940091</v>
      </c>
      <c r="DM38" s="592"/>
      <c r="DN38" s="592"/>
      <c r="DO38" s="592"/>
      <c r="DP38" s="592"/>
      <c r="DQ38" s="592"/>
      <c r="DR38" s="592"/>
      <c r="DS38" s="592"/>
      <c r="DT38" s="592"/>
      <c r="DU38" s="592"/>
      <c r="DV38" s="593"/>
      <c r="DW38" s="596">
        <v>11.2</v>
      </c>
      <c r="DX38" s="617"/>
      <c r="DY38" s="617"/>
      <c r="DZ38" s="617"/>
      <c r="EA38" s="617"/>
      <c r="EB38" s="617"/>
      <c r="EC38" s="618"/>
    </row>
    <row r="39" spans="2:133" ht="11.25" customHeight="1" x14ac:dyDescent="0.2">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92</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4159170</v>
      </c>
      <c r="CS39" s="623"/>
      <c r="CT39" s="623"/>
      <c r="CU39" s="623"/>
      <c r="CV39" s="623"/>
      <c r="CW39" s="623"/>
      <c r="CX39" s="623"/>
      <c r="CY39" s="624"/>
      <c r="CZ39" s="625">
        <v>1.2</v>
      </c>
      <c r="DA39" s="626"/>
      <c r="DB39" s="626"/>
      <c r="DC39" s="627"/>
      <c r="DD39" s="600">
        <v>3832025</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7599584</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99</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5339125</v>
      </c>
      <c r="CS40" s="592"/>
      <c r="CT40" s="592"/>
      <c r="CU40" s="592"/>
      <c r="CV40" s="592"/>
      <c r="CW40" s="592"/>
      <c r="CX40" s="592"/>
      <c r="CY40" s="593"/>
      <c r="CZ40" s="625">
        <v>1.6</v>
      </c>
      <c r="DA40" s="626"/>
      <c r="DB40" s="626"/>
      <c r="DC40" s="627"/>
      <c r="DD40" s="600">
        <v>313860</v>
      </c>
      <c r="DE40" s="592"/>
      <c r="DF40" s="592"/>
      <c r="DG40" s="592"/>
      <c r="DH40" s="592"/>
      <c r="DI40" s="592"/>
      <c r="DJ40" s="592"/>
      <c r="DK40" s="593"/>
      <c r="DL40" s="600">
        <v>19860</v>
      </c>
      <c r="DM40" s="592"/>
      <c r="DN40" s="592"/>
      <c r="DO40" s="592"/>
      <c r="DP40" s="592"/>
      <c r="DQ40" s="592"/>
      <c r="DR40" s="592"/>
      <c r="DS40" s="592"/>
      <c r="DT40" s="592"/>
      <c r="DU40" s="592"/>
      <c r="DV40" s="593"/>
      <c r="DW40" s="596">
        <v>0</v>
      </c>
      <c r="DX40" s="617"/>
      <c r="DY40" s="617"/>
      <c r="DZ40" s="617"/>
      <c r="EA40" s="617"/>
      <c r="EB40" s="617"/>
      <c r="EC40" s="618"/>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18361482</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297</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2">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41263314</v>
      </c>
      <c r="CS42" s="592"/>
      <c r="CT42" s="592"/>
      <c r="CU42" s="592"/>
      <c r="CV42" s="592"/>
      <c r="CW42" s="592"/>
      <c r="CX42" s="592"/>
      <c r="CY42" s="593"/>
      <c r="CZ42" s="625">
        <v>12.2</v>
      </c>
      <c r="DA42" s="674"/>
      <c r="DB42" s="674"/>
      <c r="DC42" s="675"/>
      <c r="DD42" s="600">
        <v>7571663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2">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615571</v>
      </c>
      <c r="CS43" s="623"/>
      <c r="CT43" s="623"/>
      <c r="CU43" s="623"/>
      <c r="CV43" s="623"/>
      <c r="CW43" s="623"/>
      <c r="CX43" s="623"/>
      <c r="CY43" s="624"/>
      <c r="CZ43" s="625">
        <v>0.2</v>
      </c>
      <c r="DA43" s="626"/>
      <c r="DB43" s="626"/>
      <c r="DC43" s="627"/>
      <c r="DD43" s="600">
        <v>587483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2">
      <c r="B44" s="192" t="s">
        <v>334</v>
      </c>
      <c r="CD44" s="697" t="s">
        <v>286</v>
      </c>
      <c r="CE44" s="698"/>
      <c r="CF44" s="588" t="s">
        <v>335</v>
      </c>
      <c r="CG44" s="589"/>
      <c r="CH44" s="589"/>
      <c r="CI44" s="589"/>
      <c r="CJ44" s="589"/>
      <c r="CK44" s="589"/>
      <c r="CL44" s="589"/>
      <c r="CM44" s="589"/>
      <c r="CN44" s="589"/>
      <c r="CO44" s="589"/>
      <c r="CP44" s="589"/>
      <c r="CQ44" s="590"/>
      <c r="CR44" s="591">
        <v>41263314</v>
      </c>
      <c r="CS44" s="592"/>
      <c r="CT44" s="592"/>
      <c r="CU44" s="592"/>
      <c r="CV44" s="592"/>
      <c r="CW44" s="592"/>
      <c r="CX44" s="592"/>
      <c r="CY44" s="593"/>
      <c r="CZ44" s="625">
        <v>12.2</v>
      </c>
      <c r="DA44" s="674"/>
      <c r="DB44" s="674"/>
      <c r="DC44" s="675"/>
      <c r="DD44" s="600">
        <v>7571663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2">
      <c r="CD45" s="699"/>
      <c r="CE45" s="700"/>
      <c r="CF45" s="588" t="s">
        <v>336</v>
      </c>
      <c r="CG45" s="589"/>
      <c r="CH45" s="589"/>
      <c r="CI45" s="589"/>
      <c r="CJ45" s="589"/>
      <c r="CK45" s="589"/>
      <c r="CL45" s="589"/>
      <c r="CM45" s="589"/>
      <c r="CN45" s="589"/>
      <c r="CO45" s="589"/>
      <c r="CP45" s="589"/>
      <c r="CQ45" s="590"/>
      <c r="CR45" s="591">
        <v>24316638</v>
      </c>
      <c r="CS45" s="623"/>
      <c r="CT45" s="623"/>
      <c r="CU45" s="623"/>
      <c r="CV45" s="623"/>
      <c r="CW45" s="623"/>
      <c r="CX45" s="623"/>
      <c r="CY45" s="624"/>
      <c r="CZ45" s="625">
        <v>7.2</v>
      </c>
      <c r="DA45" s="626"/>
      <c r="DB45" s="626"/>
      <c r="DC45" s="627"/>
      <c r="DD45" s="600">
        <v>497638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2">
      <c r="CD46" s="699"/>
      <c r="CE46" s="700"/>
      <c r="CF46" s="588" t="s">
        <v>337</v>
      </c>
      <c r="CG46" s="589"/>
      <c r="CH46" s="589"/>
      <c r="CI46" s="589"/>
      <c r="CJ46" s="589"/>
      <c r="CK46" s="589"/>
      <c r="CL46" s="589"/>
      <c r="CM46" s="589"/>
      <c r="CN46" s="589"/>
      <c r="CO46" s="589"/>
      <c r="CP46" s="589"/>
      <c r="CQ46" s="590"/>
      <c r="CR46" s="591">
        <v>16776700</v>
      </c>
      <c r="CS46" s="592"/>
      <c r="CT46" s="592"/>
      <c r="CU46" s="592"/>
      <c r="CV46" s="592"/>
      <c r="CW46" s="592"/>
      <c r="CX46" s="592"/>
      <c r="CY46" s="593"/>
      <c r="CZ46" s="625">
        <v>5</v>
      </c>
      <c r="DA46" s="674"/>
      <c r="DB46" s="674"/>
      <c r="DC46" s="675"/>
      <c r="DD46" s="600">
        <v>7047249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2">
      <c r="CD47" s="699"/>
      <c r="CE47" s="700"/>
      <c r="CF47" s="588" t="s">
        <v>338</v>
      </c>
      <c r="CG47" s="589"/>
      <c r="CH47" s="589"/>
      <c r="CI47" s="589"/>
      <c r="CJ47" s="589"/>
      <c r="CK47" s="589"/>
      <c r="CL47" s="589"/>
      <c r="CM47" s="589"/>
      <c r="CN47" s="589"/>
      <c r="CO47" s="589"/>
      <c r="CP47" s="589"/>
      <c r="CQ47" s="590"/>
      <c r="CR47" s="591" t="s">
        <v>339</v>
      </c>
      <c r="CS47" s="623"/>
      <c r="CT47" s="623"/>
      <c r="CU47" s="623"/>
      <c r="CV47" s="623"/>
      <c r="CW47" s="623"/>
      <c r="CX47" s="623"/>
      <c r="CY47" s="624"/>
      <c r="CZ47" s="625" t="s">
        <v>339</v>
      </c>
      <c r="DA47" s="626"/>
      <c r="DB47" s="626"/>
      <c r="DC47" s="627"/>
      <c r="DD47" s="600" t="s">
        <v>339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ht="10.8" x14ac:dyDescent="0.2">
      <c r="CD48" s="701"/>
      <c r="CE48" s="702"/>
      <c r="CF48" s="588" t="s">
        <v>340</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2">
      <c r="CD49" s="634" t="s">
        <v>341</v>
      </c>
      <c r="CE49" s="635"/>
      <c r="CF49" s="635"/>
      <c r="CG49" s="635"/>
      <c r="CH49" s="635"/>
      <c r="CI49" s="635"/>
      <c r="CJ49" s="635"/>
      <c r="CK49" s="635"/>
      <c r="CL49" s="635"/>
      <c r="CM49" s="635"/>
      <c r="CN49" s="635"/>
      <c r="CO49" s="635"/>
      <c r="CP49" s="635"/>
      <c r="CQ49" s="636"/>
      <c r="CR49" s="663">
        <v>337368905</v>
      </c>
      <c r="CS49" s="659"/>
      <c r="CT49" s="659"/>
      <c r="CU49" s="659"/>
      <c r="CV49" s="659"/>
      <c r="CW49" s="659"/>
      <c r="CX49" s="659"/>
      <c r="CY49" s="686"/>
      <c r="CZ49" s="687">
        <v>100</v>
      </c>
      <c r="DA49" s="688"/>
      <c r="DB49" s="688"/>
      <c r="DC49" s="689"/>
      <c r="DD49" s="690">
        <v>203948429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2">
      <c r="A7" s="209">
        <v>1</v>
      </c>
      <c r="B7" s="717" t="s">
        <v>364</v>
      </c>
      <c r="C7" s="718"/>
      <c r="D7" s="718"/>
      <c r="E7" s="718"/>
      <c r="F7" s="718"/>
      <c r="G7" s="718"/>
      <c r="H7" s="718"/>
      <c r="I7" s="718"/>
      <c r="J7" s="718"/>
      <c r="K7" s="718"/>
      <c r="L7" s="718"/>
      <c r="M7" s="718"/>
      <c r="N7" s="718"/>
      <c r="O7" s="718"/>
      <c r="P7" s="719"/>
      <c r="Q7" s="720">
        <v>340504</v>
      </c>
      <c r="R7" s="721"/>
      <c r="S7" s="721"/>
      <c r="T7" s="721"/>
      <c r="U7" s="721"/>
      <c r="V7" s="721">
        <v>337586</v>
      </c>
      <c r="W7" s="721"/>
      <c r="X7" s="721"/>
      <c r="Y7" s="721"/>
      <c r="Z7" s="721"/>
      <c r="AA7" s="721">
        <v>2918</v>
      </c>
      <c r="AB7" s="721"/>
      <c r="AC7" s="721"/>
      <c r="AD7" s="721"/>
      <c r="AE7" s="722"/>
      <c r="AF7" s="723">
        <v>1534</v>
      </c>
      <c r="AG7" s="724"/>
      <c r="AH7" s="724"/>
      <c r="AI7" s="724"/>
      <c r="AJ7" s="725"/>
      <c r="AK7" s="760">
        <v>791</v>
      </c>
      <c r="AL7" s="761"/>
      <c r="AM7" s="761"/>
      <c r="AN7" s="761"/>
      <c r="AO7" s="761"/>
      <c r="AP7" s="761">
        <v>390742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2</v>
      </c>
      <c r="CI7" s="758"/>
      <c r="CJ7" s="758"/>
      <c r="CK7" s="758"/>
      <c r="CL7" s="759"/>
      <c r="CM7" s="757">
        <v>530</v>
      </c>
      <c r="CN7" s="758"/>
      <c r="CO7" s="758"/>
      <c r="CP7" s="758"/>
      <c r="CQ7" s="759"/>
      <c r="CR7" s="757">
        <v>500</v>
      </c>
      <c r="CS7" s="758"/>
      <c r="CT7" s="758"/>
      <c r="CU7" s="758"/>
      <c r="CV7" s="759"/>
      <c r="CW7" s="757">
        <v>46</v>
      </c>
      <c r="CX7" s="758"/>
      <c r="CY7" s="758"/>
      <c r="CZ7" s="758"/>
      <c r="DA7" s="759"/>
      <c r="DB7" s="757" t="s">
        <v>480</v>
      </c>
      <c r="DC7" s="758"/>
      <c r="DD7" s="758"/>
      <c r="DE7" s="758"/>
      <c r="DF7" s="759"/>
      <c r="DG7" s="757" t="s">
        <v>480</v>
      </c>
      <c r="DH7" s="758"/>
      <c r="DI7" s="758"/>
      <c r="DJ7" s="758"/>
      <c r="DK7" s="759"/>
      <c r="DL7" s="757" t="s">
        <v>480</v>
      </c>
      <c r="DM7" s="758"/>
      <c r="DN7" s="758"/>
      <c r="DO7" s="758"/>
      <c r="DP7" s="759"/>
      <c r="DQ7" s="757" t="s">
        <v>480</v>
      </c>
      <c r="DR7" s="758"/>
      <c r="DS7" s="758"/>
      <c r="DT7" s="758"/>
      <c r="DU7" s="759"/>
      <c r="DV7" s="738"/>
      <c r="DW7" s="739"/>
      <c r="DX7" s="739"/>
      <c r="DY7" s="739"/>
      <c r="DZ7" s="740"/>
      <c r="EA7" s="205"/>
    </row>
    <row r="8" spans="1:131" s="206" customFormat="1" ht="26.25" customHeight="1" x14ac:dyDescent="0.2">
      <c r="A8" s="212">
        <v>2</v>
      </c>
      <c r="B8" s="741" t="s">
        <v>365</v>
      </c>
      <c r="C8" s="742"/>
      <c r="D8" s="742"/>
      <c r="E8" s="742"/>
      <c r="F8" s="742"/>
      <c r="G8" s="742"/>
      <c r="H8" s="742"/>
      <c r="I8" s="742"/>
      <c r="J8" s="742"/>
      <c r="K8" s="742"/>
      <c r="L8" s="742"/>
      <c r="M8" s="742"/>
      <c r="N8" s="742"/>
      <c r="O8" s="742"/>
      <c r="P8" s="743"/>
      <c r="Q8" s="744">
        <v>103</v>
      </c>
      <c r="R8" s="745"/>
      <c r="S8" s="745"/>
      <c r="T8" s="745"/>
      <c r="U8" s="745"/>
      <c r="V8" s="745">
        <v>103</v>
      </c>
      <c r="W8" s="745"/>
      <c r="X8" s="745"/>
      <c r="Y8" s="745"/>
      <c r="Z8" s="745"/>
      <c r="AA8" s="745" t="s">
        <v>540</v>
      </c>
      <c r="AB8" s="745"/>
      <c r="AC8" s="745"/>
      <c r="AD8" s="745"/>
      <c r="AE8" s="746"/>
      <c r="AF8" s="747" t="s">
        <v>111</v>
      </c>
      <c r="AG8" s="748"/>
      <c r="AH8" s="748"/>
      <c r="AI8" s="748"/>
      <c r="AJ8" s="749"/>
      <c r="AK8" s="750">
        <v>103</v>
      </c>
      <c r="AL8" s="751"/>
      <c r="AM8" s="751"/>
      <c r="AN8" s="751"/>
      <c r="AO8" s="751"/>
      <c r="AP8" s="751">
        <v>275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542</v>
      </c>
      <c r="BT8" s="755"/>
      <c r="BU8" s="755"/>
      <c r="BV8" s="755"/>
      <c r="BW8" s="755"/>
      <c r="BX8" s="755"/>
      <c r="BY8" s="755"/>
      <c r="BZ8" s="755"/>
      <c r="CA8" s="755"/>
      <c r="CB8" s="755"/>
      <c r="CC8" s="755"/>
      <c r="CD8" s="755"/>
      <c r="CE8" s="755"/>
      <c r="CF8" s="755"/>
      <c r="CG8" s="756"/>
      <c r="CH8" s="767">
        <v>5</v>
      </c>
      <c r="CI8" s="768"/>
      <c r="CJ8" s="768"/>
      <c r="CK8" s="768"/>
      <c r="CL8" s="769"/>
      <c r="CM8" s="767">
        <v>4150</v>
      </c>
      <c r="CN8" s="768"/>
      <c r="CO8" s="768"/>
      <c r="CP8" s="768"/>
      <c r="CQ8" s="769"/>
      <c r="CR8" s="767">
        <v>5</v>
      </c>
      <c r="CS8" s="768"/>
      <c r="CT8" s="768"/>
      <c r="CU8" s="768"/>
      <c r="CV8" s="769"/>
      <c r="CW8" s="767" t="s">
        <v>480</v>
      </c>
      <c r="CX8" s="768"/>
      <c r="CY8" s="768"/>
      <c r="CZ8" s="768"/>
      <c r="DA8" s="769"/>
      <c r="DB8" s="767">
        <v>9408</v>
      </c>
      <c r="DC8" s="768"/>
      <c r="DD8" s="768"/>
      <c r="DE8" s="768"/>
      <c r="DF8" s="769"/>
      <c r="DG8" s="767" t="s">
        <v>480</v>
      </c>
      <c r="DH8" s="768"/>
      <c r="DI8" s="768"/>
      <c r="DJ8" s="768"/>
      <c r="DK8" s="769"/>
      <c r="DL8" s="767" t="s">
        <v>480</v>
      </c>
      <c r="DM8" s="768"/>
      <c r="DN8" s="768"/>
      <c r="DO8" s="768"/>
      <c r="DP8" s="769"/>
      <c r="DQ8" s="767" t="s">
        <v>480</v>
      </c>
      <c r="DR8" s="768"/>
      <c r="DS8" s="768"/>
      <c r="DT8" s="768"/>
      <c r="DU8" s="769"/>
      <c r="DV8" s="770"/>
      <c r="DW8" s="771"/>
      <c r="DX8" s="771"/>
      <c r="DY8" s="771"/>
      <c r="DZ8" s="772"/>
      <c r="EA8" s="205"/>
    </row>
    <row r="9" spans="1:131" s="206" customFormat="1" ht="26.25" customHeight="1" x14ac:dyDescent="0.2">
      <c r="A9" s="212">
        <v>3</v>
      </c>
      <c r="B9" s="741" t="s">
        <v>366</v>
      </c>
      <c r="C9" s="742"/>
      <c r="D9" s="742"/>
      <c r="E9" s="742"/>
      <c r="F9" s="742"/>
      <c r="G9" s="742"/>
      <c r="H9" s="742"/>
      <c r="I9" s="742"/>
      <c r="J9" s="742"/>
      <c r="K9" s="742"/>
      <c r="L9" s="742"/>
      <c r="M9" s="742"/>
      <c r="N9" s="742"/>
      <c r="O9" s="742"/>
      <c r="P9" s="743"/>
      <c r="Q9" s="744">
        <v>1841</v>
      </c>
      <c r="R9" s="745"/>
      <c r="S9" s="745"/>
      <c r="T9" s="745"/>
      <c r="U9" s="745"/>
      <c r="V9" s="745">
        <v>1841</v>
      </c>
      <c r="W9" s="745"/>
      <c r="X9" s="745"/>
      <c r="Y9" s="745"/>
      <c r="Z9" s="745"/>
      <c r="AA9" s="745" t="s">
        <v>555</v>
      </c>
      <c r="AB9" s="745"/>
      <c r="AC9" s="745"/>
      <c r="AD9" s="745"/>
      <c r="AE9" s="746"/>
      <c r="AF9" s="747" t="s">
        <v>111</v>
      </c>
      <c r="AG9" s="748"/>
      <c r="AH9" s="748"/>
      <c r="AI9" s="748"/>
      <c r="AJ9" s="749"/>
      <c r="AK9" s="750">
        <v>161</v>
      </c>
      <c r="AL9" s="751"/>
      <c r="AM9" s="751"/>
      <c r="AN9" s="751"/>
      <c r="AO9" s="751"/>
      <c r="AP9" s="751">
        <v>3855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543</v>
      </c>
      <c r="BT9" s="755"/>
      <c r="BU9" s="755"/>
      <c r="BV9" s="755"/>
      <c r="BW9" s="755"/>
      <c r="BX9" s="755"/>
      <c r="BY9" s="755"/>
      <c r="BZ9" s="755"/>
      <c r="CA9" s="755"/>
      <c r="CB9" s="755"/>
      <c r="CC9" s="755"/>
      <c r="CD9" s="755"/>
      <c r="CE9" s="755"/>
      <c r="CF9" s="755"/>
      <c r="CG9" s="756"/>
      <c r="CH9" s="767">
        <v>13</v>
      </c>
      <c r="CI9" s="768"/>
      <c r="CJ9" s="768"/>
      <c r="CK9" s="768"/>
      <c r="CL9" s="769"/>
      <c r="CM9" s="767">
        <v>384</v>
      </c>
      <c r="CN9" s="768"/>
      <c r="CO9" s="768"/>
      <c r="CP9" s="768"/>
      <c r="CQ9" s="769"/>
      <c r="CR9" s="767">
        <v>300</v>
      </c>
      <c r="CS9" s="768"/>
      <c r="CT9" s="768"/>
      <c r="CU9" s="768"/>
      <c r="CV9" s="769"/>
      <c r="CW9" s="767">
        <v>123</v>
      </c>
      <c r="CX9" s="768"/>
      <c r="CY9" s="768"/>
      <c r="CZ9" s="768"/>
      <c r="DA9" s="769"/>
      <c r="DB9" s="767" t="s">
        <v>480</v>
      </c>
      <c r="DC9" s="768"/>
      <c r="DD9" s="768"/>
      <c r="DE9" s="768"/>
      <c r="DF9" s="769"/>
      <c r="DG9" s="767" t="s">
        <v>480</v>
      </c>
      <c r="DH9" s="768"/>
      <c r="DI9" s="768"/>
      <c r="DJ9" s="768"/>
      <c r="DK9" s="769"/>
      <c r="DL9" s="767" t="s">
        <v>480</v>
      </c>
      <c r="DM9" s="768"/>
      <c r="DN9" s="768"/>
      <c r="DO9" s="768"/>
      <c r="DP9" s="769"/>
      <c r="DQ9" s="767" t="s">
        <v>480</v>
      </c>
      <c r="DR9" s="768"/>
      <c r="DS9" s="768"/>
      <c r="DT9" s="768"/>
      <c r="DU9" s="769"/>
      <c r="DV9" s="770"/>
      <c r="DW9" s="771"/>
      <c r="DX9" s="771"/>
      <c r="DY9" s="771"/>
      <c r="DZ9" s="772"/>
      <c r="EA9" s="205"/>
    </row>
    <row r="10" spans="1:131" s="206" customFormat="1" ht="26.25" customHeight="1" x14ac:dyDescent="0.2">
      <c r="A10" s="212">
        <v>4</v>
      </c>
      <c r="B10" s="741" t="s">
        <v>367</v>
      </c>
      <c r="C10" s="742"/>
      <c r="D10" s="742"/>
      <c r="E10" s="742"/>
      <c r="F10" s="742"/>
      <c r="G10" s="742"/>
      <c r="H10" s="742"/>
      <c r="I10" s="742"/>
      <c r="J10" s="742"/>
      <c r="K10" s="742"/>
      <c r="L10" s="742"/>
      <c r="M10" s="742"/>
      <c r="N10" s="742"/>
      <c r="O10" s="742"/>
      <c r="P10" s="743"/>
      <c r="Q10" s="744">
        <v>443</v>
      </c>
      <c r="R10" s="745"/>
      <c r="S10" s="745"/>
      <c r="T10" s="745"/>
      <c r="U10" s="745"/>
      <c r="V10" s="745">
        <v>274</v>
      </c>
      <c r="W10" s="745"/>
      <c r="X10" s="745"/>
      <c r="Y10" s="745"/>
      <c r="Z10" s="745"/>
      <c r="AA10" s="745">
        <v>59</v>
      </c>
      <c r="AB10" s="745"/>
      <c r="AC10" s="745"/>
      <c r="AD10" s="745"/>
      <c r="AE10" s="746"/>
      <c r="AF10" s="747">
        <v>59</v>
      </c>
      <c r="AG10" s="748"/>
      <c r="AH10" s="748"/>
      <c r="AI10" s="748"/>
      <c r="AJ10" s="749"/>
      <c r="AK10" s="750">
        <v>40</v>
      </c>
      <c r="AL10" s="751"/>
      <c r="AM10" s="751"/>
      <c r="AN10" s="751"/>
      <c r="AO10" s="751"/>
      <c r="AP10" s="751">
        <v>3007</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544</v>
      </c>
      <c r="BT10" s="755"/>
      <c r="BU10" s="755"/>
      <c r="BV10" s="755"/>
      <c r="BW10" s="755"/>
      <c r="BX10" s="755"/>
      <c r="BY10" s="755"/>
      <c r="BZ10" s="755"/>
      <c r="CA10" s="755"/>
      <c r="CB10" s="755"/>
      <c r="CC10" s="755"/>
      <c r="CD10" s="755"/>
      <c r="CE10" s="755"/>
      <c r="CF10" s="755"/>
      <c r="CG10" s="756"/>
      <c r="CH10" s="767">
        <v>2</v>
      </c>
      <c r="CI10" s="768"/>
      <c r="CJ10" s="768"/>
      <c r="CK10" s="768"/>
      <c r="CL10" s="769"/>
      <c r="CM10" s="767">
        <v>124</v>
      </c>
      <c r="CN10" s="768"/>
      <c r="CO10" s="768"/>
      <c r="CP10" s="768"/>
      <c r="CQ10" s="769"/>
      <c r="CR10" s="767">
        <v>13</v>
      </c>
      <c r="CS10" s="768"/>
      <c r="CT10" s="768"/>
      <c r="CU10" s="768"/>
      <c r="CV10" s="769"/>
      <c r="CW10" s="767" t="s">
        <v>480</v>
      </c>
      <c r="CX10" s="768"/>
      <c r="CY10" s="768"/>
      <c r="CZ10" s="768"/>
      <c r="DA10" s="769"/>
      <c r="DB10" s="767" t="s">
        <v>480</v>
      </c>
      <c r="DC10" s="768"/>
      <c r="DD10" s="768"/>
      <c r="DE10" s="768"/>
      <c r="DF10" s="769"/>
      <c r="DG10" s="767" t="s">
        <v>480</v>
      </c>
      <c r="DH10" s="768"/>
      <c r="DI10" s="768"/>
      <c r="DJ10" s="768"/>
      <c r="DK10" s="769"/>
      <c r="DL10" s="767" t="s">
        <v>480</v>
      </c>
      <c r="DM10" s="768"/>
      <c r="DN10" s="768"/>
      <c r="DO10" s="768"/>
      <c r="DP10" s="769"/>
      <c r="DQ10" s="767" t="s">
        <v>480</v>
      </c>
      <c r="DR10" s="768"/>
      <c r="DS10" s="768"/>
      <c r="DT10" s="768"/>
      <c r="DU10" s="769"/>
      <c r="DV10" s="770"/>
      <c r="DW10" s="771"/>
      <c r="DX10" s="771"/>
      <c r="DY10" s="771"/>
      <c r="DZ10" s="772"/>
      <c r="EA10" s="205"/>
    </row>
    <row r="11" spans="1:131" s="206" customFormat="1" ht="26.25" customHeight="1" x14ac:dyDescent="0.2">
      <c r="A11" s="212">
        <v>5</v>
      </c>
      <c r="B11" s="741" t="s">
        <v>368</v>
      </c>
      <c r="C11" s="742"/>
      <c r="D11" s="742"/>
      <c r="E11" s="742"/>
      <c r="F11" s="742"/>
      <c r="G11" s="742"/>
      <c r="H11" s="742"/>
      <c r="I11" s="742"/>
      <c r="J11" s="742"/>
      <c r="K11" s="742"/>
      <c r="L11" s="742"/>
      <c r="M11" s="742"/>
      <c r="N11" s="742"/>
      <c r="O11" s="742"/>
      <c r="P11" s="743"/>
      <c r="Q11" s="744">
        <v>43762</v>
      </c>
      <c r="R11" s="745"/>
      <c r="S11" s="745"/>
      <c r="T11" s="745"/>
      <c r="U11" s="745"/>
      <c r="V11" s="745">
        <v>43762</v>
      </c>
      <c r="W11" s="745"/>
      <c r="X11" s="745"/>
      <c r="Y11" s="745"/>
      <c r="Z11" s="745"/>
      <c r="AA11" s="745" t="s">
        <v>540</v>
      </c>
      <c r="AB11" s="745"/>
      <c r="AC11" s="745"/>
      <c r="AD11" s="745"/>
      <c r="AE11" s="746"/>
      <c r="AF11" s="747" t="s">
        <v>111</v>
      </c>
      <c r="AG11" s="748"/>
      <c r="AH11" s="748"/>
      <c r="AI11" s="748"/>
      <c r="AJ11" s="749"/>
      <c r="AK11" s="750">
        <v>34497</v>
      </c>
      <c r="AL11" s="751"/>
      <c r="AM11" s="751"/>
      <c r="AN11" s="751"/>
      <c r="AO11" s="751"/>
      <c r="AP11" s="751" t="s">
        <v>540</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545</v>
      </c>
      <c r="BT11" s="755"/>
      <c r="BU11" s="755"/>
      <c r="BV11" s="755"/>
      <c r="BW11" s="755"/>
      <c r="BX11" s="755"/>
      <c r="BY11" s="755"/>
      <c r="BZ11" s="755"/>
      <c r="CA11" s="755"/>
      <c r="CB11" s="755"/>
      <c r="CC11" s="755"/>
      <c r="CD11" s="755"/>
      <c r="CE11" s="755"/>
      <c r="CF11" s="755"/>
      <c r="CG11" s="756"/>
      <c r="CH11" s="767">
        <v>-10</v>
      </c>
      <c r="CI11" s="768"/>
      <c r="CJ11" s="768"/>
      <c r="CK11" s="768"/>
      <c r="CL11" s="769"/>
      <c r="CM11" s="767">
        <v>131</v>
      </c>
      <c r="CN11" s="768"/>
      <c r="CO11" s="768"/>
      <c r="CP11" s="768"/>
      <c r="CQ11" s="769"/>
      <c r="CR11" s="767">
        <v>30</v>
      </c>
      <c r="CS11" s="768"/>
      <c r="CT11" s="768"/>
      <c r="CU11" s="768"/>
      <c r="CV11" s="769"/>
      <c r="CW11" s="767">
        <v>131</v>
      </c>
      <c r="CX11" s="768"/>
      <c r="CY11" s="768"/>
      <c r="CZ11" s="768"/>
      <c r="DA11" s="769"/>
      <c r="DB11" s="767" t="s">
        <v>480</v>
      </c>
      <c r="DC11" s="768"/>
      <c r="DD11" s="768"/>
      <c r="DE11" s="768"/>
      <c r="DF11" s="769"/>
      <c r="DG11" s="767" t="s">
        <v>480</v>
      </c>
      <c r="DH11" s="768"/>
      <c r="DI11" s="768"/>
      <c r="DJ11" s="768"/>
      <c r="DK11" s="769"/>
      <c r="DL11" s="767" t="s">
        <v>480</v>
      </c>
      <c r="DM11" s="768"/>
      <c r="DN11" s="768"/>
      <c r="DO11" s="768"/>
      <c r="DP11" s="769"/>
      <c r="DQ11" s="767" t="s">
        <v>480</v>
      </c>
      <c r="DR11" s="768"/>
      <c r="DS11" s="768"/>
      <c r="DT11" s="768"/>
      <c r="DU11" s="769"/>
      <c r="DV11" s="770"/>
      <c r="DW11" s="771"/>
      <c r="DX11" s="771"/>
      <c r="DY11" s="771"/>
      <c r="DZ11" s="772"/>
      <c r="EA11" s="205"/>
    </row>
    <row r="12" spans="1:131" s="206" customFormat="1" ht="26.25" customHeight="1" x14ac:dyDescent="0.2">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546</v>
      </c>
      <c r="BT12" s="755"/>
      <c r="BU12" s="755"/>
      <c r="BV12" s="755"/>
      <c r="BW12" s="755"/>
      <c r="BX12" s="755"/>
      <c r="BY12" s="755"/>
      <c r="BZ12" s="755"/>
      <c r="CA12" s="755"/>
      <c r="CB12" s="755"/>
      <c r="CC12" s="755"/>
      <c r="CD12" s="755"/>
      <c r="CE12" s="755"/>
      <c r="CF12" s="755"/>
      <c r="CG12" s="756"/>
      <c r="CH12" s="767">
        <v>6</v>
      </c>
      <c r="CI12" s="768"/>
      <c r="CJ12" s="768"/>
      <c r="CK12" s="768"/>
      <c r="CL12" s="769"/>
      <c r="CM12" s="767">
        <v>1775</v>
      </c>
      <c r="CN12" s="768"/>
      <c r="CO12" s="768"/>
      <c r="CP12" s="768"/>
      <c r="CQ12" s="769"/>
      <c r="CR12" s="767">
        <v>854</v>
      </c>
      <c r="CS12" s="768"/>
      <c r="CT12" s="768"/>
      <c r="CU12" s="768"/>
      <c r="CV12" s="769"/>
      <c r="CW12" s="767" t="s">
        <v>480</v>
      </c>
      <c r="CX12" s="768"/>
      <c r="CY12" s="768"/>
      <c r="CZ12" s="768"/>
      <c r="DA12" s="769"/>
      <c r="DB12" s="767" t="s">
        <v>480</v>
      </c>
      <c r="DC12" s="768"/>
      <c r="DD12" s="768"/>
      <c r="DE12" s="768"/>
      <c r="DF12" s="769"/>
      <c r="DG12" s="767" t="s">
        <v>480</v>
      </c>
      <c r="DH12" s="768"/>
      <c r="DI12" s="768"/>
      <c r="DJ12" s="768"/>
      <c r="DK12" s="769"/>
      <c r="DL12" s="767" t="s">
        <v>480</v>
      </c>
      <c r="DM12" s="768"/>
      <c r="DN12" s="768"/>
      <c r="DO12" s="768"/>
      <c r="DP12" s="769"/>
      <c r="DQ12" s="767" t="s">
        <v>480</v>
      </c>
      <c r="DR12" s="768"/>
      <c r="DS12" s="768"/>
      <c r="DT12" s="768"/>
      <c r="DU12" s="769"/>
      <c r="DV12" s="770"/>
      <c r="DW12" s="771"/>
      <c r="DX12" s="771"/>
      <c r="DY12" s="771"/>
      <c r="DZ12" s="772"/>
      <c r="EA12" s="205"/>
    </row>
    <row r="13" spans="1:131" s="206" customFormat="1" ht="26.25" customHeight="1" x14ac:dyDescent="0.2">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547</v>
      </c>
      <c r="BT13" s="755"/>
      <c r="BU13" s="755"/>
      <c r="BV13" s="755"/>
      <c r="BW13" s="755"/>
      <c r="BX13" s="755"/>
      <c r="BY13" s="755"/>
      <c r="BZ13" s="755"/>
      <c r="CA13" s="755"/>
      <c r="CB13" s="755"/>
      <c r="CC13" s="755"/>
      <c r="CD13" s="755"/>
      <c r="CE13" s="755"/>
      <c r="CF13" s="755"/>
      <c r="CG13" s="756"/>
      <c r="CH13" s="767">
        <v>99</v>
      </c>
      <c r="CI13" s="768"/>
      <c r="CJ13" s="768"/>
      <c r="CK13" s="768"/>
      <c r="CL13" s="769"/>
      <c r="CM13" s="767">
        <v>4445</v>
      </c>
      <c r="CN13" s="768"/>
      <c r="CO13" s="768"/>
      <c r="CP13" s="768"/>
      <c r="CQ13" s="769"/>
      <c r="CR13" s="767">
        <v>434</v>
      </c>
      <c r="CS13" s="768"/>
      <c r="CT13" s="768"/>
      <c r="CU13" s="768"/>
      <c r="CV13" s="769"/>
      <c r="CW13" s="767">
        <v>343</v>
      </c>
      <c r="CX13" s="768"/>
      <c r="CY13" s="768"/>
      <c r="CZ13" s="768"/>
      <c r="DA13" s="769"/>
      <c r="DB13" s="767" t="s">
        <v>480</v>
      </c>
      <c r="DC13" s="768"/>
      <c r="DD13" s="768"/>
      <c r="DE13" s="768"/>
      <c r="DF13" s="769"/>
      <c r="DG13" s="767" t="s">
        <v>480</v>
      </c>
      <c r="DH13" s="768"/>
      <c r="DI13" s="768"/>
      <c r="DJ13" s="768"/>
      <c r="DK13" s="769"/>
      <c r="DL13" s="767" t="s">
        <v>480</v>
      </c>
      <c r="DM13" s="768"/>
      <c r="DN13" s="768"/>
      <c r="DO13" s="768"/>
      <c r="DP13" s="769"/>
      <c r="DQ13" s="767" t="s">
        <v>480</v>
      </c>
      <c r="DR13" s="768"/>
      <c r="DS13" s="768"/>
      <c r="DT13" s="768"/>
      <c r="DU13" s="769"/>
      <c r="DV13" s="770"/>
      <c r="DW13" s="771"/>
      <c r="DX13" s="771"/>
      <c r="DY13" s="771"/>
      <c r="DZ13" s="772"/>
      <c r="EA13" s="205"/>
    </row>
    <row r="14" spans="1:131" s="206" customFormat="1" ht="26.25" customHeight="1" x14ac:dyDescent="0.2">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548</v>
      </c>
      <c r="BT14" s="755"/>
      <c r="BU14" s="755"/>
      <c r="BV14" s="755"/>
      <c r="BW14" s="755"/>
      <c r="BX14" s="755"/>
      <c r="BY14" s="755"/>
      <c r="BZ14" s="755"/>
      <c r="CA14" s="755"/>
      <c r="CB14" s="755"/>
      <c r="CC14" s="755"/>
      <c r="CD14" s="755"/>
      <c r="CE14" s="755"/>
      <c r="CF14" s="755"/>
      <c r="CG14" s="756"/>
      <c r="CH14" s="767">
        <v>9</v>
      </c>
      <c r="CI14" s="768"/>
      <c r="CJ14" s="768"/>
      <c r="CK14" s="768"/>
      <c r="CL14" s="769"/>
      <c r="CM14" s="767">
        <v>173</v>
      </c>
      <c r="CN14" s="768"/>
      <c r="CO14" s="768"/>
      <c r="CP14" s="768"/>
      <c r="CQ14" s="769"/>
      <c r="CR14" s="767">
        <v>30</v>
      </c>
      <c r="CS14" s="768"/>
      <c r="CT14" s="768"/>
      <c r="CU14" s="768"/>
      <c r="CV14" s="769"/>
      <c r="CW14" s="767">
        <v>64</v>
      </c>
      <c r="CX14" s="768"/>
      <c r="CY14" s="768"/>
      <c r="CZ14" s="768"/>
      <c r="DA14" s="769"/>
      <c r="DB14" s="767" t="s">
        <v>480</v>
      </c>
      <c r="DC14" s="768"/>
      <c r="DD14" s="768"/>
      <c r="DE14" s="768"/>
      <c r="DF14" s="769"/>
      <c r="DG14" s="767" t="s">
        <v>480</v>
      </c>
      <c r="DH14" s="768"/>
      <c r="DI14" s="768"/>
      <c r="DJ14" s="768"/>
      <c r="DK14" s="769"/>
      <c r="DL14" s="767" t="s">
        <v>480</v>
      </c>
      <c r="DM14" s="768"/>
      <c r="DN14" s="768"/>
      <c r="DO14" s="768"/>
      <c r="DP14" s="769"/>
      <c r="DQ14" s="767" t="s">
        <v>480</v>
      </c>
      <c r="DR14" s="768"/>
      <c r="DS14" s="768"/>
      <c r="DT14" s="768"/>
      <c r="DU14" s="769"/>
      <c r="DV14" s="770"/>
      <c r="DW14" s="771"/>
      <c r="DX14" s="771"/>
      <c r="DY14" s="771"/>
      <c r="DZ14" s="772"/>
      <c r="EA14" s="205"/>
    </row>
    <row r="15" spans="1:131" s="206" customFormat="1" ht="26.25" customHeight="1" x14ac:dyDescent="0.2">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549</v>
      </c>
      <c r="BT15" s="755"/>
      <c r="BU15" s="755"/>
      <c r="BV15" s="755"/>
      <c r="BW15" s="755"/>
      <c r="BX15" s="755"/>
      <c r="BY15" s="755"/>
      <c r="BZ15" s="755"/>
      <c r="CA15" s="755"/>
      <c r="CB15" s="755"/>
      <c r="CC15" s="755"/>
      <c r="CD15" s="755"/>
      <c r="CE15" s="755"/>
      <c r="CF15" s="755"/>
      <c r="CG15" s="756"/>
      <c r="CH15" s="767">
        <v>19</v>
      </c>
      <c r="CI15" s="768"/>
      <c r="CJ15" s="768"/>
      <c r="CK15" s="768"/>
      <c r="CL15" s="769"/>
      <c r="CM15" s="767">
        <v>402</v>
      </c>
      <c r="CN15" s="768"/>
      <c r="CO15" s="768"/>
      <c r="CP15" s="768"/>
      <c r="CQ15" s="769"/>
      <c r="CR15" s="767">
        <v>10</v>
      </c>
      <c r="CS15" s="768"/>
      <c r="CT15" s="768"/>
      <c r="CU15" s="768"/>
      <c r="CV15" s="769"/>
      <c r="CW15" s="767">
        <v>297</v>
      </c>
      <c r="CX15" s="768"/>
      <c r="CY15" s="768"/>
      <c r="CZ15" s="768"/>
      <c r="DA15" s="769"/>
      <c r="DB15" s="767" t="s">
        <v>480</v>
      </c>
      <c r="DC15" s="768"/>
      <c r="DD15" s="768"/>
      <c r="DE15" s="768"/>
      <c r="DF15" s="769"/>
      <c r="DG15" s="767" t="s">
        <v>480</v>
      </c>
      <c r="DH15" s="768"/>
      <c r="DI15" s="768"/>
      <c r="DJ15" s="768"/>
      <c r="DK15" s="769"/>
      <c r="DL15" s="767" t="s">
        <v>480</v>
      </c>
      <c r="DM15" s="768"/>
      <c r="DN15" s="768"/>
      <c r="DO15" s="768"/>
      <c r="DP15" s="769"/>
      <c r="DQ15" s="767" t="s">
        <v>480</v>
      </c>
      <c r="DR15" s="768"/>
      <c r="DS15" s="768"/>
      <c r="DT15" s="768"/>
      <c r="DU15" s="769"/>
      <c r="DV15" s="770"/>
      <c r="DW15" s="771"/>
      <c r="DX15" s="771"/>
      <c r="DY15" s="771"/>
      <c r="DZ15" s="772"/>
      <c r="EA15" s="205"/>
    </row>
    <row r="16" spans="1:131" s="206" customFormat="1" ht="26.25" customHeight="1" x14ac:dyDescent="0.2">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550</v>
      </c>
      <c r="BT16" s="755"/>
      <c r="BU16" s="755"/>
      <c r="BV16" s="755"/>
      <c r="BW16" s="755"/>
      <c r="BX16" s="755"/>
      <c r="BY16" s="755"/>
      <c r="BZ16" s="755"/>
      <c r="CA16" s="755"/>
      <c r="CB16" s="755"/>
      <c r="CC16" s="755"/>
      <c r="CD16" s="755"/>
      <c r="CE16" s="755"/>
      <c r="CF16" s="755"/>
      <c r="CG16" s="756"/>
      <c r="CH16" s="767">
        <v>8</v>
      </c>
      <c r="CI16" s="768"/>
      <c r="CJ16" s="768"/>
      <c r="CK16" s="768"/>
      <c r="CL16" s="769"/>
      <c r="CM16" s="767">
        <v>312</v>
      </c>
      <c r="CN16" s="768"/>
      <c r="CO16" s="768"/>
      <c r="CP16" s="768"/>
      <c r="CQ16" s="769"/>
      <c r="CR16" s="767">
        <v>1</v>
      </c>
      <c r="CS16" s="768"/>
      <c r="CT16" s="768"/>
      <c r="CU16" s="768"/>
      <c r="CV16" s="769"/>
      <c r="CW16" s="767" t="s">
        <v>480</v>
      </c>
      <c r="CX16" s="768"/>
      <c r="CY16" s="768"/>
      <c r="CZ16" s="768"/>
      <c r="DA16" s="769"/>
      <c r="DB16" s="767" t="s">
        <v>480</v>
      </c>
      <c r="DC16" s="768"/>
      <c r="DD16" s="768"/>
      <c r="DE16" s="768"/>
      <c r="DF16" s="769"/>
      <c r="DG16" s="767" t="s">
        <v>480</v>
      </c>
      <c r="DH16" s="768"/>
      <c r="DI16" s="768"/>
      <c r="DJ16" s="768"/>
      <c r="DK16" s="769"/>
      <c r="DL16" s="767" t="s">
        <v>480</v>
      </c>
      <c r="DM16" s="768"/>
      <c r="DN16" s="768"/>
      <c r="DO16" s="768"/>
      <c r="DP16" s="769"/>
      <c r="DQ16" s="767" t="s">
        <v>480</v>
      </c>
      <c r="DR16" s="768"/>
      <c r="DS16" s="768"/>
      <c r="DT16" s="768"/>
      <c r="DU16" s="769"/>
      <c r="DV16" s="770"/>
      <c r="DW16" s="771"/>
      <c r="DX16" s="771"/>
      <c r="DY16" s="771"/>
      <c r="DZ16" s="772"/>
      <c r="EA16" s="205"/>
    </row>
    <row r="17" spans="1:131" s="206" customFormat="1" ht="26.25" customHeight="1" x14ac:dyDescent="0.2">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551</v>
      </c>
      <c r="BT17" s="755"/>
      <c r="BU17" s="755"/>
      <c r="BV17" s="755"/>
      <c r="BW17" s="755"/>
      <c r="BX17" s="755"/>
      <c r="BY17" s="755"/>
      <c r="BZ17" s="755"/>
      <c r="CA17" s="755"/>
      <c r="CB17" s="755"/>
      <c r="CC17" s="755"/>
      <c r="CD17" s="755"/>
      <c r="CE17" s="755"/>
      <c r="CF17" s="755"/>
      <c r="CG17" s="756"/>
      <c r="CH17" s="767">
        <v>-10</v>
      </c>
      <c r="CI17" s="768"/>
      <c r="CJ17" s="768"/>
      <c r="CK17" s="768"/>
      <c r="CL17" s="769"/>
      <c r="CM17" s="767">
        <v>411</v>
      </c>
      <c r="CN17" s="768"/>
      <c r="CO17" s="768"/>
      <c r="CP17" s="768"/>
      <c r="CQ17" s="769"/>
      <c r="CR17" s="767">
        <v>300</v>
      </c>
      <c r="CS17" s="768"/>
      <c r="CT17" s="768"/>
      <c r="CU17" s="768"/>
      <c r="CV17" s="769"/>
      <c r="CW17" s="767">
        <v>34</v>
      </c>
      <c r="CX17" s="768"/>
      <c r="CY17" s="768"/>
      <c r="CZ17" s="768"/>
      <c r="DA17" s="769"/>
      <c r="DB17" s="767" t="s">
        <v>480</v>
      </c>
      <c r="DC17" s="768"/>
      <c r="DD17" s="768"/>
      <c r="DE17" s="768"/>
      <c r="DF17" s="769"/>
      <c r="DG17" s="767" t="s">
        <v>480</v>
      </c>
      <c r="DH17" s="768"/>
      <c r="DI17" s="768"/>
      <c r="DJ17" s="768"/>
      <c r="DK17" s="769"/>
      <c r="DL17" s="767" t="s">
        <v>480</v>
      </c>
      <c r="DM17" s="768"/>
      <c r="DN17" s="768"/>
      <c r="DO17" s="768"/>
      <c r="DP17" s="769"/>
      <c r="DQ17" s="767" t="s">
        <v>480</v>
      </c>
      <c r="DR17" s="768"/>
      <c r="DS17" s="768"/>
      <c r="DT17" s="768"/>
      <c r="DU17" s="769"/>
      <c r="DV17" s="770"/>
      <c r="DW17" s="771"/>
      <c r="DX17" s="771"/>
      <c r="DY17" s="771"/>
      <c r="DZ17" s="772"/>
      <c r="EA17" s="205"/>
    </row>
    <row r="18" spans="1:131" s="206" customFormat="1" ht="26.25" customHeight="1" x14ac:dyDescent="0.2">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552</v>
      </c>
      <c r="BT18" s="755"/>
      <c r="BU18" s="755"/>
      <c r="BV18" s="755"/>
      <c r="BW18" s="755"/>
      <c r="BX18" s="755"/>
      <c r="BY18" s="755"/>
      <c r="BZ18" s="755"/>
      <c r="CA18" s="755"/>
      <c r="CB18" s="755"/>
      <c r="CC18" s="755"/>
      <c r="CD18" s="755"/>
      <c r="CE18" s="755"/>
      <c r="CF18" s="755"/>
      <c r="CG18" s="756"/>
      <c r="CH18" s="767">
        <v>650</v>
      </c>
      <c r="CI18" s="768"/>
      <c r="CJ18" s="768"/>
      <c r="CK18" s="768"/>
      <c r="CL18" s="769"/>
      <c r="CM18" s="767">
        <v>1282</v>
      </c>
      <c r="CN18" s="768"/>
      <c r="CO18" s="768"/>
      <c r="CP18" s="768"/>
      <c r="CQ18" s="769"/>
      <c r="CR18" s="767">
        <v>304</v>
      </c>
      <c r="CS18" s="768"/>
      <c r="CT18" s="768"/>
      <c r="CU18" s="768"/>
      <c r="CV18" s="769"/>
      <c r="CW18" s="767">
        <v>1744</v>
      </c>
      <c r="CX18" s="768"/>
      <c r="CY18" s="768"/>
      <c r="CZ18" s="768"/>
      <c r="DA18" s="769"/>
      <c r="DB18" s="767">
        <v>15947</v>
      </c>
      <c r="DC18" s="768"/>
      <c r="DD18" s="768"/>
      <c r="DE18" s="768"/>
      <c r="DF18" s="769"/>
      <c r="DG18" s="767" t="s">
        <v>480</v>
      </c>
      <c r="DH18" s="768"/>
      <c r="DI18" s="768"/>
      <c r="DJ18" s="768"/>
      <c r="DK18" s="769"/>
      <c r="DL18" s="767" t="s">
        <v>480</v>
      </c>
      <c r="DM18" s="768"/>
      <c r="DN18" s="768"/>
      <c r="DO18" s="768"/>
      <c r="DP18" s="769"/>
      <c r="DQ18" s="767" t="s">
        <v>480</v>
      </c>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2">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5">
      <c r="A23" s="215" t="s">
        <v>370</v>
      </c>
      <c r="B23" s="776" t="s">
        <v>371</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1592</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2">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5">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2">
      <c r="A26" s="726" t="s">
        <v>347</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2">
      <c r="A28" s="217">
        <v>1</v>
      </c>
      <c r="B28" s="717" t="s">
        <v>382</v>
      </c>
      <c r="C28" s="718"/>
      <c r="D28" s="718"/>
      <c r="E28" s="718"/>
      <c r="F28" s="718"/>
      <c r="G28" s="718"/>
      <c r="H28" s="718"/>
      <c r="I28" s="718"/>
      <c r="J28" s="718"/>
      <c r="K28" s="718"/>
      <c r="L28" s="718"/>
      <c r="M28" s="718"/>
      <c r="N28" s="718"/>
      <c r="O28" s="718"/>
      <c r="P28" s="719"/>
      <c r="Q28" s="808">
        <v>103593</v>
      </c>
      <c r="R28" s="809"/>
      <c r="S28" s="809"/>
      <c r="T28" s="809"/>
      <c r="U28" s="809"/>
      <c r="V28" s="809">
        <v>101607</v>
      </c>
      <c r="W28" s="809"/>
      <c r="X28" s="809"/>
      <c r="Y28" s="809"/>
      <c r="Z28" s="809"/>
      <c r="AA28" s="809">
        <v>1986</v>
      </c>
      <c r="AB28" s="809"/>
      <c r="AC28" s="809"/>
      <c r="AD28" s="809"/>
      <c r="AE28" s="810"/>
      <c r="AF28" s="811">
        <v>1986</v>
      </c>
      <c r="AG28" s="809"/>
      <c r="AH28" s="809"/>
      <c r="AI28" s="809"/>
      <c r="AJ28" s="812"/>
      <c r="AK28" s="813">
        <v>7600</v>
      </c>
      <c r="AL28" s="804"/>
      <c r="AM28" s="804"/>
      <c r="AN28" s="804"/>
      <c r="AO28" s="804"/>
      <c r="AP28" s="804" t="s">
        <v>540</v>
      </c>
      <c r="AQ28" s="804"/>
      <c r="AR28" s="804"/>
      <c r="AS28" s="804"/>
      <c r="AT28" s="804"/>
      <c r="AU28" s="804" t="s">
        <v>540</v>
      </c>
      <c r="AV28" s="804"/>
      <c r="AW28" s="804"/>
      <c r="AX28" s="804"/>
      <c r="AY28" s="804"/>
      <c r="AZ28" s="805" t="s">
        <v>540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2">
      <c r="A29" s="217">
        <v>2</v>
      </c>
      <c r="B29" s="741" t="s">
        <v>383</v>
      </c>
      <c r="C29" s="742"/>
      <c r="D29" s="742"/>
      <c r="E29" s="742"/>
      <c r="F29" s="742"/>
      <c r="G29" s="742"/>
      <c r="H29" s="742"/>
      <c r="I29" s="742"/>
      <c r="J29" s="742"/>
      <c r="K29" s="742"/>
      <c r="L29" s="742"/>
      <c r="M29" s="742"/>
      <c r="N29" s="742"/>
      <c r="O29" s="742"/>
      <c r="P29" s="743"/>
      <c r="Q29" s="744">
        <v>60571</v>
      </c>
      <c r="R29" s="745"/>
      <c r="S29" s="745"/>
      <c r="T29" s="745"/>
      <c r="U29" s="745"/>
      <c r="V29" s="745">
        <v>60276</v>
      </c>
      <c r="W29" s="745"/>
      <c r="X29" s="745"/>
      <c r="Y29" s="745"/>
      <c r="Z29" s="745"/>
      <c r="AA29" s="745">
        <v>295</v>
      </c>
      <c r="AB29" s="745"/>
      <c r="AC29" s="745"/>
      <c r="AD29" s="745"/>
      <c r="AE29" s="746"/>
      <c r="AF29" s="747">
        <v>295</v>
      </c>
      <c r="AG29" s="748"/>
      <c r="AH29" s="748"/>
      <c r="AI29" s="748"/>
      <c r="AJ29" s="749"/>
      <c r="AK29" s="816">
        <v>8843</v>
      </c>
      <c r="AL29" s="817"/>
      <c r="AM29" s="817"/>
      <c r="AN29" s="817"/>
      <c r="AO29" s="817"/>
      <c r="AP29" s="817" t="s">
        <v>540</v>
      </c>
      <c r="AQ29" s="817"/>
      <c r="AR29" s="817"/>
      <c r="AS29" s="817"/>
      <c r="AT29" s="817"/>
      <c r="AU29" s="817" t="s">
        <v>540</v>
      </c>
      <c r="AV29" s="817"/>
      <c r="AW29" s="817"/>
      <c r="AX29" s="817"/>
      <c r="AY29" s="817"/>
      <c r="AZ29" s="818" t="s">
        <v>555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2">
      <c r="A30" s="217">
        <v>3</v>
      </c>
      <c r="B30" s="741" t="s">
        <v>384</v>
      </c>
      <c r="C30" s="742"/>
      <c r="D30" s="742"/>
      <c r="E30" s="742"/>
      <c r="F30" s="742"/>
      <c r="G30" s="742"/>
      <c r="H30" s="742"/>
      <c r="I30" s="742"/>
      <c r="J30" s="742"/>
      <c r="K30" s="742"/>
      <c r="L30" s="742"/>
      <c r="M30" s="742"/>
      <c r="N30" s="742"/>
      <c r="O30" s="742"/>
      <c r="P30" s="743"/>
      <c r="Q30" s="744">
        <v>9618</v>
      </c>
      <c r="R30" s="745"/>
      <c r="S30" s="745"/>
      <c r="T30" s="745"/>
      <c r="U30" s="745"/>
      <c r="V30" s="745">
        <v>9310</v>
      </c>
      <c r="W30" s="745"/>
      <c r="X30" s="745"/>
      <c r="Y30" s="745"/>
      <c r="Z30" s="745"/>
      <c r="AA30" s="745">
        <v>308</v>
      </c>
      <c r="AB30" s="745"/>
      <c r="AC30" s="745"/>
      <c r="AD30" s="745"/>
      <c r="AE30" s="746"/>
      <c r="AF30" s="747">
        <v>308</v>
      </c>
      <c r="AG30" s="748"/>
      <c r="AH30" s="748"/>
      <c r="AI30" s="748"/>
      <c r="AJ30" s="749"/>
      <c r="AK30" s="816">
        <v>1904</v>
      </c>
      <c r="AL30" s="817"/>
      <c r="AM30" s="817"/>
      <c r="AN30" s="817"/>
      <c r="AO30" s="817"/>
      <c r="AP30" s="817" t="s">
        <v>540</v>
      </c>
      <c r="AQ30" s="817"/>
      <c r="AR30" s="817"/>
      <c r="AS30" s="817"/>
      <c r="AT30" s="817"/>
      <c r="AU30" s="817" t="s">
        <v>540</v>
      </c>
      <c r="AV30" s="817"/>
      <c r="AW30" s="817"/>
      <c r="AX30" s="817"/>
      <c r="AY30" s="817"/>
      <c r="AZ30" s="818" t="s">
        <v>556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2">
      <c r="A31" s="217">
        <v>4</v>
      </c>
      <c r="B31" s="741" t="s">
        <v>385</v>
      </c>
      <c r="C31" s="742"/>
      <c r="D31" s="742"/>
      <c r="E31" s="742"/>
      <c r="F31" s="742"/>
      <c r="G31" s="742"/>
      <c r="H31" s="742"/>
      <c r="I31" s="742"/>
      <c r="J31" s="742"/>
      <c r="K31" s="742"/>
      <c r="L31" s="742"/>
      <c r="M31" s="742"/>
      <c r="N31" s="742"/>
      <c r="O31" s="742"/>
      <c r="P31" s="743"/>
      <c r="Q31" s="744">
        <v>16022</v>
      </c>
      <c r="R31" s="745"/>
      <c r="S31" s="745"/>
      <c r="T31" s="745"/>
      <c r="U31" s="745"/>
      <c r="V31" s="745">
        <v>15335</v>
      </c>
      <c r="W31" s="745"/>
      <c r="X31" s="745"/>
      <c r="Y31" s="745"/>
      <c r="Z31" s="745"/>
      <c r="AA31" s="745">
        <v>687</v>
      </c>
      <c r="AB31" s="745"/>
      <c r="AC31" s="745"/>
      <c r="AD31" s="745"/>
      <c r="AE31" s="746"/>
      <c r="AF31" s="747">
        <v>11149</v>
      </c>
      <c r="AG31" s="748"/>
      <c r="AH31" s="748"/>
      <c r="AI31" s="748"/>
      <c r="AJ31" s="749"/>
      <c r="AK31" s="816">
        <v>143</v>
      </c>
      <c r="AL31" s="817"/>
      <c r="AM31" s="817"/>
      <c r="AN31" s="817"/>
      <c r="AO31" s="817"/>
      <c r="AP31" s="817">
        <v>27149</v>
      </c>
      <c r="AQ31" s="817"/>
      <c r="AR31" s="817"/>
      <c r="AS31" s="817"/>
      <c r="AT31" s="817"/>
      <c r="AU31" s="817">
        <v>271</v>
      </c>
      <c r="AV31" s="817"/>
      <c r="AW31" s="817"/>
      <c r="AX31" s="817"/>
      <c r="AY31" s="817"/>
      <c r="AZ31" s="818" t="s">
        <v>540</v>
      </c>
      <c r="BA31" s="818"/>
      <c r="BB31" s="818"/>
      <c r="BC31" s="818"/>
      <c r="BD31" s="818"/>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2">
      <c r="A32" s="217">
        <v>5</v>
      </c>
      <c r="B32" s="741" t="s">
        <v>387</v>
      </c>
      <c r="C32" s="742"/>
      <c r="D32" s="742"/>
      <c r="E32" s="742"/>
      <c r="F32" s="742"/>
      <c r="G32" s="742"/>
      <c r="H32" s="742"/>
      <c r="I32" s="742"/>
      <c r="J32" s="742"/>
      <c r="K32" s="742"/>
      <c r="L32" s="742"/>
      <c r="M32" s="742"/>
      <c r="N32" s="742"/>
      <c r="O32" s="742"/>
      <c r="P32" s="743"/>
      <c r="Q32" s="744">
        <v>23923</v>
      </c>
      <c r="R32" s="745"/>
      <c r="S32" s="745"/>
      <c r="T32" s="745"/>
      <c r="U32" s="745"/>
      <c r="V32" s="745">
        <v>22532</v>
      </c>
      <c r="W32" s="745"/>
      <c r="X32" s="745"/>
      <c r="Y32" s="745"/>
      <c r="Z32" s="745"/>
      <c r="AA32" s="745">
        <v>1391</v>
      </c>
      <c r="AB32" s="745"/>
      <c r="AC32" s="745"/>
      <c r="AD32" s="745"/>
      <c r="AE32" s="746"/>
      <c r="AF32" s="747">
        <v>497</v>
      </c>
      <c r="AG32" s="748"/>
      <c r="AH32" s="748"/>
      <c r="AI32" s="748"/>
      <c r="AJ32" s="749"/>
      <c r="AK32" s="816">
        <v>8870</v>
      </c>
      <c r="AL32" s="817"/>
      <c r="AM32" s="817"/>
      <c r="AN32" s="817"/>
      <c r="AO32" s="817"/>
      <c r="AP32" s="817">
        <v>271714</v>
      </c>
      <c r="AQ32" s="817"/>
      <c r="AR32" s="817"/>
      <c r="AS32" s="817"/>
      <c r="AT32" s="817"/>
      <c r="AU32" s="817">
        <v>112761</v>
      </c>
      <c r="AV32" s="817"/>
      <c r="AW32" s="817"/>
      <c r="AX32" s="817"/>
      <c r="AY32" s="817"/>
      <c r="AZ32" s="818" t="s">
        <v>480</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2">
      <c r="A33" s="217">
        <v>6</v>
      </c>
      <c r="B33" s="741" t="s">
        <v>388</v>
      </c>
      <c r="C33" s="742"/>
      <c r="D33" s="742"/>
      <c r="E33" s="742"/>
      <c r="F33" s="742"/>
      <c r="G33" s="742"/>
      <c r="H33" s="742"/>
      <c r="I33" s="742"/>
      <c r="J33" s="742"/>
      <c r="K33" s="742"/>
      <c r="L33" s="742"/>
      <c r="M33" s="742"/>
      <c r="N33" s="742"/>
      <c r="O33" s="742"/>
      <c r="P33" s="743"/>
      <c r="Q33" s="744">
        <v>29</v>
      </c>
      <c r="R33" s="745"/>
      <c r="S33" s="745"/>
      <c r="T33" s="745"/>
      <c r="U33" s="745"/>
      <c r="V33" s="745">
        <v>29</v>
      </c>
      <c r="W33" s="745"/>
      <c r="X33" s="745"/>
      <c r="Y33" s="745"/>
      <c r="Z33" s="745"/>
      <c r="AA33" s="745" t="s">
        <v>555</v>
      </c>
      <c r="AB33" s="745"/>
      <c r="AC33" s="745"/>
      <c r="AD33" s="745"/>
      <c r="AE33" s="746"/>
      <c r="AF33" s="747" t="s">
        <v>111</v>
      </c>
      <c r="AG33" s="748"/>
      <c r="AH33" s="748"/>
      <c r="AI33" s="748"/>
      <c r="AJ33" s="749"/>
      <c r="AK33" s="816" t="s">
        <v>540</v>
      </c>
      <c r="AL33" s="817"/>
      <c r="AM33" s="817"/>
      <c r="AN33" s="817"/>
      <c r="AO33" s="817"/>
      <c r="AP33" s="817"/>
      <c r="AQ33" s="817"/>
      <c r="AR33" s="817"/>
      <c r="AS33" s="817"/>
      <c r="AT33" s="817"/>
      <c r="AU33" s="817" t="s">
        <v>555</v>
      </c>
      <c r="AV33" s="817"/>
      <c r="AW33" s="817"/>
      <c r="AX33" s="817"/>
      <c r="AY33" s="817"/>
      <c r="AZ33" s="818"/>
      <c r="BA33" s="818"/>
      <c r="BB33" s="818"/>
      <c r="BC33" s="818"/>
      <c r="BD33" s="818"/>
      <c r="BE33" s="814" t="s">
        <v>389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2">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2">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2">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2">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2">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2">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2">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2">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2">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2">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2">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2">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2">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2">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2">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2">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2">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2">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2">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2">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2">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2">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2">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2">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2">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2">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2">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5">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2">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5">
      <c r="A63" s="215" t="s">
        <v>370</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14236</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5">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2">
      <c r="A66" s="726" t="s">
        <v>393</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394</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2">
      <c r="A68" s="209">
        <v>1</v>
      </c>
      <c r="B68" s="855" t="s">
        <v>553</v>
      </c>
      <c r="C68" s="856"/>
      <c r="D68" s="856"/>
      <c r="E68" s="856"/>
      <c r="F68" s="856"/>
      <c r="G68" s="856"/>
      <c r="H68" s="856"/>
      <c r="I68" s="856"/>
      <c r="J68" s="856"/>
      <c r="K68" s="856"/>
      <c r="L68" s="856"/>
      <c r="M68" s="856"/>
      <c r="N68" s="856"/>
      <c r="O68" s="856"/>
      <c r="P68" s="857"/>
      <c r="Q68" s="858">
        <v>73609</v>
      </c>
      <c r="R68" s="852"/>
      <c r="S68" s="852"/>
      <c r="T68" s="852"/>
      <c r="U68" s="852"/>
      <c r="V68" s="852">
        <v>72699</v>
      </c>
      <c r="W68" s="852"/>
      <c r="X68" s="852"/>
      <c r="Y68" s="852"/>
      <c r="Z68" s="852"/>
      <c r="AA68" s="852">
        <v>910</v>
      </c>
      <c r="AB68" s="852"/>
      <c r="AC68" s="852"/>
      <c r="AD68" s="852"/>
      <c r="AE68" s="852"/>
      <c r="AF68" s="852">
        <v>910</v>
      </c>
      <c r="AG68" s="852"/>
      <c r="AH68" s="852"/>
      <c r="AI68" s="852"/>
      <c r="AJ68" s="852"/>
      <c r="AK68" s="852" t="s">
        <v>540</v>
      </c>
      <c r="AL68" s="852"/>
      <c r="AM68" s="852"/>
      <c r="AN68" s="852"/>
      <c r="AO68" s="852"/>
      <c r="AP68" s="852" t="s">
        <v>540</v>
      </c>
      <c r="AQ68" s="852"/>
      <c r="AR68" s="852"/>
      <c r="AS68" s="852"/>
      <c r="AT68" s="852"/>
      <c r="AU68" s="852" t="s">
        <v>540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2">
      <c r="A69" s="212">
        <v>2</v>
      </c>
      <c r="B69" s="859" t="s">
        <v>554</v>
      </c>
      <c r="C69" s="860"/>
      <c r="D69" s="860"/>
      <c r="E69" s="860"/>
      <c r="F69" s="860"/>
      <c r="G69" s="860"/>
      <c r="H69" s="860"/>
      <c r="I69" s="860"/>
      <c r="J69" s="860"/>
      <c r="K69" s="860"/>
      <c r="L69" s="860"/>
      <c r="M69" s="860"/>
      <c r="N69" s="860"/>
      <c r="O69" s="860"/>
      <c r="P69" s="861"/>
      <c r="Q69" s="862">
        <v>40</v>
      </c>
      <c r="R69" s="817"/>
      <c r="S69" s="817"/>
      <c r="T69" s="817"/>
      <c r="U69" s="817"/>
      <c r="V69" s="817">
        <v>31</v>
      </c>
      <c r="W69" s="817"/>
      <c r="X69" s="817"/>
      <c r="Y69" s="817"/>
      <c r="Z69" s="817"/>
      <c r="AA69" s="817">
        <v>9</v>
      </c>
      <c r="AB69" s="817"/>
      <c r="AC69" s="817"/>
      <c r="AD69" s="817"/>
      <c r="AE69" s="817"/>
      <c r="AF69" s="817">
        <v>9</v>
      </c>
      <c r="AG69" s="817"/>
      <c r="AH69" s="817"/>
      <c r="AI69" s="817"/>
      <c r="AJ69" s="817"/>
      <c r="AK69" s="817" t="s">
        <v>540</v>
      </c>
      <c r="AL69" s="817"/>
      <c r="AM69" s="817"/>
      <c r="AN69" s="817"/>
      <c r="AO69" s="817"/>
      <c r="AP69" s="817" t="s">
        <v>540</v>
      </c>
      <c r="AQ69" s="817"/>
      <c r="AR69" s="817"/>
      <c r="AS69" s="817"/>
      <c r="AT69" s="817"/>
      <c r="AU69" s="817" t="s">
        <v>540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2">
      <c r="A70" s="212">
        <v>3</v>
      </c>
      <c r="B70" s="859" t="s">
        <v>557</v>
      </c>
      <c r="C70" s="860"/>
      <c r="D70" s="860"/>
      <c r="E70" s="860"/>
      <c r="F70" s="860"/>
      <c r="G70" s="860"/>
      <c r="H70" s="860"/>
      <c r="I70" s="860"/>
      <c r="J70" s="860"/>
      <c r="K70" s="860"/>
      <c r="L70" s="860"/>
      <c r="M70" s="860"/>
      <c r="N70" s="860"/>
      <c r="O70" s="860"/>
      <c r="P70" s="861"/>
      <c r="Q70" s="862">
        <v>184</v>
      </c>
      <c r="R70" s="817"/>
      <c r="S70" s="817"/>
      <c r="T70" s="817"/>
      <c r="U70" s="817"/>
      <c r="V70" s="817">
        <v>158</v>
      </c>
      <c r="W70" s="817"/>
      <c r="X70" s="817"/>
      <c r="Y70" s="817"/>
      <c r="Z70" s="817"/>
      <c r="AA70" s="817">
        <v>26</v>
      </c>
      <c r="AB70" s="817"/>
      <c r="AC70" s="817"/>
      <c r="AD70" s="817"/>
      <c r="AE70" s="817"/>
      <c r="AF70" s="817">
        <v>26</v>
      </c>
      <c r="AG70" s="817"/>
      <c r="AH70" s="817"/>
      <c r="AI70" s="817"/>
      <c r="AJ70" s="817"/>
      <c r="AK70" s="817">
        <v>12</v>
      </c>
      <c r="AL70" s="817"/>
      <c r="AM70" s="817"/>
      <c r="AN70" s="817"/>
      <c r="AO70" s="817"/>
      <c r="AP70" s="817" t="s">
        <v>540</v>
      </c>
      <c r="AQ70" s="817"/>
      <c r="AR70" s="817"/>
      <c r="AS70" s="817"/>
      <c r="AT70" s="817"/>
      <c r="AU70" s="817" t="s">
        <v>540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2">
      <c r="A71" s="212">
        <v>4</v>
      </c>
      <c r="B71" s="859" t="s">
        <v>558</v>
      </c>
      <c r="C71" s="860"/>
      <c r="D71" s="860"/>
      <c r="E71" s="860"/>
      <c r="F71" s="860"/>
      <c r="G71" s="860"/>
      <c r="H71" s="860"/>
      <c r="I71" s="860"/>
      <c r="J71" s="860"/>
      <c r="K71" s="860"/>
      <c r="L71" s="860"/>
      <c r="M71" s="860"/>
      <c r="N71" s="860"/>
      <c r="O71" s="860"/>
      <c r="P71" s="861"/>
      <c r="Q71" s="862">
        <v>946790</v>
      </c>
      <c r="R71" s="817"/>
      <c r="S71" s="817"/>
      <c r="T71" s="817"/>
      <c r="U71" s="817"/>
      <c r="V71" s="817">
        <v>924334</v>
      </c>
      <c r="W71" s="817"/>
      <c r="X71" s="817"/>
      <c r="Y71" s="817"/>
      <c r="Z71" s="817"/>
      <c r="AA71" s="817">
        <v>22456</v>
      </c>
      <c r="AB71" s="817"/>
      <c r="AC71" s="817"/>
      <c r="AD71" s="817"/>
      <c r="AE71" s="817"/>
      <c r="AF71" s="817">
        <v>22456</v>
      </c>
      <c r="AG71" s="817"/>
      <c r="AH71" s="817"/>
      <c r="AI71" s="817"/>
      <c r="AJ71" s="817"/>
      <c r="AK71" s="817">
        <v>5657</v>
      </c>
      <c r="AL71" s="817"/>
      <c r="AM71" s="817"/>
      <c r="AN71" s="817"/>
      <c r="AO71" s="817"/>
      <c r="AP71" s="817" t="s">
        <v>540</v>
      </c>
      <c r="AQ71" s="817"/>
      <c r="AR71" s="817"/>
      <c r="AS71" s="817"/>
      <c r="AT71" s="817"/>
      <c r="AU71" s="817" t="s">
        <v>540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2">
      <c r="A72" s="212">
        <v>5</v>
      </c>
      <c r="B72" s="859" t="s">
        <v>538</v>
      </c>
      <c r="C72" s="860"/>
      <c r="D72" s="860"/>
      <c r="E72" s="860"/>
      <c r="F72" s="860"/>
      <c r="G72" s="860"/>
      <c r="H72" s="860"/>
      <c r="I72" s="860"/>
      <c r="J72" s="860"/>
      <c r="K72" s="860"/>
      <c r="L72" s="860"/>
      <c r="M72" s="860"/>
      <c r="N72" s="860"/>
      <c r="O72" s="860"/>
      <c r="P72" s="861"/>
      <c r="Q72" s="862">
        <v>40036</v>
      </c>
      <c r="R72" s="817"/>
      <c r="S72" s="817"/>
      <c r="T72" s="817"/>
      <c r="U72" s="817"/>
      <c r="V72" s="817">
        <v>34096</v>
      </c>
      <c r="W72" s="817"/>
      <c r="X72" s="817"/>
      <c r="Y72" s="817"/>
      <c r="Z72" s="817"/>
      <c r="AA72" s="817">
        <v>5940</v>
      </c>
      <c r="AB72" s="817"/>
      <c r="AC72" s="817"/>
      <c r="AD72" s="817"/>
      <c r="AE72" s="817"/>
      <c r="AF72" s="817">
        <v>32505</v>
      </c>
      <c r="AG72" s="817"/>
      <c r="AH72" s="817"/>
      <c r="AI72" s="817"/>
      <c r="AJ72" s="817"/>
      <c r="AK72" s="817" t="s">
        <v>540</v>
      </c>
      <c r="AL72" s="817"/>
      <c r="AM72" s="817"/>
      <c r="AN72" s="817"/>
      <c r="AO72" s="817"/>
      <c r="AP72" s="817">
        <v>149081</v>
      </c>
      <c r="AQ72" s="817"/>
      <c r="AR72" s="817"/>
      <c r="AS72" s="817"/>
      <c r="AT72" s="817"/>
      <c r="AU72" s="817" t="s">
        <v>540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2">
      <c r="A73" s="212">
        <v>6</v>
      </c>
      <c r="B73" s="859" t="s">
        <v>539</v>
      </c>
      <c r="C73" s="860"/>
      <c r="D73" s="860"/>
      <c r="E73" s="860"/>
      <c r="F73" s="860"/>
      <c r="G73" s="860"/>
      <c r="H73" s="860"/>
      <c r="I73" s="860"/>
      <c r="J73" s="860"/>
      <c r="K73" s="860"/>
      <c r="L73" s="860"/>
      <c r="M73" s="860"/>
      <c r="N73" s="860"/>
      <c r="O73" s="860"/>
      <c r="P73" s="861"/>
      <c r="Q73" s="865">
        <v>9050</v>
      </c>
      <c r="R73" s="866"/>
      <c r="S73" s="866"/>
      <c r="T73" s="866"/>
      <c r="U73" s="816"/>
      <c r="V73" s="867">
        <v>5629</v>
      </c>
      <c r="W73" s="866"/>
      <c r="X73" s="866"/>
      <c r="Y73" s="866"/>
      <c r="Z73" s="816"/>
      <c r="AA73" s="867">
        <v>3421</v>
      </c>
      <c r="AB73" s="866"/>
      <c r="AC73" s="866"/>
      <c r="AD73" s="866"/>
      <c r="AE73" s="816"/>
      <c r="AF73" s="867">
        <v>11358</v>
      </c>
      <c r="AG73" s="866"/>
      <c r="AH73" s="866"/>
      <c r="AI73" s="866"/>
      <c r="AJ73" s="816"/>
      <c r="AK73" s="867" t="s">
        <v>540</v>
      </c>
      <c r="AL73" s="866"/>
      <c r="AM73" s="866"/>
      <c r="AN73" s="866"/>
      <c r="AO73" s="816"/>
      <c r="AP73" s="867">
        <v>20248</v>
      </c>
      <c r="AQ73" s="866"/>
      <c r="AR73" s="866"/>
      <c r="AS73" s="866"/>
      <c r="AT73" s="816"/>
      <c r="AU73" s="867" t="s">
        <v>540</v>
      </c>
      <c r="AV73" s="866"/>
      <c r="AW73" s="866"/>
      <c r="AX73" s="866"/>
      <c r="AY73" s="816"/>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2">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2">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2">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2">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2">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2">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2">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2">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2">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2">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2">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2">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2">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2">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5">
      <c r="A88" s="215" t="s">
        <v>370</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2">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285</v>
      </c>
      <c r="AG109" s="881"/>
      <c r="AH109" s="881"/>
      <c r="AI109" s="881"/>
      <c r="AJ109" s="882"/>
      <c r="AK109" s="880" t="s">
        <v>284</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285</v>
      </c>
      <c r="BW109" s="881"/>
      <c r="BX109" s="881"/>
      <c r="BY109" s="881"/>
      <c r="BZ109" s="882"/>
      <c r="CA109" s="880" t="s">
        <v>284</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285</v>
      </c>
      <c r="DM109" s="881"/>
      <c r="DN109" s="881"/>
      <c r="DO109" s="881"/>
      <c r="DP109" s="882"/>
      <c r="DQ109" s="880" t="s">
        <v>284</v>
      </c>
      <c r="DR109" s="881"/>
      <c r="DS109" s="881"/>
      <c r="DT109" s="881"/>
      <c r="DU109" s="882"/>
      <c r="DV109" s="880" t="s">
        <v>405</v>
      </c>
      <c r="DW109" s="881"/>
      <c r="DX109" s="881"/>
      <c r="DY109" s="881"/>
      <c r="DZ109" s="883"/>
    </row>
    <row r="110" spans="1:131" s="197" customFormat="1" ht="26.25" customHeight="1" x14ac:dyDescent="0.2">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28028184</v>
      </c>
      <c r="AB110" s="888"/>
      <c r="AC110" s="888"/>
      <c r="AD110" s="888"/>
      <c r="AE110" s="889"/>
      <c r="AF110" s="890">
        <v>31007157</v>
      </c>
      <c r="AG110" s="888"/>
      <c r="AH110" s="888"/>
      <c r="AI110" s="888"/>
      <c r="AJ110" s="889"/>
      <c r="AK110" s="890">
        <v>31019766</v>
      </c>
      <c r="AL110" s="888"/>
      <c r="AM110" s="888"/>
      <c r="AN110" s="888"/>
      <c r="AO110" s="889"/>
      <c r="AP110" s="891">
        <v>18.899999999999999</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339718274</v>
      </c>
      <c r="BR110" s="925"/>
      <c r="BS110" s="925"/>
      <c r="BT110" s="925"/>
      <c r="BU110" s="925"/>
      <c r="BV110" s="925">
        <v>378608186</v>
      </c>
      <c r="BW110" s="925"/>
      <c r="BX110" s="925"/>
      <c r="BY110" s="925"/>
      <c r="BZ110" s="925"/>
      <c r="CA110" s="925">
        <v>397879071</v>
      </c>
      <c r="CB110" s="925"/>
      <c r="CC110" s="925"/>
      <c r="CD110" s="925"/>
      <c r="CE110" s="925"/>
      <c r="CF110" s="939">
        <v>242.3</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9562729</v>
      </c>
      <c r="DH110" s="925"/>
      <c r="DI110" s="925"/>
      <c r="DJ110" s="925"/>
      <c r="DK110" s="925"/>
      <c r="DL110" s="925">
        <v>1085133</v>
      </c>
      <c r="DM110" s="925"/>
      <c r="DN110" s="925"/>
      <c r="DO110" s="925"/>
      <c r="DP110" s="925"/>
      <c r="DQ110" s="925">
        <v>972418</v>
      </c>
      <c r="DR110" s="925"/>
      <c r="DS110" s="925"/>
      <c r="DT110" s="925"/>
      <c r="DU110" s="925"/>
      <c r="DV110" s="926">
        <v>0.6</v>
      </c>
      <c r="DW110" s="926"/>
      <c r="DX110" s="926"/>
      <c r="DY110" s="926"/>
      <c r="DZ110" s="927"/>
    </row>
    <row r="111" spans="1:131" s="197" customFormat="1" ht="26.25" customHeight="1" x14ac:dyDescent="0.2">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28387675</v>
      </c>
      <c r="BR111" s="918"/>
      <c r="BS111" s="918"/>
      <c r="BT111" s="918"/>
      <c r="BU111" s="918"/>
      <c r="BV111" s="918">
        <v>15609443</v>
      </c>
      <c r="BW111" s="918"/>
      <c r="BX111" s="918"/>
      <c r="BY111" s="918"/>
      <c r="BZ111" s="918"/>
      <c r="CA111" s="918">
        <v>13632522</v>
      </c>
      <c r="CB111" s="918"/>
      <c r="CC111" s="918"/>
      <c r="CD111" s="918"/>
      <c r="CE111" s="918"/>
      <c r="CF111" s="912">
        <v>8.3000000000000007</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414</v>
      </c>
      <c r="DH111" s="918"/>
      <c r="DI111" s="918"/>
      <c r="DJ111" s="918"/>
      <c r="DK111" s="918"/>
      <c r="DL111" s="918" t="s">
        <v>414</v>
      </c>
      <c r="DM111" s="918"/>
      <c r="DN111" s="918"/>
      <c r="DO111" s="918"/>
      <c r="DP111" s="918"/>
      <c r="DQ111" s="918" t="s">
        <v>414</v>
      </c>
      <c r="DR111" s="918"/>
      <c r="DS111" s="918"/>
      <c r="DT111" s="918"/>
      <c r="DU111" s="918"/>
      <c r="DV111" s="919" t="s">
        <v>414</v>
      </c>
      <c r="DW111" s="919"/>
      <c r="DX111" s="919"/>
      <c r="DY111" s="919"/>
      <c r="DZ111" s="920"/>
    </row>
    <row r="112" spans="1:131" s="197" customFormat="1" ht="26.25" customHeight="1" x14ac:dyDescent="0.2">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2333333</v>
      </c>
      <c r="AB112" s="957"/>
      <c r="AC112" s="957"/>
      <c r="AD112" s="957"/>
      <c r="AE112" s="958"/>
      <c r="AF112" s="959">
        <v>3233333</v>
      </c>
      <c r="AG112" s="957"/>
      <c r="AH112" s="957"/>
      <c r="AI112" s="957"/>
      <c r="AJ112" s="958"/>
      <c r="AK112" s="959">
        <v>4134288</v>
      </c>
      <c r="AL112" s="957"/>
      <c r="AM112" s="957"/>
      <c r="AN112" s="957"/>
      <c r="AO112" s="958"/>
      <c r="AP112" s="960">
        <v>2.5</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134591244</v>
      </c>
      <c r="BR112" s="918"/>
      <c r="BS112" s="918"/>
      <c r="BT112" s="918"/>
      <c r="BU112" s="918"/>
      <c r="BV112" s="918">
        <v>115157966</v>
      </c>
      <c r="BW112" s="918"/>
      <c r="BX112" s="918"/>
      <c r="BY112" s="918"/>
      <c r="BZ112" s="918"/>
      <c r="CA112" s="918">
        <v>113032805</v>
      </c>
      <c r="CB112" s="918"/>
      <c r="CC112" s="918"/>
      <c r="CD112" s="918"/>
      <c r="CE112" s="918"/>
      <c r="CF112" s="912">
        <v>68.8</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2">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7897662</v>
      </c>
      <c r="AB113" s="932"/>
      <c r="AC113" s="932"/>
      <c r="AD113" s="932"/>
      <c r="AE113" s="933"/>
      <c r="AF113" s="934">
        <v>6868469</v>
      </c>
      <c r="AG113" s="932"/>
      <c r="AH113" s="932"/>
      <c r="AI113" s="932"/>
      <c r="AJ113" s="933"/>
      <c r="AK113" s="934">
        <v>6649425</v>
      </c>
      <c r="AL113" s="932"/>
      <c r="AM113" s="932"/>
      <c r="AN113" s="932"/>
      <c r="AO113" s="933"/>
      <c r="AP113" s="935">
        <v>4</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567984</v>
      </c>
      <c r="BR113" s="918"/>
      <c r="BS113" s="918"/>
      <c r="BT113" s="918"/>
      <c r="BU113" s="918"/>
      <c r="BV113" s="918">
        <v>402431</v>
      </c>
      <c r="BW113" s="918"/>
      <c r="BX113" s="918"/>
      <c r="BY113" s="918"/>
      <c r="BZ113" s="918"/>
      <c r="CA113" s="918">
        <v>241065</v>
      </c>
      <c r="CB113" s="918"/>
      <c r="CC113" s="918"/>
      <c r="CD113" s="918"/>
      <c r="CE113" s="918"/>
      <c r="CF113" s="912">
        <v>0.1</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2">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46271323</v>
      </c>
      <c r="BR114" s="918"/>
      <c r="BS114" s="918"/>
      <c r="BT114" s="918"/>
      <c r="BU114" s="918"/>
      <c r="BV114" s="918">
        <v>45408770</v>
      </c>
      <c r="BW114" s="918"/>
      <c r="BX114" s="918"/>
      <c r="BY114" s="918"/>
      <c r="BZ114" s="918"/>
      <c r="CA114" s="918">
        <v>42635434</v>
      </c>
      <c r="CB114" s="918"/>
      <c r="CC114" s="918"/>
      <c r="CD114" s="918"/>
      <c r="CE114" s="918"/>
      <c r="CF114" s="912">
        <v>26</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2">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49708</v>
      </c>
      <c r="AB115" s="932"/>
      <c r="AC115" s="932"/>
      <c r="AD115" s="932"/>
      <c r="AE115" s="933"/>
      <c r="AF115" s="934">
        <v>50774</v>
      </c>
      <c r="AG115" s="932"/>
      <c r="AH115" s="932"/>
      <c r="AI115" s="932"/>
      <c r="AJ115" s="933"/>
      <c r="AK115" s="934">
        <v>47598</v>
      </c>
      <c r="AL115" s="932"/>
      <c r="AM115" s="932"/>
      <c r="AN115" s="932"/>
      <c r="AO115" s="933"/>
      <c r="AP115" s="935">
        <v>0</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18566647</v>
      </c>
      <c r="DH115" s="957"/>
      <c r="DI115" s="957"/>
      <c r="DJ115" s="957"/>
      <c r="DK115" s="958"/>
      <c r="DL115" s="959">
        <v>14309091</v>
      </c>
      <c r="DM115" s="957"/>
      <c r="DN115" s="957"/>
      <c r="DO115" s="957"/>
      <c r="DP115" s="958"/>
      <c r="DQ115" s="959">
        <v>12487965</v>
      </c>
      <c r="DR115" s="957"/>
      <c r="DS115" s="957"/>
      <c r="DT115" s="957"/>
      <c r="DU115" s="958"/>
      <c r="DV115" s="960">
        <v>7.6</v>
      </c>
      <c r="DW115" s="961"/>
      <c r="DX115" s="961"/>
      <c r="DY115" s="961"/>
      <c r="DZ115" s="962"/>
    </row>
    <row r="116" spans="1:130" s="197" customFormat="1" ht="26.25" customHeight="1" x14ac:dyDescent="0.2">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258299</v>
      </c>
      <c r="DH116" s="957"/>
      <c r="DI116" s="957"/>
      <c r="DJ116" s="957"/>
      <c r="DK116" s="958"/>
      <c r="DL116" s="959">
        <v>215219</v>
      </c>
      <c r="DM116" s="957"/>
      <c r="DN116" s="957"/>
      <c r="DO116" s="957"/>
      <c r="DP116" s="958"/>
      <c r="DQ116" s="959">
        <v>172139</v>
      </c>
      <c r="DR116" s="957"/>
      <c r="DS116" s="957"/>
      <c r="DT116" s="957"/>
      <c r="DU116" s="958"/>
      <c r="DV116" s="960">
        <v>0.1</v>
      </c>
      <c r="DW116" s="961"/>
      <c r="DX116" s="961"/>
      <c r="DY116" s="961"/>
      <c r="DZ116" s="962"/>
    </row>
    <row r="117" spans="1:130" s="197" customFormat="1" ht="26.25" customHeight="1" x14ac:dyDescent="0.2">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38308887</v>
      </c>
      <c r="AB117" s="964"/>
      <c r="AC117" s="964"/>
      <c r="AD117" s="964"/>
      <c r="AE117" s="965"/>
      <c r="AF117" s="963">
        <v>41159733</v>
      </c>
      <c r="AG117" s="964"/>
      <c r="AH117" s="964"/>
      <c r="AI117" s="964"/>
      <c r="AJ117" s="965"/>
      <c r="AK117" s="963">
        <v>41851077</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2">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285</v>
      </c>
      <c r="AG118" s="881"/>
      <c r="AH118" s="881"/>
      <c r="AI118" s="881"/>
      <c r="AJ118" s="882"/>
      <c r="AK118" s="880" t="s">
        <v>284</v>
      </c>
      <c r="AL118" s="881"/>
      <c r="AM118" s="881"/>
      <c r="AN118" s="881"/>
      <c r="AO118" s="882"/>
      <c r="AP118" s="988" t="s">
        <v>405</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434</v>
      </c>
      <c r="BP118" s="992"/>
      <c r="BQ118" s="983">
        <v>549536500</v>
      </c>
      <c r="BR118" s="984"/>
      <c r="BS118" s="984"/>
      <c r="BT118" s="984"/>
      <c r="BU118" s="984"/>
      <c r="BV118" s="984">
        <v>555186796</v>
      </c>
      <c r="BW118" s="984"/>
      <c r="BX118" s="984"/>
      <c r="BY118" s="984"/>
      <c r="BZ118" s="984"/>
      <c r="CA118" s="984">
        <v>567420897</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2">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40700500</v>
      </c>
      <c r="BR119" s="925"/>
      <c r="BS119" s="925"/>
      <c r="BT119" s="925"/>
      <c r="BU119" s="925"/>
      <c r="BV119" s="925">
        <v>44674300</v>
      </c>
      <c r="BW119" s="925"/>
      <c r="BX119" s="925"/>
      <c r="BY119" s="925"/>
      <c r="BZ119" s="925"/>
      <c r="CA119" s="925">
        <v>51146761</v>
      </c>
      <c r="CB119" s="925"/>
      <c r="CC119" s="925"/>
      <c r="CD119" s="925"/>
      <c r="CE119" s="925"/>
      <c r="CF119" s="939">
        <v>31.1</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2">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112922513</v>
      </c>
      <c r="BR120" s="918"/>
      <c r="BS120" s="918"/>
      <c r="BT120" s="918"/>
      <c r="BU120" s="918"/>
      <c r="BV120" s="918">
        <v>129122679</v>
      </c>
      <c r="BW120" s="918"/>
      <c r="BX120" s="918"/>
      <c r="BY120" s="918"/>
      <c r="BZ120" s="918"/>
      <c r="CA120" s="918">
        <v>133080289</v>
      </c>
      <c r="CB120" s="918"/>
      <c r="CC120" s="918"/>
      <c r="CD120" s="918"/>
      <c r="CE120" s="918"/>
      <c r="CF120" s="912">
        <v>81</v>
      </c>
      <c r="CG120" s="913"/>
      <c r="CH120" s="913"/>
      <c r="CI120" s="913"/>
      <c r="CJ120" s="913"/>
      <c r="CK120" s="1011" t="s">
        <v>440</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122582973</v>
      </c>
      <c r="DH120" s="925"/>
      <c r="DI120" s="925"/>
      <c r="DJ120" s="925"/>
      <c r="DK120" s="925"/>
      <c r="DL120" s="925">
        <v>114853904</v>
      </c>
      <c r="DM120" s="925"/>
      <c r="DN120" s="925"/>
      <c r="DO120" s="925"/>
      <c r="DP120" s="925"/>
      <c r="DQ120" s="925">
        <v>112761319</v>
      </c>
      <c r="DR120" s="925"/>
      <c r="DS120" s="925"/>
      <c r="DT120" s="925"/>
      <c r="DU120" s="925"/>
      <c r="DV120" s="926">
        <v>68.7</v>
      </c>
      <c r="DW120" s="926"/>
      <c r="DX120" s="926"/>
      <c r="DY120" s="926"/>
      <c r="DZ120" s="927"/>
    </row>
    <row r="121" spans="1:130" s="197" customFormat="1" ht="26.25" customHeight="1" x14ac:dyDescent="0.2">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310644381</v>
      </c>
      <c r="BR121" s="984"/>
      <c r="BS121" s="984"/>
      <c r="BT121" s="984"/>
      <c r="BU121" s="984"/>
      <c r="BV121" s="984">
        <v>321385112</v>
      </c>
      <c r="BW121" s="984"/>
      <c r="BX121" s="984"/>
      <c r="BY121" s="984"/>
      <c r="BZ121" s="984"/>
      <c r="CA121" s="984">
        <v>337720637</v>
      </c>
      <c r="CB121" s="984"/>
      <c r="CC121" s="984"/>
      <c r="CD121" s="984"/>
      <c r="CE121" s="984"/>
      <c r="CF121" s="1022">
        <v>205.7</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250754</v>
      </c>
      <c r="DH121" s="918"/>
      <c r="DI121" s="918"/>
      <c r="DJ121" s="918"/>
      <c r="DK121" s="918"/>
      <c r="DL121" s="918">
        <v>304062</v>
      </c>
      <c r="DM121" s="918"/>
      <c r="DN121" s="918"/>
      <c r="DO121" s="918"/>
      <c r="DP121" s="918"/>
      <c r="DQ121" s="918">
        <v>271486</v>
      </c>
      <c r="DR121" s="918"/>
      <c r="DS121" s="918"/>
      <c r="DT121" s="918"/>
      <c r="DU121" s="918"/>
      <c r="DV121" s="919">
        <v>0.2</v>
      </c>
      <c r="DW121" s="919"/>
      <c r="DX121" s="919"/>
      <c r="DY121" s="919"/>
      <c r="DZ121" s="920"/>
    </row>
    <row r="122" spans="1:130" s="197" customFormat="1" ht="26.25" customHeight="1" x14ac:dyDescent="0.2">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443</v>
      </c>
      <c r="BP122" s="992"/>
      <c r="BQ122" s="1032">
        <v>464267394</v>
      </c>
      <c r="BR122" s="1033"/>
      <c r="BS122" s="1033"/>
      <c r="BT122" s="1033"/>
      <c r="BU122" s="1033"/>
      <c r="BV122" s="1033">
        <v>495182091</v>
      </c>
      <c r="BW122" s="1033"/>
      <c r="BX122" s="1033"/>
      <c r="BY122" s="1033"/>
      <c r="BZ122" s="1033"/>
      <c r="CA122" s="1033">
        <v>521947687</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x14ac:dyDescent="0.25">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52.8</v>
      </c>
      <c r="BR123" s="1025"/>
      <c r="BS123" s="1025"/>
      <c r="BT123" s="1025"/>
      <c r="BU123" s="1025"/>
      <c r="BV123" s="1025">
        <v>36.9</v>
      </c>
      <c r="BW123" s="1025"/>
      <c r="BX123" s="1025"/>
      <c r="BY123" s="1025"/>
      <c r="BZ123" s="1025"/>
      <c r="CA123" s="1025">
        <v>27.6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2">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v>11757517</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5">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2">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49708</v>
      </c>
      <c r="AB126" s="957"/>
      <c r="AC126" s="957"/>
      <c r="AD126" s="957"/>
      <c r="AE126" s="958"/>
      <c r="AF126" s="959">
        <v>50774</v>
      </c>
      <c r="AG126" s="957"/>
      <c r="AH126" s="957"/>
      <c r="AI126" s="957"/>
      <c r="AJ126" s="958"/>
      <c r="AK126" s="959">
        <v>47598</v>
      </c>
      <c r="AL126" s="957"/>
      <c r="AM126" s="957"/>
      <c r="AN126" s="957"/>
      <c r="AO126" s="958"/>
      <c r="AP126" s="960">
        <v>0</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5">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454</v>
      </c>
      <c r="AY127" s="885"/>
      <c r="AZ127" s="885"/>
      <c r="BA127" s="885"/>
      <c r="BB127" s="885"/>
      <c r="BC127" s="885"/>
      <c r="BD127" s="885"/>
      <c r="BE127" s="886"/>
      <c r="BF127" s="1039" t="s">
        <v>111</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2">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8912991</v>
      </c>
      <c r="AB128" s="1088"/>
      <c r="AC128" s="1088"/>
      <c r="AD128" s="1088"/>
      <c r="AE128" s="1089"/>
      <c r="AF128" s="1090">
        <v>10005711</v>
      </c>
      <c r="AG128" s="1088"/>
      <c r="AH128" s="1088"/>
      <c r="AI128" s="1088"/>
      <c r="AJ128" s="1089"/>
      <c r="AK128" s="1090">
        <v>10215208</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111</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183401846</v>
      </c>
      <c r="AB129" s="957"/>
      <c r="AC129" s="957"/>
      <c r="AD129" s="957"/>
      <c r="AE129" s="958"/>
      <c r="AF129" s="959">
        <v>184521707</v>
      </c>
      <c r="AG129" s="957"/>
      <c r="AH129" s="957"/>
      <c r="AI129" s="957"/>
      <c r="AJ129" s="958"/>
      <c r="AK129" s="959">
        <v>186684863</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5.2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22142047</v>
      </c>
      <c r="AB130" s="957"/>
      <c r="AC130" s="957"/>
      <c r="AD130" s="957"/>
      <c r="AE130" s="958"/>
      <c r="AF130" s="959">
        <v>22166607</v>
      </c>
      <c r="AG130" s="957"/>
      <c r="AH130" s="957"/>
      <c r="AI130" s="957"/>
      <c r="AJ130" s="958"/>
      <c r="AK130" s="959">
        <v>22465395</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27.6</v>
      </c>
      <c r="BG130" s="1074"/>
      <c r="BH130" s="1074"/>
      <c r="BI130" s="1074"/>
      <c r="BJ130" s="1074"/>
      <c r="BK130" s="1074"/>
      <c r="BL130" s="1075"/>
      <c r="BM130" s="1073">
        <v>400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161259799</v>
      </c>
      <c r="AB131" s="996"/>
      <c r="AC131" s="996"/>
      <c r="AD131" s="996"/>
      <c r="AE131" s="997"/>
      <c r="AF131" s="998">
        <v>162355100</v>
      </c>
      <c r="AG131" s="996"/>
      <c r="AH131" s="996"/>
      <c r="AI131" s="996"/>
      <c r="AJ131" s="997"/>
      <c r="AK131" s="998">
        <v>164219468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4.4982376540000004</v>
      </c>
      <c r="AB132" s="1102"/>
      <c r="AC132" s="1102"/>
      <c r="AD132" s="1102"/>
      <c r="AE132" s="1103"/>
      <c r="AF132" s="1104">
        <v>5.535653022</v>
      </c>
      <c r="AG132" s="1102"/>
      <c r="AH132" s="1102"/>
      <c r="AI132" s="1102"/>
      <c r="AJ132" s="1103"/>
      <c r="AK132" s="1104">
        <v>5.5842794470000001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4.9000000000000004</v>
      </c>
      <c r="AB133" s="1109"/>
      <c r="AC133" s="1109"/>
      <c r="AD133" s="1109"/>
      <c r="AE133" s="1110"/>
      <c r="AF133" s="1108">
        <v>4.9000000000000004</v>
      </c>
      <c r="AG133" s="1109"/>
      <c r="AH133" s="1109"/>
      <c r="AI133" s="1109"/>
      <c r="AJ133" s="1110"/>
      <c r="AK133" s="1108">
        <v>5.2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6.2" x14ac:dyDescent="0.2">
      <c r="A5" s="245" t="s">
        <v>468</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469</v>
      </c>
      <c r="H6" s="249"/>
      <c r="I6" s="249"/>
      <c r="J6" s="249"/>
      <c r="K6" s="244"/>
      <c r="L6" s="244"/>
      <c r="M6" s="244"/>
      <c r="N6" s="244"/>
    </row>
    <row r="7" spans="1:16" ht="13.2" x14ac:dyDescent="0.2">
      <c r="A7" s="248"/>
      <c r="B7" s="244"/>
      <c r="C7" s="244"/>
      <c r="D7" s="244"/>
      <c r="E7" s="244"/>
      <c r="F7" s="244"/>
      <c r="G7" s="251"/>
      <c r="H7" s="252"/>
      <c r="I7" s="252"/>
      <c r="J7" s="253"/>
      <c r="K7" s="1115" t="s">
        <v>470</v>
      </c>
      <c r="L7" s="254"/>
      <c r="M7" s="255" t="s">
        <v>471</v>
      </c>
      <c r="N7" s="256"/>
    </row>
    <row r="8" spans="1:16" ht="13.2" x14ac:dyDescent="0.2">
      <c r="A8" s="248"/>
      <c r="B8" s="244"/>
      <c r="C8" s="244"/>
      <c r="D8" s="244"/>
      <c r="E8" s="244"/>
      <c r="F8" s="244"/>
      <c r="G8" s="257"/>
      <c r="H8" s="258"/>
      <c r="I8" s="258"/>
      <c r="J8" s="259"/>
      <c r="K8" s="1116"/>
      <c r="L8" s="260" t="s">
        <v>472</v>
      </c>
      <c r="M8" s="261" t="s">
        <v>473</v>
      </c>
      <c r="N8" s="262" t="s">
        <v>474</v>
      </c>
    </row>
    <row r="9" spans="1:16" ht="13.2" x14ac:dyDescent="0.2">
      <c r="A9" s="248"/>
      <c r="B9" s="244"/>
      <c r="C9" s="244"/>
      <c r="D9" s="244"/>
      <c r="E9" s="244"/>
      <c r="F9" s="244"/>
      <c r="G9" s="1117" t="s">
        <v>475</v>
      </c>
      <c r="H9" s="1118"/>
      <c r="I9" s="1118"/>
      <c r="J9" s="1119"/>
      <c r="K9" s="263">
        <v>49074366</v>
      </c>
      <c r="L9" s="264">
        <v>57795</v>
      </c>
      <c r="M9" s="265">
        <v>62396</v>
      </c>
      <c r="N9" s="266">
        <v>-7.4</v>
      </c>
    </row>
    <row r="10" spans="1:16" ht="13.2" x14ac:dyDescent="0.2">
      <c r="A10" s="248"/>
      <c r="B10" s="244"/>
      <c r="C10" s="244"/>
      <c r="D10" s="244"/>
      <c r="E10" s="244"/>
      <c r="F10" s="244"/>
      <c r="G10" s="1117" t="s">
        <v>476</v>
      </c>
      <c r="H10" s="1118"/>
      <c r="I10" s="1118"/>
      <c r="J10" s="1119"/>
      <c r="K10" s="267">
        <v>1890741</v>
      </c>
      <c r="L10" s="268">
        <v>2227</v>
      </c>
      <c r="M10" s="269">
        <v>1393</v>
      </c>
      <c r="N10" s="270">
        <v>59.9</v>
      </c>
    </row>
    <row r="11" spans="1:16" ht="13.5" customHeight="1" x14ac:dyDescent="0.2">
      <c r="A11" s="248"/>
      <c r="B11" s="244"/>
      <c r="C11" s="244"/>
      <c r="D11" s="244"/>
      <c r="E11" s="244"/>
      <c r="F11" s="244"/>
      <c r="G11" s="1117" t="s">
        <v>477</v>
      </c>
      <c r="H11" s="1118"/>
      <c r="I11" s="1118"/>
      <c r="J11" s="1119"/>
      <c r="K11" s="267">
        <v>19766</v>
      </c>
      <c r="L11" s="268">
        <v>23</v>
      </c>
      <c r="M11" s="269">
        <v>62</v>
      </c>
      <c r="N11" s="270">
        <v>-62.9</v>
      </c>
    </row>
    <row r="12" spans="1:16" ht="13.5" customHeight="1" x14ac:dyDescent="0.2">
      <c r="A12" s="248"/>
      <c r="B12" s="244"/>
      <c r="C12" s="244"/>
      <c r="D12" s="244"/>
      <c r="E12" s="244"/>
      <c r="F12" s="244"/>
      <c r="G12" s="1117" t="s">
        <v>478</v>
      </c>
      <c r="H12" s="1118"/>
      <c r="I12" s="1118"/>
      <c r="J12" s="1119"/>
      <c r="K12" s="267">
        <v>1098523</v>
      </c>
      <c r="L12" s="268">
        <v>1294</v>
      </c>
      <c r="M12" s="269">
        <v>1508</v>
      </c>
      <c r="N12" s="270">
        <v>-14.2</v>
      </c>
    </row>
    <row r="13" spans="1:16" ht="13.5" customHeight="1" x14ac:dyDescent="0.2">
      <c r="A13" s="248"/>
      <c r="B13" s="244"/>
      <c r="C13" s="244"/>
      <c r="D13" s="244"/>
      <c r="E13" s="244"/>
      <c r="F13" s="244"/>
      <c r="G13" s="1117" t="s">
        <v>479</v>
      </c>
      <c r="H13" s="1118"/>
      <c r="I13" s="1118"/>
      <c r="J13" s="1119"/>
      <c r="K13" s="267" t="s">
        <v>480</v>
      </c>
      <c r="L13" s="268" t="s">
        <v>480</v>
      </c>
      <c r="M13" s="269">
        <v>25</v>
      </c>
      <c r="N13" s="270" t="s">
        <v>480</v>
      </c>
    </row>
    <row r="14" spans="1:16" ht="13.5" customHeight="1" x14ac:dyDescent="0.2">
      <c r="A14" s="248"/>
      <c r="B14" s="244"/>
      <c r="C14" s="244"/>
      <c r="D14" s="244"/>
      <c r="E14" s="244"/>
      <c r="F14" s="244"/>
      <c r="G14" s="1117" t="s">
        <v>481</v>
      </c>
      <c r="H14" s="1118"/>
      <c r="I14" s="1118"/>
      <c r="J14" s="1119"/>
      <c r="K14" s="267">
        <v>1817257</v>
      </c>
      <c r="L14" s="268">
        <v>2140</v>
      </c>
      <c r="M14" s="269">
        <v>1888</v>
      </c>
      <c r="N14" s="270">
        <v>13.3</v>
      </c>
    </row>
    <row r="15" spans="1:16" ht="13.5" customHeight="1" x14ac:dyDescent="0.2">
      <c r="A15" s="248"/>
      <c r="B15" s="244"/>
      <c r="C15" s="244"/>
      <c r="D15" s="244"/>
      <c r="E15" s="244"/>
      <c r="F15" s="244"/>
      <c r="G15" s="1117" t="s">
        <v>482</v>
      </c>
      <c r="H15" s="1118"/>
      <c r="I15" s="1118"/>
      <c r="J15" s="1119"/>
      <c r="K15" s="267">
        <v>615571</v>
      </c>
      <c r="L15" s="268">
        <v>725</v>
      </c>
      <c r="M15" s="269">
        <v>1209</v>
      </c>
      <c r="N15" s="270">
        <v>-40</v>
      </c>
    </row>
    <row r="16" spans="1:16" ht="13.2" x14ac:dyDescent="0.2">
      <c r="A16" s="248"/>
      <c r="B16" s="244"/>
      <c r="C16" s="244"/>
      <c r="D16" s="244"/>
      <c r="E16" s="244"/>
      <c r="F16" s="244"/>
      <c r="G16" s="1120" t="s">
        <v>483</v>
      </c>
      <c r="H16" s="1121"/>
      <c r="I16" s="1121"/>
      <c r="J16" s="1122"/>
      <c r="K16" s="268">
        <v>-5053242</v>
      </c>
      <c r="L16" s="268">
        <v>-5951</v>
      </c>
      <c r="M16" s="269">
        <v>-6084</v>
      </c>
      <c r="N16" s="270">
        <v>-2.2000000000000002</v>
      </c>
    </row>
    <row r="17" spans="1:16" ht="13.2" x14ac:dyDescent="0.2">
      <c r="A17" s="248"/>
      <c r="B17" s="244"/>
      <c r="C17" s="244"/>
      <c r="D17" s="244"/>
      <c r="E17" s="244"/>
      <c r="F17" s="244"/>
      <c r="G17" s="1120" t="s">
        <v>169</v>
      </c>
      <c r="H17" s="1121"/>
      <c r="I17" s="1121"/>
      <c r="J17" s="1122"/>
      <c r="K17" s="268">
        <v>49462982</v>
      </c>
      <c r="L17" s="268">
        <v>58253</v>
      </c>
      <c r="M17" s="269">
        <v>62398</v>
      </c>
      <c r="N17" s="270">
        <v>-6.6</v>
      </c>
    </row>
    <row r="18" spans="1:16" x14ac:dyDescent="0.15">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484</v>
      </c>
      <c r="H19" s="244"/>
      <c r="I19" s="244"/>
      <c r="J19" s="244"/>
      <c r="K19" s="244"/>
      <c r="L19" s="244"/>
      <c r="M19" s="244"/>
      <c r="N19" s="244"/>
    </row>
    <row r="20" spans="1:16" ht="13.2" x14ac:dyDescent="0.2">
      <c r="A20" s="248"/>
      <c r="B20" s="244"/>
      <c r="C20" s="244"/>
      <c r="D20" s="244"/>
      <c r="E20" s="244"/>
      <c r="F20" s="244"/>
      <c r="G20" s="272"/>
      <c r="H20" s="273"/>
      <c r="I20" s="273"/>
      <c r="J20" s="274"/>
      <c r="K20" s="275" t="s">
        <v>485</v>
      </c>
      <c r="L20" s="276" t="s">
        <v>486</v>
      </c>
      <c r="M20" s="277" t="s">
        <v>487</v>
      </c>
      <c r="N20" s="278"/>
    </row>
    <row r="21" spans="1:16" s="284" customFormat="1" ht="13.2" x14ac:dyDescent="0.2">
      <c r="A21" s="279"/>
      <c r="B21" s="249"/>
      <c r="C21" s="249"/>
      <c r="D21" s="249"/>
      <c r="E21" s="249"/>
      <c r="F21" s="249"/>
      <c r="G21" s="1112" t="s">
        <v>488</v>
      </c>
      <c r="H21" s="1113"/>
      <c r="I21" s="1113"/>
      <c r="J21" s="1114"/>
      <c r="K21" s="280">
        <v>5.74</v>
      </c>
      <c r="L21" s="281">
        <v>6.59</v>
      </c>
      <c r="M21" s="282">
        <v>-0.85</v>
      </c>
      <c r="N21" s="249"/>
      <c r="O21" s="283"/>
      <c r="P21" s="279"/>
    </row>
    <row r="22" spans="1:16" s="284" customFormat="1" ht="13.2" x14ac:dyDescent="0.2">
      <c r="A22" s="279"/>
      <c r="B22" s="249"/>
      <c r="C22" s="249"/>
      <c r="D22" s="249"/>
      <c r="E22" s="249"/>
      <c r="F22" s="249"/>
      <c r="G22" s="1112" t="s">
        <v>489</v>
      </c>
      <c r="H22" s="1113"/>
      <c r="I22" s="1113"/>
      <c r="J22" s="1114"/>
      <c r="K22" s="285">
        <v>95.1</v>
      </c>
      <c r="L22" s="286">
        <v>100.6</v>
      </c>
      <c r="M22" s="287">
        <v>-5.5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t="s">
        <v>490</v>
      </c>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491</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492</v>
      </c>
      <c r="H29" s="249"/>
      <c r="I29" s="249"/>
      <c r="J29" s="249"/>
      <c r="K29" s="244"/>
      <c r="L29" s="244"/>
      <c r="M29" s="244"/>
      <c r="N29" s="244"/>
      <c r="O29" s="293"/>
    </row>
    <row r="30" spans="1:16" ht="13.2" x14ac:dyDescent="0.2">
      <c r="A30" s="248"/>
      <c r="B30" s="244"/>
      <c r="C30" s="244"/>
      <c r="D30" s="244"/>
      <c r="E30" s="244"/>
      <c r="F30" s="244"/>
      <c r="G30" s="251"/>
      <c r="H30" s="252"/>
      <c r="I30" s="252"/>
      <c r="J30" s="253"/>
      <c r="K30" s="1115" t="s">
        <v>470</v>
      </c>
      <c r="L30" s="254"/>
      <c r="M30" s="255" t="s">
        <v>471</v>
      </c>
      <c r="N30" s="256"/>
    </row>
    <row r="31" spans="1:16" ht="13.2" x14ac:dyDescent="0.2">
      <c r="A31" s="248"/>
      <c r="B31" s="244"/>
      <c r="C31" s="244"/>
      <c r="D31" s="244"/>
      <c r="E31" s="244"/>
      <c r="F31" s="244"/>
      <c r="G31" s="257"/>
      <c r="H31" s="258"/>
      <c r="I31" s="258"/>
      <c r="J31" s="259"/>
      <c r="K31" s="1116"/>
      <c r="L31" s="260" t="s">
        <v>472</v>
      </c>
      <c r="M31" s="261" t="s">
        <v>473</v>
      </c>
      <c r="N31" s="262" t="s">
        <v>474</v>
      </c>
    </row>
    <row r="32" spans="1:16" ht="27" customHeight="1" x14ac:dyDescent="0.2">
      <c r="A32" s="248"/>
      <c r="B32" s="244"/>
      <c r="C32" s="244"/>
      <c r="D32" s="244"/>
      <c r="E32" s="244"/>
      <c r="F32" s="244"/>
      <c r="G32" s="1128" t="s">
        <v>493</v>
      </c>
      <c r="H32" s="1129"/>
      <c r="I32" s="1129"/>
      <c r="J32" s="1130"/>
      <c r="K32" s="294">
        <v>31019766</v>
      </c>
      <c r="L32" s="294">
        <v>36532</v>
      </c>
      <c r="M32" s="295">
        <v>34621</v>
      </c>
      <c r="N32" s="296">
        <v>5.5</v>
      </c>
    </row>
    <row r="33" spans="1:16" ht="13.5" customHeight="1" x14ac:dyDescent="0.2">
      <c r="A33" s="248"/>
      <c r="B33" s="244"/>
      <c r="C33" s="244"/>
      <c r="D33" s="244"/>
      <c r="E33" s="244"/>
      <c r="F33" s="244"/>
      <c r="G33" s="1128" t="s">
        <v>494</v>
      </c>
      <c r="H33" s="1129"/>
      <c r="I33" s="1129"/>
      <c r="J33" s="1130"/>
      <c r="K33" s="294" t="s">
        <v>480</v>
      </c>
      <c r="L33" s="294" t="s">
        <v>480</v>
      </c>
      <c r="M33" s="295">
        <v>3627</v>
      </c>
      <c r="N33" s="296" t="s">
        <v>480</v>
      </c>
    </row>
    <row r="34" spans="1:16" ht="27" customHeight="1" x14ac:dyDescent="0.2">
      <c r="A34" s="248"/>
      <c r="B34" s="244"/>
      <c r="C34" s="244"/>
      <c r="D34" s="244"/>
      <c r="E34" s="244"/>
      <c r="F34" s="244"/>
      <c r="G34" s="1128" t="s">
        <v>495</v>
      </c>
      <c r="H34" s="1129"/>
      <c r="I34" s="1129"/>
      <c r="J34" s="1130"/>
      <c r="K34" s="294">
        <v>4134288</v>
      </c>
      <c r="L34" s="294">
        <v>4869</v>
      </c>
      <c r="M34" s="295">
        <v>19984</v>
      </c>
      <c r="N34" s="296">
        <v>-75.599999999999994</v>
      </c>
    </row>
    <row r="35" spans="1:16" ht="27" customHeight="1" x14ac:dyDescent="0.2">
      <c r="A35" s="248"/>
      <c r="B35" s="244"/>
      <c r="C35" s="244"/>
      <c r="D35" s="244"/>
      <c r="E35" s="244"/>
      <c r="F35" s="244"/>
      <c r="G35" s="1128" t="s">
        <v>496</v>
      </c>
      <c r="H35" s="1129"/>
      <c r="I35" s="1129"/>
      <c r="J35" s="1130"/>
      <c r="K35" s="294">
        <v>6649425</v>
      </c>
      <c r="L35" s="294">
        <v>7831</v>
      </c>
      <c r="M35" s="295">
        <v>13756</v>
      </c>
      <c r="N35" s="296">
        <v>-43.1</v>
      </c>
    </row>
    <row r="36" spans="1:16" ht="27" customHeight="1" x14ac:dyDescent="0.2">
      <c r="A36" s="248"/>
      <c r="B36" s="244"/>
      <c r="C36" s="244"/>
      <c r="D36" s="244"/>
      <c r="E36" s="244"/>
      <c r="F36" s="244"/>
      <c r="G36" s="1128" t="s">
        <v>497</v>
      </c>
      <c r="H36" s="1129"/>
      <c r="I36" s="1129"/>
      <c r="J36" s="1130"/>
      <c r="K36" s="294" t="s">
        <v>480</v>
      </c>
      <c r="L36" s="294" t="s">
        <v>480</v>
      </c>
      <c r="M36" s="295">
        <v>215</v>
      </c>
      <c r="N36" s="296" t="s">
        <v>480</v>
      </c>
    </row>
    <row r="37" spans="1:16" ht="13.5" customHeight="1" x14ac:dyDescent="0.2">
      <c r="A37" s="248"/>
      <c r="B37" s="244"/>
      <c r="C37" s="244"/>
      <c r="D37" s="244"/>
      <c r="E37" s="244"/>
      <c r="F37" s="244"/>
      <c r="G37" s="1128" t="s">
        <v>498</v>
      </c>
      <c r="H37" s="1129"/>
      <c r="I37" s="1129"/>
      <c r="J37" s="1130"/>
      <c r="K37" s="294">
        <v>47598</v>
      </c>
      <c r="L37" s="294">
        <v>56</v>
      </c>
      <c r="M37" s="295">
        <v>1113</v>
      </c>
      <c r="N37" s="296">
        <v>-95</v>
      </c>
    </row>
    <row r="38" spans="1:16" ht="27" customHeight="1" x14ac:dyDescent="0.2">
      <c r="A38" s="248"/>
      <c r="B38" s="244"/>
      <c r="C38" s="244"/>
      <c r="D38" s="244"/>
      <c r="E38" s="244"/>
      <c r="F38" s="244"/>
      <c r="G38" s="1131" t="s">
        <v>499</v>
      </c>
      <c r="H38" s="1132"/>
      <c r="I38" s="1132"/>
      <c r="J38" s="1133"/>
      <c r="K38" s="297" t="s">
        <v>480</v>
      </c>
      <c r="L38" s="297" t="s">
        <v>480</v>
      </c>
      <c r="M38" s="298">
        <v>9</v>
      </c>
      <c r="N38" s="299" t="s">
        <v>480</v>
      </c>
      <c r="O38" s="293"/>
    </row>
    <row r="39" spans="1:16" ht="13.2" x14ac:dyDescent="0.2">
      <c r="A39" s="248"/>
      <c r="B39" s="244"/>
      <c r="C39" s="244"/>
      <c r="D39" s="244"/>
      <c r="E39" s="244"/>
      <c r="F39" s="244"/>
      <c r="G39" s="1131" t="s">
        <v>500</v>
      </c>
      <c r="H39" s="1132"/>
      <c r="I39" s="1132"/>
      <c r="J39" s="1133"/>
      <c r="K39" s="300">
        <v>-10215208</v>
      </c>
      <c r="L39" s="300">
        <v>-12031</v>
      </c>
      <c r="M39" s="301">
        <v>-16355</v>
      </c>
      <c r="N39" s="302">
        <v>-26.4</v>
      </c>
      <c r="O39" s="293"/>
    </row>
    <row r="40" spans="1:16" ht="27" customHeight="1" x14ac:dyDescent="0.2">
      <c r="A40" s="248"/>
      <c r="B40" s="244"/>
      <c r="C40" s="244"/>
      <c r="D40" s="244"/>
      <c r="E40" s="244"/>
      <c r="F40" s="244"/>
      <c r="G40" s="1128" t="s">
        <v>501</v>
      </c>
      <c r="H40" s="1129"/>
      <c r="I40" s="1129"/>
      <c r="J40" s="1130"/>
      <c r="K40" s="300">
        <v>-22465395</v>
      </c>
      <c r="L40" s="300">
        <v>-26458</v>
      </c>
      <c r="M40" s="301">
        <v>-34950</v>
      </c>
      <c r="N40" s="302">
        <v>-24.3</v>
      </c>
      <c r="O40" s="293"/>
    </row>
    <row r="41" spans="1:16" ht="13.2" x14ac:dyDescent="0.2">
      <c r="A41" s="248"/>
      <c r="B41" s="244"/>
      <c r="C41" s="244"/>
      <c r="D41" s="244"/>
      <c r="E41" s="244"/>
      <c r="F41" s="244"/>
      <c r="G41" s="1134" t="s">
        <v>279</v>
      </c>
      <c r="H41" s="1135"/>
      <c r="I41" s="1135"/>
      <c r="J41" s="1136"/>
      <c r="K41" s="294">
        <v>9170474</v>
      </c>
      <c r="L41" s="300">
        <v>10800</v>
      </c>
      <c r="M41" s="301">
        <v>22022</v>
      </c>
      <c r="N41" s="302">
        <v>-51</v>
      </c>
      <c r="O41" s="293"/>
    </row>
    <row r="42" spans="1:16" ht="13.2" x14ac:dyDescent="0.2">
      <c r="A42" s="248"/>
      <c r="B42" s="244"/>
      <c r="C42" s="244"/>
      <c r="D42" s="244"/>
      <c r="E42" s="244"/>
      <c r="F42" s="244"/>
      <c r="G42" s="303" t="s">
        <v>502</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503</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504</v>
      </c>
      <c r="H48" s="308"/>
      <c r="I48" s="308"/>
      <c r="J48" s="308"/>
      <c r="K48" s="308"/>
      <c r="L48" s="308"/>
      <c r="M48" s="309"/>
      <c r="N48" s="308"/>
    </row>
    <row r="49" spans="1:14" ht="13.5" customHeight="1" x14ac:dyDescent="0.2">
      <c r="A49" s="248"/>
      <c r="B49" s="244"/>
      <c r="C49" s="244"/>
      <c r="D49" s="244"/>
      <c r="E49" s="244"/>
      <c r="F49" s="244"/>
      <c r="G49" s="310"/>
      <c r="H49" s="311"/>
      <c r="I49" s="1123" t="s">
        <v>470</v>
      </c>
      <c r="J49" s="1125" t="s">
        <v>505</v>
      </c>
      <c r="K49" s="1126"/>
      <c r="L49" s="1126"/>
      <c r="M49" s="1126"/>
      <c r="N49" s="1127"/>
    </row>
    <row r="50" spans="1:14" ht="13.2" x14ac:dyDescent="0.2">
      <c r="A50" s="248"/>
      <c r="B50" s="244"/>
      <c r="C50" s="244"/>
      <c r="D50" s="244"/>
      <c r="E50" s="244"/>
      <c r="F50" s="244"/>
      <c r="G50" s="312"/>
      <c r="H50" s="313"/>
      <c r="I50" s="1124"/>
      <c r="J50" s="314" t="s">
        <v>506</v>
      </c>
      <c r="K50" s="315" t="s">
        <v>507</v>
      </c>
      <c r="L50" s="316" t="s">
        <v>508</v>
      </c>
      <c r="M50" s="317" t="s">
        <v>509</v>
      </c>
      <c r="N50" s="318" t="s">
        <v>510</v>
      </c>
    </row>
    <row r="51" spans="1:14" ht="13.2" x14ac:dyDescent="0.2">
      <c r="A51" s="248"/>
      <c r="B51" s="244"/>
      <c r="C51" s="244"/>
      <c r="D51" s="244"/>
      <c r="E51" s="244"/>
      <c r="F51" s="244"/>
      <c r="G51" s="310" t="s">
        <v>511</v>
      </c>
      <c r="H51" s="311"/>
      <c r="I51" s="319">
        <v>45205601</v>
      </c>
      <c r="J51" s="320">
        <v>53965</v>
      </c>
      <c r="K51" s="321">
        <v>31.2</v>
      </c>
      <c r="L51" s="322">
        <v>55769</v>
      </c>
      <c r="M51" s="323">
        <v>-1.8</v>
      </c>
      <c r="N51" s="324">
        <v>33</v>
      </c>
    </row>
    <row r="52" spans="1:14" ht="13.2" x14ac:dyDescent="0.2">
      <c r="A52" s="248"/>
      <c r="B52" s="244"/>
      <c r="C52" s="244"/>
      <c r="D52" s="244"/>
      <c r="E52" s="244"/>
      <c r="F52" s="244"/>
      <c r="G52" s="325"/>
      <c r="H52" s="326" t="s">
        <v>512</v>
      </c>
      <c r="I52" s="327">
        <v>32813546</v>
      </c>
      <c r="J52" s="328">
        <v>39172</v>
      </c>
      <c r="K52" s="329">
        <v>33.299999999999997</v>
      </c>
      <c r="L52" s="330">
        <v>31551</v>
      </c>
      <c r="M52" s="331">
        <v>-4.2</v>
      </c>
      <c r="N52" s="332">
        <v>37.5</v>
      </c>
    </row>
    <row r="53" spans="1:14" ht="13.2" x14ac:dyDescent="0.2">
      <c r="A53" s="248"/>
      <c r="B53" s="244"/>
      <c r="C53" s="244"/>
      <c r="D53" s="244"/>
      <c r="E53" s="244"/>
      <c r="F53" s="244"/>
      <c r="G53" s="310" t="s">
        <v>513</v>
      </c>
      <c r="H53" s="311"/>
      <c r="I53" s="319">
        <v>38478143</v>
      </c>
      <c r="J53" s="320">
        <v>45918</v>
      </c>
      <c r="K53" s="321">
        <v>-14.9</v>
      </c>
      <c r="L53" s="322">
        <v>52334</v>
      </c>
      <c r="M53" s="323">
        <v>-6.2</v>
      </c>
      <c r="N53" s="324">
        <v>-8.6999999999999993</v>
      </c>
    </row>
    <row r="54" spans="1:14" ht="13.2" x14ac:dyDescent="0.2">
      <c r="A54" s="248"/>
      <c r="B54" s="244"/>
      <c r="C54" s="244"/>
      <c r="D54" s="244"/>
      <c r="E54" s="244"/>
      <c r="F54" s="244"/>
      <c r="G54" s="325"/>
      <c r="H54" s="326" t="s">
        <v>512</v>
      </c>
      <c r="I54" s="327">
        <v>24008829</v>
      </c>
      <c r="J54" s="328">
        <v>28651</v>
      </c>
      <c r="K54" s="329">
        <v>-26.9</v>
      </c>
      <c r="L54" s="330">
        <v>29965</v>
      </c>
      <c r="M54" s="331">
        <v>-5</v>
      </c>
      <c r="N54" s="332">
        <v>-21.9</v>
      </c>
    </row>
    <row r="55" spans="1:14" ht="13.2" x14ac:dyDescent="0.2">
      <c r="A55" s="248"/>
      <c r="B55" s="244"/>
      <c r="C55" s="244"/>
      <c r="D55" s="244"/>
      <c r="E55" s="244"/>
      <c r="F55" s="244"/>
      <c r="G55" s="310" t="s">
        <v>514</v>
      </c>
      <c r="H55" s="311"/>
      <c r="I55" s="319">
        <v>44499642</v>
      </c>
      <c r="J55" s="320">
        <v>53059</v>
      </c>
      <c r="K55" s="321">
        <v>15.6</v>
      </c>
      <c r="L55" s="322">
        <v>48794</v>
      </c>
      <c r="M55" s="323">
        <v>-6.8</v>
      </c>
      <c r="N55" s="324">
        <v>22.4</v>
      </c>
    </row>
    <row r="56" spans="1:14" ht="13.2" x14ac:dyDescent="0.2">
      <c r="A56" s="248"/>
      <c r="B56" s="244"/>
      <c r="C56" s="244"/>
      <c r="D56" s="244"/>
      <c r="E56" s="244"/>
      <c r="F56" s="244"/>
      <c r="G56" s="325"/>
      <c r="H56" s="326" t="s">
        <v>512</v>
      </c>
      <c r="I56" s="327">
        <v>19306022</v>
      </c>
      <c r="J56" s="328">
        <v>23020</v>
      </c>
      <c r="K56" s="329">
        <v>-19.7</v>
      </c>
      <c r="L56" s="330">
        <v>25698</v>
      </c>
      <c r="M56" s="331">
        <v>-14.2</v>
      </c>
      <c r="N56" s="332">
        <v>-5.5</v>
      </c>
    </row>
    <row r="57" spans="1:14" ht="13.2" x14ac:dyDescent="0.2">
      <c r="A57" s="248"/>
      <c r="B57" s="244"/>
      <c r="C57" s="244"/>
      <c r="D57" s="244"/>
      <c r="E57" s="244"/>
      <c r="F57" s="244"/>
      <c r="G57" s="310" t="s">
        <v>515</v>
      </c>
      <c r="H57" s="311"/>
      <c r="I57" s="319">
        <v>51231852</v>
      </c>
      <c r="J57" s="320">
        <v>60319</v>
      </c>
      <c r="K57" s="321">
        <v>13.7</v>
      </c>
      <c r="L57" s="322">
        <v>47129</v>
      </c>
      <c r="M57" s="323">
        <v>-3.4</v>
      </c>
      <c r="N57" s="324">
        <v>17.100000000000001</v>
      </c>
    </row>
    <row r="58" spans="1:14" ht="13.2" x14ac:dyDescent="0.2">
      <c r="A58" s="248"/>
      <c r="B58" s="244"/>
      <c r="C58" s="244"/>
      <c r="D58" s="244"/>
      <c r="E58" s="244"/>
      <c r="F58" s="244"/>
      <c r="G58" s="325"/>
      <c r="H58" s="326" t="s">
        <v>512</v>
      </c>
      <c r="I58" s="327">
        <v>19377199</v>
      </c>
      <c r="J58" s="328">
        <v>22814</v>
      </c>
      <c r="K58" s="329">
        <v>-0.9</v>
      </c>
      <c r="L58" s="330">
        <v>23069</v>
      </c>
      <c r="M58" s="331">
        <v>-10.199999999999999</v>
      </c>
      <c r="N58" s="332">
        <v>9.3000000000000007</v>
      </c>
    </row>
    <row r="59" spans="1:14" ht="13.2" x14ac:dyDescent="0.2">
      <c r="A59" s="248"/>
      <c r="B59" s="244"/>
      <c r="C59" s="244"/>
      <c r="D59" s="244"/>
      <c r="E59" s="244"/>
      <c r="F59" s="244"/>
      <c r="G59" s="310" t="s">
        <v>516</v>
      </c>
      <c r="H59" s="311"/>
      <c r="I59" s="319">
        <v>41263314</v>
      </c>
      <c r="J59" s="320">
        <v>48596</v>
      </c>
      <c r="K59" s="321">
        <v>-19.399999999999999</v>
      </c>
      <c r="L59" s="322">
        <v>50848</v>
      </c>
      <c r="M59" s="323">
        <v>7.9</v>
      </c>
      <c r="N59" s="324">
        <v>-27.3</v>
      </c>
    </row>
    <row r="60" spans="1:14" ht="13.2" x14ac:dyDescent="0.2">
      <c r="A60" s="248"/>
      <c r="B60" s="244"/>
      <c r="C60" s="244"/>
      <c r="D60" s="244"/>
      <c r="E60" s="244"/>
      <c r="F60" s="244"/>
      <c r="G60" s="325"/>
      <c r="H60" s="326" t="s">
        <v>512</v>
      </c>
      <c r="I60" s="333">
        <v>16776700</v>
      </c>
      <c r="J60" s="328">
        <v>19758</v>
      </c>
      <c r="K60" s="329">
        <v>-13.4</v>
      </c>
      <c r="L60" s="330">
        <v>22583</v>
      </c>
      <c r="M60" s="331">
        <v>-2.1</v>
      </c>
      <c r="N60" s="332">
        <v>-11.3</v>
      </c>
    </row>
    <row r="61" spans="1:14" ht="13.2" x14ac:dyDescent="0.2">
      <c r="A61" s="248"/>
      <c r="B61" s="244"/>
      <c r="C61" s="244"/>
      <c r="D61" s="244"/>
      <c r="E61" s="244"/>
      <c r="F61" s="244"/>
      <c r="G61" s="310" t="s">
        <v>517</v>
      </c>
      <c r="H61" s="334"/>
      <c r="I61" s="335">
        <v>44135710</v>
      </c>
      <c r="J61" s="336">
        <v>52371</v>
      </c>
      <c r="K61" s="337">
        <v>5.2</v>
      </c>
      <c r="L61" s="338">
        <v>50975</v>
      </c>
      <c r="M61" s="339">
        <v>-2.1</v>
      </c>
      <c r="N61" s="324">
        <v>7.3</v>
      </c>
    </row>
    <row r="62" spans="1:14" ht="13.2" x14ac:dyDescent="0.2">
      <c r="A62" s="248"/>
      <c r="B62" s="244"/>
      <c r="C62" s="244"/>
      <c r="D62" s="244"/>
      <c r="E62" s="244"/>
      <c r="F62" s="244"/>
      <c r="G62" s="325"/>
      <c r="H62" s="326" t="s">
        <v>512</v>
      </c>
      <c r="I62" s="327">
        <v>22456459</v>
      </c>
      <c r="J62" s="328">
        <v>26683</v>
      </c>
      <c r="K62" s="329">
        <v>-5.5</v>
      </c>
      <c r="L62" s="330">
        <v>26573</v>
      </c>
      <c r="M62" s="331">
        <v>-7.1</v>
      </c>
      <c r="N62" s="332">
        <v>1.6</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60" zoomScaleNormal="60" zoomScaleSheetLayoutView="100" workbookViewId="0">
      <selection activeCell="M3" sqref="M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2">
      <c r="B47" s="10"/>
      <c r="C47" s="1137" t="s">
        <v>3</v>
      </c>
      <c r="D47" s="1137"/>
      <c r="E47" s="1138"/>
      <c r="F47" s="11">
        <v>0.75</v>
      </c>
      <c r="G47" s="12">
        <v>1.02</v>
      </c>
      <c r="H47" s="12">
        <v>0.98</v>
      </c>
      <c r="I47" s="12">
        <v>0.98</v>
      </c>
      <c r="J47" s="13">
        <v>0.97</v>
      </c>
    </row>
    <row r="48" spans="2:10" ht="57.75" customHeight="1" x14ac:dyDescent="0.2">
      <c r="B48" s="14"/>
      <c r="C48" s="1139" t="s">
        <v>4</v>
      </c>
      <c r="D48" s="1139"/>
      <c r="E48" s="1140"/>
      <c r="F48" s="15">
        <v>0.41</v>
      </c>
      <c r="G48" s="16">
        <v>0.55000000000000004</v>
      </c>
      <c r="H48" s="16">
        <v>0.54</v>
      </c>
      <c r="I48" s="16">
        <v>0.84</v>
      </c>
      <c r="J48" s="17">
        <v>0.85</v>
      </c>
    </row>
    <row r="49" spans="2:10" ht="57.75" customHeight="1" thickBot="1" x14ac:dyDescent="0.25">
      <c r="B49" s="18"/>
      <c r="C49" s="1141" t="s">
        <v>5</v>
      </c>
      <c r="D49" s="1141"/>
      <c r="E49" s="1142"/>
      <c r="F49" s="19">
        <v>0.6</v>
      </c>
      <c r="G49" s="20">
        <v>0.44</v>
      </c>
      <c r="H49" s="20">
        <v>0.25</v>
      </c>
      <c r="I49" s="20">
        <v>0.3</v>
      </c>
      <c r="J49" s="21">
        <v>0.03</v>
      </c>
    </row>
    <row r="50" spans="2:10" ht="13.5" customHeight="1" x14ac:dyDescent="0.2"/>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2">
      <c r="A34" s="22"/>
      <c r="B34" s="31"/>
      <c r="C34" s="1149" t="s">
        <v>524</v>
      </c>
      <c r="D34" s="1149"/>
      <c r="E34" s="1150"/>
      <c r="F34" s="32">
        <v>6.12</v>
      </c>
      <c r="G34" s="33">
        <v>6.53</v>
      </c>
      <c r="H34" s="33">
        <v>6.32</v>
      </c>
      <c r="I34" s="33">
        <v>5.8</v>
      </c>
      <c r="J34" s="34">
        <v>5.97</v>
      </c>
      <c r="K34" s="22"/>
      <c r="L34" s="22"/>
      <c r="M34" s="22"/>
      <c r="N34" s="22"/>
      <c r="O34" s="22"/>
      <c r="P34" s="22"/>
    </row>
    <row r="35" spans="1:16" ht="39" customHeight="1" x14ac:dyDescent="0.2">
      <c r="A35" s="22"/>
      <c r="B35" s="35"/>
      <c r="C35" s="1143" t="s">
        <v>525</v>
      </c>
      <c r="D35" s="1144"/>
      <c r="E35" s="1145"/>
      <c r="F35" s="36" t="s">
        <v>526</v>
      </c>
      <c r="G35" s="37" t="s">
        <v>527</v>
      </c>
      <c r="H35" s="37">
        <v>0.17</v>
      </c>
      <c r="I35" s="37">
        <v>1.54</v>
      </c>
      <c r="J35" s="38">
        <v>1.06</v>
      </c>
      <c r="K35" s="22"/>
      <c r="L35" s="22"/>
      <c r="M35" s="22"/>
      <c r="N35" s="22"/>
      <c r="O35" s="22"/>
      <c r="P35" s="22"/>
    </row>
    <row r="36" spans="1:16" ht="39" customHeight="1" x14ac:dyDescent="0.2">
      <c r="A36" s="22"/>
      <c r="B36" s="35"/>
      <c r="C36" s="1143" t="s">
        <v>528</v>
      </c>
      <c r="D36" s="1144"/>
      <c r="E36" s="1145"/>
      <c r="F36" s="36">
        <v>0.4</v>
      </c>
      <c r="G36" s="37">
        <v>0.52</v>
      </c>
      <c r="H36" s="37">
        <v>0.5</v>
      </c>
      <c r="I36" s="37">
        <v>0.8</v>
      </c>
      <c r="J36" s="38">
        <v>0.82</v>
      </c>
      <c r="K36" s="22"/>
      <c r="L36" s="22"/>
      <c r="M36" s="22"/>
      <c r="N36" s="22"/>
      <c r="O36" s="22"/>
      <c r="P36" s="22"/>
    </row>
    <row r="37" spans="1:16" ht="39" customHeight="1" x14ac:dyDescent="0.2">
      <c r="A37" s="22"/>
      <c r="B37" s="35"/>
      <c r="C37" s="1143" t="s">
        <v>529</v>
      </c>
      <c r="D37" s="1144"/>
      <c r="E37" s="1145"/>
      <c r="F37" s="36">
        <v>0</v>
      </c>
      <c r="G37" s="37">
        <v>0</v>
      </c>
      <c r="H37" s="37">
        <v>0.06</v>
      </c>
      <c r="I37" s="37">
        <v>0.11</v>
      </c>
      <c r="J37" s="38">
        <v>0.27</v>
      </c>
      <c r="K37" s="22"/>
      <c r="L37" s="22"/>
      <c r="M37" s="22"/>
      <c r="N37" s="22"/>
      <c r="O37" s="22"/>
      <c r="P37" s="22"/>
    </row>
    <row r="38" spans="1:16" ht="39" customHeight="1" x14ac:dyDescent="0.2">
      <c r="A38" s="22"/>
      <c r="B38" s="35"/>
      <c r="C38" s="1143" t="s">
        <v>530</v>
      </c>
      <c r="D38" s="1144"/>
      <c r="E38" s="1145"/>
      <c r="F38" s="36">
        <v>0.13</v>
      </c>
      <c r="G38" s="37">
        <v>0.13</v>
      </c>
      <c r="H38" s="37">
        <v>0.14000000000000001</v>
      </c>
      <c r="I38" s="37">
        <v>0.17</v>
      </c>
      <c r="J38" s="38">
        <v>0.17</v>
      </c>
      <c r="K38" s="22"/>
      <c r="L38" s="22"/>
      <c r="M38" s="22"/>
      <c r="N38" s="22"/>
      <c r="O38" s="22"/>
      <c r="P38" s="22"/>
    </row>
    <row r="39" spans="1:16" ht="39" customHeight="1" x14ac:dyDescent="0.2">
      <c r="A39" s="22"/>
      <c r="B39" s="35"/>
      <c r="C39" s="1143" t="s">
        <v>531</v>
      </c>
      <c r="D39" s="1144"/>
      <c r="E39" s="1145"/>
      <c r="F39" s="36">
        <v>0.34</v>
      </c>
      <c r="G39" s="37">
        <v>0.47</v>
      </c>
      <c r="H39" s="37">
        <v>0.1</v>
      </c>
      <c r="I39" s="37">
        <v>0.35</v>
      </c>
      <c r="J39" s="38">
        <v>0.16</v>
      </c>
      <c r="K39" s="22"/>
      <c r="L39" s="22"/>
      <c r="M39" s="22"/>
      <c r="N39" s="22"/>
      <c r="O39" s="22"/>
      <c r="P39" s="22"/>
    </row>
    <row r="40" spans="1:16" ht="39" customHeight="1" x14ac:dyDescent="0.2">
      <c r="A40" s="22"/>
      <c r="B40" s="35"/>
      <c r="C40" s="1143" t="s">
        <v>532</v>
      </c>
      <c r="D40" s="1144"/>
      <c r="E40" s="1145"/>
      <c r="F40" s="36">
        <v>0.01</v>
      </c>
      <c r="G40" s="37">
        <v>0.04</v>
      </c>
      <c r="H40" s="37">
        <v>0.04</v>
      </c>
      <c r="I40" s="37">
        <v>0.03</v>
      </c>
      <c r="J40" s="38">
        <v>0.03</v>
      </c>
      <c r="K40" s="22"/>
      <c r="L40" s="22"/>
      <c r="M40" s="22"/>
      <c r="N40" s="22"/>
      <c r="O40" s="22"/>
      <c r="P40" s="22"/>
    </row>
    <row r="41" spans="1:16" ht="39" customHeight="1" x14ac:dyDescent="0.2">
      <c r="A41" s="22"/>
      <c r="B41" s="35"/>
      <c r="C41" s="1143" t="s">
        <v>533</v>
      </c>
      <c r="D41" s="1144"/>
      <c r="E41" s="1145"/>
      <c r="F41" s="36">
        <v>0</v>
      </c>
      <c r="G41" s="37">
        <v>0</v>
      </c>
      <c r="H41" s="37">
        <v>0</v>
      </c>
      <c r="I41" s="37">
        <v>0</v>
      </c>
      <c r="J41" s="38">
        <v>0</v>
      </c>
      <c r="K41" s="22"/>
      <c r="L41" s="22"/>
      <c r="M41" s="22"/>
      <c r="N41" s="22"/>
      <c r="O41" s="22"/>
      <c r="P41" s="22"/>
    </row>
    <row r="42" spans="1:16" ht="39" customHeight="1" x14ac:dyDescent="0.2">
      <c r="A42" s="22"/>
      <c r="B42" s="39"/>
      <c r="C42" s="1143" t="s">
        <v>534</v>
      </c>
      <c r="D42" s="1144"/>
      <c r="E42" s="1145"/>
      <c r="F42" s="36" t="s">
        <v>535</v>
      </c>
      <c r="G42" s="37" t="s">
        <v>536</v>
      </c>
      <c r="H42" s="37" t="s">
        <v>480</v>
      </c>
      <c r="I42" s="37" t="s">
        <v>480</v>
      </c>
      <c r="J42" s="38" t="s">
        <v>480</v>
      </c>
      <c r="K42" s="22"/>
      <c r="L42" s="22"/>
      <c r="M42" s="22"/>
      <c r="N42" s="22"/>
      <c r="O42" s="22"/>
      <c r="P42" s="22"/>
    </row>
    <row r="43" spans="1:16" ht="39" customHeight="1" thickBot="1" x14ac:dyDescent="0.25">
      <c r="A43" s="22"/>
      <c r="B43" s="40"/>
      <c r="C43" s="1146" t="s">
        <v>537</v>
      </c>
      <c r="D43" s="1147"/>
      <c r="E43" s="1148"/>
      <c r="F43" s="41">
        <v>0</v>
      </c>
      <c r="G43" s="42">
        <v>0</v>
      </c>
      <c r="H43" s="42">
        <v>6.35</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2">
      <c r="A45" s="48"/>
      <c r="B45" s="1159" t="s">
        <v>11</v>
      </c>
      <c r="C45" s="1160"/>
      <c r="D45" s="58"/>
      <c r="E45" s="1165" t="s">
        <v>12</v>
      </c>
      <c r="F45" s="1165"/>
      <c r="G45" s="1165"/>
      <c r="H45" s="1165"/>
      <c r="I45" s="1165"/>
      <c r="J45" s="1166"/>
      <c r="K45" s="59">
        <v>28551</v>
      </c>
      <c r="L45" s="60">
        <v>28286</v>
      </c>
      <c r="M45" s="60">
        <v>28028</v>
      </c>
      <c r="N45" s="60">
        <v>31007</v>
      </c>
      <c r="O45" s="61">
        <v>31020</v>
      </c>
      <c r="P45" s="48"/>
      <c r="Q45" s="48"/>
      <c r="R45" s="48"/>
      <c r="S45" s="48"/>
      <c r="T45" s="48"/>
      <c r="U45" s="48"/>
    </row>
    <row r="46" spans="1:21" ht="30.75" customHeight="1" x14ac:dyDescent="0.2">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2">
      <c r="A47" s="48"/>
      <c r="B47" s="1161"/>
      <c r="C47" s="1162"/>
      <c r="D47" s="62"/>
      <c r="E47" s="1153" t="s">
        <v>14</v>
      </c>
      <c r="F47" s="1153"/>
      <c r="G47" s="1153"/>
      <c r="H47" s="1153"/>
      <c r="I47" s="1153"/>
      <c r="J47" s="1154"/>
      <c r="K47" s="63">
        <v>1333</v>
      </c>
      <c r="L47" s="64">
        <v>1667</v>
      </c>
      <c r="M47" s="64">
        <v>2333</v>
      </c>
      <c r="N47" s="64">
        <v>3233</v>
      </c>
      <c r="O47" s="65">
        <v>4134</v>
      </c>
      <c r="P47" s="48"/>
      <c r="Q47" s="48"/>
      <c r="R47" s="48"/>
      <c r="S47" s="48"/>
      <c r="T47" s="48"/>
      <c r="U47" s="48"/>
    </row>
    <row r="48" spans="1:21" ht="30.75" customHeight="1" x14ac:dyDescent="0.2">
      <c r="A48" s="48"/>
      <c r="B48" s="1161"/>
      <c r="C48" s="1162"/>
      <c r="D48" s="62"/>
      <c r="E48" s="1153" t="s">
        <v>15</v>
      </c>
      <c r="F48" s="1153"/>
      <c r="G48" s="1153"/>
      <c r="H48" s="1153"/>
      <c r="I48" s="1153"/>
      <c r="J48" s="1154"/>
      <c r="K48" s="63">
        <v>8494</v>
      </c>
      <c r="L48" s="64">
        <v>8182</v>
      </c>
      <c r="M48" s="64">
        <v>7898</v>
      </c>
      <c r="N48" s="64">
        <v>6868</v>
      </c>
      <c r="O48" s="65">
        <v>6649</v>
      </c>
      <c r="P48" s="48"/>
      <c r="Q48" s="48"/>
      <c r="R48" s="48"/>
      <c r="S48" s="48"/>
      <c r="T48" s="48"/>
      <c r="U48" s="48"/>
    </row>
    <row r="49" spans="1:21" ht="30.75" customHeight="1" x14ac:dyDescent="0.2">
      <c r="A49" s="48"/>
      <c r="B49" s="1161"/>
      <c r="C49" s="1162"/>
      <c r="D49" s="62"/>
      <c r="E49" s="1153" t="s">
        <v>16</v>
      </c>
      <c r="F49" s="1153"/>
      <c r="G49" s="1153"/>
      <c r="H49" s="1153"/>
      <c r="I49" s="1153"/>
      <c r="J49" s="1154"/>
      <c r="K49" s="63">
        <v>172</v>
      </c>
      <c r="L49" s="64" t="s">
        <v>480</v>
      </c>
      <c r="M49" s="64" t="s">
        <v>480</v>
      </c>
      <c r="N49" s="64" t="s">
        <v>480</v>
      </c>
      <c r="O49" s="65" t="s">
        <v>480</v>
      </c>
      <c r="P49" s="48"/>
      <c r="Q49" s="48"/>
      <c r="R49" s="48"/>
      <c r="S49" s="48"/>
      <c r="T49" s="48"/>
      <c r="U49" s="48"/>
    </row>
    <row r="50" spans="1:21" ht="30.75" customHeight="1" x14ac:dyDescent="0.2">
      <c r="A50" s="48"/>
      <c r="B50" s="1161"/>
      <c r="C50" s="1162"/>
      <c r="D50" s="62"/>
      <c r="E50" s="1153" t="s">
        <v>17</v>
      </c>
      <c r="F50" s="1153"/>
      <c r="G50" s="1153"/>
      <c r="H50" s="1153"/>
      <c r="I50" s="1153"/>
      <c r="J50" s="1154"/>
      <c r="K50" s="63">
        <v>198</v>
      </c>
      <c r="L50" s="64">
        <v>188</v>
      </c>
      <c r="M50" s="64">
        <v>50</v>
      </c>
      <c r="N50" s="64">
        <v>51</v>
      </c>
      <c r="O50" s="65">
        <v>48</v>
      </c>
      <c r="P50" s="48"/>
      <c r="Q50" s="48"/>
      <c r="R50" s="48"/>
      <c r="S50" s="48"/>
      <c r="T50" s="48"/>
      <c r="U50" s="48"/>
    </row>
    <row r="51" spans="1:21" ht="30.75" customHeight="1" x14ac:dyDescent="0.2">
      <c r="A51" s="48"/>
      <c r="B51" s="1163"/>
      <c r="C51" s="1164"/>
      <c r="D51" s="66"/>
      <c r="E51" s="1153" t="s">
        <v>18</v>
      </c>
      <c r="F51" s="1153"/>
      <c r="G51" s="1153"/>
      <c r="H51" s="1153"/>
      <c r="I51" s="1153"/>
      <c r="J51" s="1154"/>
      <c r="K51" s="63" t="s">
        <v>480</v>
      </c>
      <c r="L51" s="64">
        <v>2</v>
      </c>
      <c r="M51" s="64" t="s">
        <v>480</v>
      </c>
      <c r="N51" s="64" t="s">
        <v>480</v>
      </c>
      <c r="O51" s="65" t="s">
        <v>480</v>
      </c>
      <c r="P51" s="48"/>
      <c r="Q51" s="48"/>
      <c r="R51" s="48"/>
      <c r="S51" s="48"/>
      <c r="T51" s="48"/>
      <c r="U51" s="48"/>
    </row>
    <row r="52" spans="1:21" ht="30.75" customHeight="1" x14ac:dyDescent="0.2">
      <c r="A52" s="48"/>
      <c r="B52" s="1151" t="s">
        <v>19</v>
      </c>
      <c r="C52" s="1152"/>
      <c r="D52" s="66"/>
      <c r="E52" s="1153" t="s">
        <v>20</v>
      </c>
      <c r="F52" s="1153"/>
      <c r="G52" s="1153"/>
      <c r="H52" s="1153"/>
      <c r="I52" s="1153"/>
      <c r="J52" s="1154"/>
      <c r="K52" s="63">
        <v>30306</v>
      </c>
      <c r="L52" s="64">
        <v>30810</v>
      </c>
      <c r="M52" s="64">
        <v>31056</v>
      </c>
      <c r="N52" s="64">
        <v>32173</v>
      </c>
      <c r="O52" s="65">
        <v>32680</v>
      </c>
      <c r="P52" s="48"/>
      <c r="Q52" s="48"/>
      <c r="R52" s="48"/>
      <c r="S52" s="48"/>
      <c r="T52" s="48"/>
      <c r="U52" s="48"/>
    </row>
    <row r="53" spans="1:21" ht="30.75" customHeight="1" thickBot="1" x14ac:dyDescent="0.25">
      <c r="A53" s="48"/>
      <c r="B53" s="1155" t="s">
        <v>21</v>
      </c>
      <c r="C53" s="1156"/>
      <c r="D53" s="67"/>
      <c r="E53" s="1157" t="s">
        <v>22</v>
      </c>
      <c r="F53" s="1157"/>
      <c r="G53" s="1157"/>
      <c r="H53" s="1157"/>
      <c r="I53" s="1157"/>
      <c r="J53" s="1158"/>
      <c r="K53" s="68">
        <v>8442</v>
      </c>
      <c r="L53" s="69">
        <v>7515</v>
      </c>
      <c r="M53" s="69">
        <v>7253</v>
      </c>
      <c r="N53" s="69">
        <v>8986</v>
      </c>
      <c r="O53" s="70">
        <v>9171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519</v>
      </c>
      <c r="J40" s="79" t="s">
        <v>520</v>
      </c>
      <c r="K40" s="79" t="s">
        <v>521</v>
      </c>
      <c r="L40" s="79" t="s">
        <v>522</v>
      </c>
      <c r="M40" s="80" t="s">
        <v>523</v>
      </c>
    </row>
    <row r="41" spans="2:13" ht="27.75" customHeight="1" x14ac:dyDescent="0.2">
      <c r="B41" s="1167" t="s">
        <v>24</v>
      </c>
      <c r="C41" s="1168"/>
      <c r="D41" s="81"/>
      <c r="E41" s="1173" t="s">
        <v>25</v>
      </c>
      <c r="F41" s="1173"/>
      <c r="G41" s="1173"/>
      <c r="H41" s="1174"/>
      <c r="I41" s="82">
        <v>294569</v>
      </c>
      <c r="J41" s="83">
        <v>305146</v>
      </c>
      <c r="K41" s="83">
        <v>339718</v>
      </c>
      <c r="L41" s="83">
        <v>378608</v>
      </c>
      <c r="M41" s="84">
        <v>397879</v>
      </c>
    </row>
    <row r="42" spans="2:13" ht="27.75" customHeight="1" x14ac:dyDescent="0.2">
      <c r="B42" s="1169"/>
      <c r="C42" s="1170"/>
      <c r="D42" s="85"/>
      <c r="E42" s="1175" t="s">
        <v>26</v>
      </c>
      <c r="F42" s="1175"/>
      <c r="G42" s="1175"/>
      <c r="H42" s="1176"/>
      <c r="I42" s="86">
        <v>44708</v>
      </c>
      <c r="J42" s="87">
        <v>40698</v>
      </c>
      <c r="K42" s="87">
        <v>28388</v>
      </c>
      <c r="L42" s="87">
        <v>15609</v>
      </c>
      <c r="M42" s="88">
        <v>13633</v>
      </c>
    </row>
    <row r="43" spans="2:13" ht="27.75" customHeight="1" x14ac:dyDescent="0.2">
      <c r="B43" s="1169"/>
      <c r="C43" s="1170"/>
      <c r="D43" s="85"/>
      <c r="E43" s="1175" t="s">
        <v>27</v>
      </c>
      <c r="F43" s="1175"/>
      <c r="G43" s="1175"/>
      <c r="H43" s="1176"/>
      <c r="I43" s="86">
        <v>151602</v>
      </c>
      <c r="J43" s="87">
        <v>140098</v>
      </c>
      <c r="K43" s="87">
        <v>134591</v>
      </c>
      <c r="L43" s="87">
        <v>115158</v>
      </c>
      <c r="M43" s="88">
        <v>113033</v>
      </c>
    </row>
    <row r="44" spans="2:13" ht="27.75" customHeight="1" x14ac:dyDescent="0.2">
      <c r="B44" s="1169"/>
      <c r="C44" s="1170"/>
      <c r="D44" s="85"/>
      <c r="E44" s="1175" t="s">
        <v>28</v>
      </c>
      <c r="F44" s="1175"/>
      <c r="G44" s="1175"/>
      <c r="H44" s="1176"/>
      <c r="I44" s="86">
        <v>878</v>
      </c>
      <c r="J44" s="87">
        <v>718</v>
      </c>
      <c r="K44" s="87">
        <v>568</v>
      </c>
      <c r="L44" s="87">
        <v>402</v>
      </c>
      <c r="M44" s="88">
        <v>241</v>
      </c>
    </row>
    <row r="45" spans="2:13" ht="27.75" customHeight="1" x14ac:dyDescent="0.2">
      <c r="B45" s="1169"/>
      <c r="C45" s="1170"/>
      <c r="D45" s="85"/>
      <c r="E45" s="1175" t="s">
        <v>29</v>
      </c>
      <c r="F45" s="1175"/>
      <c r="G45" s="1175"/>
      <c r="H45" s="1176"/>
      <c r="I45" s="86">
        <v>51814</v>
      </c>
      <c r="J45" s="87">
        <v>48261</v>
      </c>
      <c r="K45" s="87">
        <v>46271</v>
      </c>
      <c r="L45" s="87">
        <v>45409</v>
      </c>
      <c r="M45" s="88">
        <v>42635</v>
      </c>
    </row>
    <row r="46" spans="2:13" ht="27.75" customHeight="1" x14ac:dyDescent="0.2">
      <c r="B46" s="1169"/>
      <c r="C46" s="1170"/>
      <c r="D46" s="85"/>
      <c r="E46" s="1175" t="s">
        <v>30</v>
      </c>
      <c r="F46" s="1175"/>
      <c r="G46" s="1175"/>
      <c r="H46" s="1176"/>
      <c r="I46" s="86" t="s">
        <v>480</v>
      </c>
      <c r="J46" s="87" t="s">
        <v>480</v>
      </c>
      <c r="K46" s="87" t="s">
        <v>480</v>
      </c>
      <c r="L46" s="87" t="s">
        <v>480</v>
      </c>
      <c r="M46" s="88" t="s">
        <v>480</v>
      </c>
    </row>
    <row r="47" spans="2:13" ht="27.75" customHeight="1" x14ac:dyDescent="0.2">
      <c r="B47" s="1169"/>
      <c r="C47" s="1170"/>
      <c r="D47" s="85"/>
      <c r="E47" s="1175" t="s">
        <v>31</v>
      </c>
      <c r="F47" s="1175"/>
      <c r="G47" s="1175"/>
      <c r="H47" s="1176"/>
      <c r="I47" s="86" t="s">
        <v>480</v>
      </c>
      <c r="J47" s="87" t="s">
        <v>480</v>
      </c>
      <c r="K47" s="87" t="s">
        <v>480</v>
      </c>
      <c r="L47" s="87" t="s">
        <v>480</v>
      </c>
      <c r="M47" s="88" t="s">
        <v>480</v>
      </c>
    </row>
    <row r="48" spans="2:13" ht="27.75" customHeight="1" x14ac:dyDescent="0.2">
      <c r="B48" s="1171"/>
      <c r="C48" s="1172"/>
      <c r="D48" s="85"/>
      <c r="E48" s="1175" t="s">
        <v>32</v>
      </c>
      <c r="F48" s="1175"/>
      <c r="G48" s="1175"/>
      <c r="H48" s="1176"/>
      <c r="I48" s="86" t="s">
        <v>480</v>
      </c>
      <c r="J48" s="87" t="s">
        <v>480</v>
      </c>
      <c r="K48" s="87" t="s">
        <v>480</v>
      </c>
      <c r="L48" s="87" t="s">
        <v>480</v>
      </c>
      <c r="M48" s="88" t="s">
        <v>480</v>
      </c>
    </row>
    <row r="49" spans="2:13" ht="27.75" customHeight="1" x14ac:dyDescent="0.2">
      <c r="B49" s="1177" t="s">
        <v>33</v>
      </c>
      <c r="C49" s="1178"/>
      <c r="D49" s="89"/>
      <c r="E49" s="1175" t="s">
        <v>34</v>
      </c>
      <c r="F49" s="1175"/>
      <c r="G49" s="1175"/>
      <c r="H49" s="1176"/>
      <c r="I49" s="86">
        <v>33011</v>
      </c>
      <c r="J49" s="87">
        <v>36769</v>
      </c>
      <c r="K49" s="87">
        <v>40701</v>
      </c>
      <c r="L49" s="87">
        <v>44674</v>
      </c>
      <c r="M49" s="88">
        <v>51147</v>
      </c>
    </row>
    <row r="50" spans="2:13" ht="27.75" customHeight="1" x14ac:dyDescent="0.2">
      <c r="B50" s="1169"/>
      <c r="C50" s="1170"/>
      <c r="D50" s="85"/>
      <c r="E50" s="1175" t="s">
        <v>35</v>
      </c>
      <c r="F50" s="1175"/>
      <c r="G50" s="1175"/>
      <c r="H50" s="1176"/>
      <c r="I50" s="86">
        <v>107200</v>
      </c>
      <c r="J50" s="87">
        <v>108450</v>
      </c>
      <c r="K50" s="87">
        <v>112923</v>
      </c>
      <c r="L50" s="87">
        <v>129123</v>
      </c>
      <c r="M50" s="88">
        <v>133080</v>
      </c>
    </row>
    <row r="51" spans="2:13" ht="27.75" customHeight="1" x14ac:dyDescent="0.2">
      <c r="B51" s="1171"/>
      <c r="C51" s="1172"/>
      <c r="D51" s="85"/>
      <c r="E51" s="1175" t="s">
        <v>36</v>
      </c>
      <c r="F51" s="1175"/>
      <c r="G51" s="1175"/>
      <c r="H51" s="1176"/>
      <c r="I51" s="86">
        <v>286250</v>
      </c>
      <c r="J51" s="87">
        <v>297315</v>
      </c>
      <c r="K51" s="87">
        <v>310644</v>
      </c>
      <c r="L51" s="87">
        <v>321385</v>
      </c>
      <c r="M51" s="88">
        <v>337721</v>
      </c>
    </row>
    <row r="52" spans="2:13" ht="27.75" customHeight="1" thickBot="1" x14ac:dyDescent="0.25">
      <c r="B52" s="1179" t="s">
        <v>37</v>
      </c>
      <c r="C52" s="1180"/>
      <c r="D52" s="90"/>
      <c r="E52" s="1181" t="s">
        <v>38</v>
      </c>
      <c r="F52" s="1181"/>
      <c r="G52" s="1181"/>
      <c r="H52" s="1182"/>
      <c r="I52" s="91">
        <v>117109</v>
      </c>
      <c r="J52" s="92">
        <v>92387</v>
      </c>
      <c r="K52" s="92">
        <v>85269</v>
      </c>
      <c r="L52" s="92">
        <v>60005</v>
      </c>
      <c r="M52" s="93">
        <v>45473</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ht="13.5" x14ac:dyDescent="0.15">
      <c r="A1" s="98"/>
      <c r="B1" s="99"/>
      <c r="C1" s="100"/>
      <c r="D1" s="101"/>
      <c r="E1" s="102"/>
      <c r="F1" s="102"/>
      <c r="G1" s="102"/>
      <c r="H1" s="103"/>
    </row>
    <row r="2" spans="1:8" x14ac:dyDescent="0.2">
      <c r="A2" s="105"/>
      <c r="B2" s="106"/>
      <c r="C2" s="107"/>
      <c r="D2" s="108" t="s">
        <v>40</v>
      </c>
      <c r="E2" s="109"/>
      <c r="F2" s="110" t="s">
        <v>518</v>
      </c>
      <c r="G2" s="111"/>
      <c r="H2" s="112"/>
    </row>
    <row r="3" spans="1:8" ht="13.5" x14ac:dyDescent="0.15">
      <c r="A3" s="108" t="s">
        <v>511</v>
      </c>
      <c r="B3" s="113"/>
      <c r="C3" s="114"/>
      <c r="D3" s="115">
        <v>53965</v>
      </c>
      <c r="E3" s="116"/>
      <c r="F3" s="117">
        <v>55769</v>
      </c>
      <c r="G3" s="118"/>
      <c r="H3" s="119"/>
    </row>
    <row r="4" spans="1:8" ht="13.5" x14ac:dyDescent="0.15">
      <c r="A4" s="120"/>
      <c r="B4" s="121"/>
      <c r="C4" s="122"/>
      <c r="D4" s="123">
        <v>39172</v>
      </c>
      <c r="E4" s="124"/>
      <c r="F4" s="125">
        <v>31551</v>
      </c>
      <c r="G4" s="126"/>
      <c r="H4" s="127"/>
    </row>
    <row r="5" spans="1:8" ht="13.5" x14ac:dyDescent="0.15">
      <c r="A5" s="108" t="s">
        <v>513</v>
      </c>
      <c r="B5" s="113"/>
      <c r="C5" s="114"/>
      <c r="D5" s="115">
        <v>45918</v>
      </c>
      <c r="E5" s="116"/>
      <c r="F5" s="117">
        <v>52334</v>
      </c>
      <c r="G5" s="118"/>
      <c r="H5" s="119"/>
    </row>
    <row r="6" spans="1:8" ht="13.5" x14ac:dyDescent="0.15">
      <c r="A6" s="120"/>
      <c r="B6" s="121"/>
      <c r="C6" s="122"/>
      <c r="D6" s="123">
        <v>28651</v>
      </c>
      <c r="E6" s="124"/>
      <c r="F6" s="125">
        <v>29965</v>
      </c>
      <c r="G6" s="126"/>
      <c r="H6" s="127"/>
    </row>
    <row r="7" spans="1:8" ht="13.5" x14ac:dyDescent="0.15">
      <c r="A7" s="108" t="s">
        <v>514</v>
      </c>
      <c r="B7" s="113"/>
      <c r="C7" s="114"/>
      <c r="D7" s="115">
        <v>53059</v>
      </c>
      <c r="E7" s="116"/>
      <c r="F7" s="117">
        <v>48794</v>
      </c>
      <c r="G7" s="118"/>
      <c r="H7" s="119"/>
    </row>
    <row r="8" spans="1:8" ht="13.5" x14ac:dyDescent="0.15">
      <c r="A8" s="120"/>
      <c r="B8" s="121"/>
      <c r="C8" s="122"/>
      <c r="D8" s="123">
        <v>23020</v>
      </c>
      <c r="E8" s="124"/>
      <c r="F8" s="125">
        <v>25698</v>
      </c>
      <c r="G8" s="126"/>
      <c r="H8" s="127"/>
    </row>
    <row r="9" spans="1:8" ht="13.5" x14ac:dyDescent="0.15">
      <c r="A9" s="108" t="s">
        <v>515</v>
      </c>
      <c r="B9" s="113"/>
      <c r="C9" s="114"/>
      <c r="D9" s="115">
        <v>60319</v>
      </c>
      <c r="E9" s="116"/>
      <c r="F9" s="117">
        <v>47129</v>
      </c>
      <c r="G9" s="118"/>
      <c r="H9" s="119"/>
    </row>
    <row r="10" spans="1:8" ht="13.5" x14ac:dyDescent="0.15">
      <c r="A10" s="120"/>
      <c r="B10" s="121"/>
      <c r="C10" s="122"/>
      <c r="D10" s="123">
        <v>22814</v>
      </c>
      <c r="E10" s="124"/>
      <c r="F10" s="125">
        <v>23069</v>
      </c>
      <c r="G10" s="126"/>
      <c r="H10" s="127"/>
    </row>
    <row r="11" spans="1:8" ht="13.5" x14ac:dyDescent="0.15">
      <c r="A11" s="108" t="s">
        <v>516</v>
      </c>
      <c r="B11" s="113"/>
      <c r="C11" s="114"/>
      <c r="D11" s="115">
        <v>48596</v>
      </c>
      <c r="E11" s="116"/>
      <c r="F11" s="117">
        <v>50848</v>
      </c>
      <c r="G11" s="118"/>
      <c r="H11" s="119"/>
    </row>
    <row r="12" spans="1:8" ht="13.5" x14ac:dyDescent="0.15">
      <c r="A12" s="120"/>
      <c r="B12" s="121"/>
      <c r="C12" s="128"/>
      <c r="D12" s="123">
        <v>19758</v>
      </c>
      <c r="E12" s="124"/>
      <c r="F12" s="125">
        <v>22583</v>
      </c>
      <c r="G12" s="126"/>
      <c r="H12" s="127"/>
    </row>
    <row r="13" spans="1:8" ht="13.5" x14ac:dyDescent="0.15">
      <c r="A13" s="108"/>
      <c r="B13" s="113"/>
      <c r="C13" s="129"/>
      <c r="D13" s="130">
        <v>52371</v>
      </c>
      <c r="E13" s="131"/>
      <c r="F13" s="132">
        <v>50975</v>
      </c>
      <c r="G13" s="133"/>
      <c r="H13" s="119"/>
    </row>
    <row r="14" spans="1:8" ht="13.5" x14ac:dyDescent="0.15">
      <c r="A14" s="120"/>
      <c r="B14" s="121"/>
      <c r="C14" s="122"/>
      <c r="D14" s="123">
        <v>26683</v>
      </c>
      <c r="E14" s="124"/>
      <c r="F14" s="125">
        <v>26573</v>
      </c>
      <c r="G14" s="126"/>
      <c r="H14" s="127"/>
    </row>
    <row r="17" spans="1:11" x14ac:dyDescent="0.2">
      <c r="A17" s="104" t="s">
        <v>41</v>
      </c>
    </row>
    <row r="18" spans="1:11" ht="13.5"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2">
      <c r="A19" s="134" t="s">
        <v>42</v>
      </c>
      <c r="B19" s="134">
        <f>ROUND(VALUE(SUBSTITUTE(実質収支比率等に係る経年分析!F$48,"▲","-")),2)</f>
        <v>0.41</v>
      </c>
      <c r="C19" s="134">
        <f>ROUND(VALUE(SUBSTITUTE(実質収支比率等に係る経年分析!G$48,"▲","-")),2)</f>
        <v>0.55000000000000004</v>
      </c>
      <c r="D19" s="134">
        <f>ROUND(VALUE(SUBSTITUTE(実質収支比率等に係る経年分析!H$48,"▲","-")),2)</f>
        <v>0.54</v>
      </c>
      <c r="E19" s="134">
        <f>ROUND(VALUE(SUBSTITUTE(実質収支比率等に係る経年分析!I$48,"▲","-")),2)</f>
        <v>0.84</v>
      </c>
      <c r="F19" s="134">
        <f>ROUND(VALUE(SUBSTITUTE(実質収支比率等に係る経年分析!J$48,"▲","-")),2)</f>
        <v>0.85</v>
      </c>
    </row>
    <row r="20" spans="1:11" x14ac:dyDescent="0.2">
      <c r="A20" s="134" t="s">
        <v>43</v>
      </c>
      <c r="B20" s="134">
        <f>ROUND(VALUE(SUBSTITUTE(実質収支比率等に係る経年分析!F$47,"▲","-")),2)</f>
        <v>0.75</v>
      </c>
      <c r="C20" s="134">
        <f>ROUND(VALUE(SUBSTITUTE(実質収支比率等に係る経年分析!G$47,"▲","-")),2)</f>
        <v>1.02</v>
      </c>
      <c r="D20" s="134">
        <f>ROUND(VALUE(SUBSTITUTE(実質収支比率等に係る経年分析!H$47,"▲","-")),2)</f>
        <v>0.98</v>
      </c>
      <c r="E20" s="134">
        <f>ROUND(VALUE(SUBSTITUTE(実質収支比率等に係る経年分析!I$47,"▲","-")),2)</f>
        <v>0.98</v>
      </c>
      <c r="F20" s="134">
        <f>ROUND(VALUE(SUBSTITUTE(実質収支比率等に係る経年分析!J$47,"▲","-")),2)</f>
        <v>0.97</v>
      </c>
    </row>
    <row r="21" spans="1:11" x14ac:dyDescent="0.2">
      <c r="A21" s="134" t="s">
        <v>44</v>
      </c>
      <c r="B21" s="134">
        <f>IF(ISNUMBER(VALUE(SUBSTITUTE(実質収支比率等に係る経年分析!F$49,"▲","-"))),ROUND(VALUE(SUBSTITUTE(実質収支比率等に係る経年分析!F$49,"▲","-")),2),NA())</f>
        <v>0.6</v>
      </c>
      <c r="C21" s="134">
        <f>IF(ISNUMBER(VALUE(SUBSTITUTE(実質収支比率等に係る経年分析!G$49,"▲","-"))),ROUND(VALUE(SUBSTITUTE(実質収支比率等に係る経年分析!G$49,"▲","-")),2),NA())</f>
        <v>0.44</v>
      </c>
      <c r="D21" s="134">
        <f>IF(ISNUMBER(VALUE(SUBSTITUTE(実質収支比率等に係る経年分析!H$49,"▲","-"))),ROUND(VALUE(SUBSTITUTE(実質収支比率等に係る経年分析!H$49,"▲","-")),2),NA())</f>
        <v>0.25</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0.03</v>
      </c>
    </row>
    <row r="24" spans="1:11" x14ac:dyDescent="0.2">
      <c r="A24" s="104" t="s">
        <v>45</v>
      </c>
    </row>
    <row r="25" spans="1:11" x14ac:dyDescent="0.2">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6.35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1.1000000000000001</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0.85</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都市開発資金特別会計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母子寡婦福祉資金貸付事業特別会計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2">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2">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2">
      <c r="A33" s="135" t="str">
        <f>IF(連結実質赤字比率に係る赤字・黒字の構成分析!C$37="",NA(),連結実質赤字比率に係る赤字・黒字の構成分析!C$37)</f>
        <v>堺市下水道事業会計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2">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0.82</v>
      </c>
    </row>
    <row r="35" spans="1:16" x14ac:dyDescent="0.2">
      <c r="A35" s="135" t="str">
        <f>IF(連結実質赤字比率に係る赤字・黒字の構成分析!C$35="",NA(),連結実質赤字比率に係る赤字・黒字の構成分析!C$35)</f>
        <v>国民健康保険事業特別会計</v>
      </c>
      <c r="B35" s="135">
        <f>IF(ROUND(VALUE(SUBSTITUTE(連結実質赤字比率に係る赤字・黒字の構成分析!F$35,"▲", "-")), 2) &lt; 0, ABS(ROUND(VALUE(SUBSTITUTE(連結実質赤字比率に係る赤字・黒字の構成分析!F$35,"▲", "-")), 2)), NA())</f>
        <v>3.61</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1.75</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v>
      </c>
    </row>
    <row r="36" spans="1:16" x14ac:dyDescent="0.2">
      <c r="A36" s="135" t="str">
        <f>IF(連結実質赤字比率に係る赤字・黒字の構成分析!C$34="",NA(),連結実質赤字比率に係る赤字・黒字の構成分析!C$34)</f>
        <v>堺市水道事業会計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5.97</v>
      </c>
    </row>
    <row r="39" spans="1:16" x14ac:dyDescent="0.2">
      <c r="A39" s="104" t="s">
        <v>48</v>
      </c>
    </row>
    <row r="40" spans="1:16" x14ac:dyDescent="0.2">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30306</v>
      </c>
      <c r="E42" s="136"/>
      <c r="F42" s="136"/>
      <c r="G42" s="136">
        <f>'実質公債費比率（分子）の構造'!L$52</f>
        <v>30810</v>
      </c>
      <c r="H42" s="136"/>
      <c r="I42" s="136"/>
      <c r="J42" s="136">
        <f>'実質公債費比率（分子）の構造'!M$52</f>
        <v>31056</v>
      </c>
      <c r="K42" s="136"/>
      <c r="L42" s="136"/>
      <c r="M42" s="136">
        <f>'実質公債費比率（分子）の構造'!N$52</f>
        <v>32173</v>
      </c>
      <c r="N42" s="136"/>
      <c r="O42" s="136"/>
      <c r="P42" s="136">
        <f>'実質公債費比率（分子）の構造'!O$52</f>
        <v>32680</v>
      </c>
    </row>
    <row r="43" spans="1:16" x14ac:dyDescent="0.2">
      <c r="A43" s="136" t="s">
        <v>52</v>
      </c>
      <c r="B43" s="136" t="str">
        <f>'実質公債費比率（分子）の構造'!K$51</f>
        <v>-</v>
      </c>
      <c r="C43" s="136"/>
      <c r="D43" s="136"/>
      <c r="E43" s="136">
        <f>'実質公債費比率（分子）の構造'!L$51</f>
        <v>2</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53</v>
      </c>
      <c r="B44" s="136">
        <f>'実質公債費比率（分子）の構造'!K$50</f>
        <v>198</v>
      </c>
      <c r="C44" s="136"/>
      <c r="D44" s="136"/>
      <c r="E44" s="136">
        <f>'実質公債費比率（分子）の構造'!L$50</f>
        <v>188</v>
      </c>
      <c r="F44" s="136"/>
      <c r="G44" s="136"/>
      <c r="H44" s="136">
        <f>'実質公債費比率（分子）の構造'!M$50</f>
        <v>50</v>
      </c>
      <c r="I44" s="136"/>
      <c r="J44" s="136"/>
      <c r="K44" s="136">
        <f>'実質公債費比率（分子）の構造'!N$50</f>
        <v>51</v>
      </c>
      <c r="L44" s="136"/>
      <c r="M44" s="136"/>
      <c r="N44" s="136">
        <f>'実質公債費比率（分子）の構造'!O$50</f>
        <v>48</v>
      </c>
      <c r="O44" s="136"/>
      <c r="P44" s="136"/>
    </row>
    <row r="45" spans="1:16" x14ac:dyDescent="0.2">
      <c r="A45" s="136" t="s">
        <v>54</v>
      </c>
      <c r="B45" s="136">
        <f>'実質公債費比率（分子）の構造'!K$49</f>
        <v>172</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55</v>
      </c>
      <c r="B46" s="136">
        <f>'実質公債費比率（分子）の構造'!K$48</f>
        <v>8494</v>
      </c>
      <c r="C46" s="136"/>
      <c r="D46" s="136"/>
      <c r="E46" s="136">
        <f>'実質公債費比率（分子）の構造'!L$48</f>
        <v>8182</v>
      </c>
      <c r="F46" s="136"/>
      <c r="G46" s="136"/>
      <c r="H46" s="136">
        <f>'実質公債費比率（分子）の構造'!M$48</f>
        <v>7898</v>
      </c>
      <c r="I46" s="136"/>
      <c r="J46" s="136"/>
      <c r="K46" s="136">
        <f>'実質公債費比率（分子）の構造'!N$48</f>
        <v>6868</v>
      </c>
      <c r="L46" s="136"/>
      <c r="M46" s="136"/>
      <c r="N46" s="136">
        <f>'実質公債費比率（分子）の構造'!O$48</f>
        <v>6649</v>
      </c>
      <c r="O46" s="136"/>
      <c r="P46" s="136"/>
    </row>
    <row r="47" spans="1:16" x14ac:dyDescent="0.2">
      <c r="A47" s="136" t="s">
        <v>56</v>
      </c>
      <c r="B47" s="136">
        <f>'実質公債費比率（分子）の構造'!K$47</f>
        <v>1333</v>
      </c>
      <c r="C47" s="136"/>
      <c r="D47" s="136"/>
      <c r="E47" s="136">
        <f>'実質公債費比率（分子）の構造'!L$47</f>
        <v>1667</v>
      </c>
      <c r="F47" s="136"/>
      <c r="G47" s="136"/>
      <c r="H47" s="136">
        <f>'実質公債費比率（分子）の構造'!M$47</f>
        <v>2333</v>
      </c>
      <c r="I47" s="136"/>
      <c r="J47" s="136"/>
      <c r="K47" s="136">
        <f>'実質公債費比率（分子）の構造'!N$47</f>
        <v>3233</v>
      </c>
      <c r="L47" s="136"/>
      <c r="M47" s="136"/>
      <c r="N47" s="136">
        <f>'実質公債費比率（分子）の構造'!O$47</f>
        <v>4134</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28551</v>
      </c>
      <c r="C49" s="136"/>
      <c r="D49" s="136"/>
      <c r="E49" s="136">
        <f>'実質公債費比率（分子）の構造'!L$45</f>
        <v>28286</v>
      </c>
      <c r="F49" s="136"/>
      <c r="G49" s="136"/>
      <c r="H49" s="136">
        <f>'実質公債費比率（分子）の構造'!M$45</f>
        <v>28028</v>
      </c>
      <c r="I49" s="136"/>
      <c r="J49" s="136"/>
      <c r="K49" s="136">
        <f>'実質公債費比率（分子）の構造'!N$45</f>
        <v>31007</v>
      </c>
      <c r="L49" s="136"/>
      <c r="M49" s="136"/>
      <c r="N49" s="136">
        <f>'実質公債費比率（分子）の構造'!O$45</f>
        <v>31020</v>
      </c>
      <c r="O49" s="136"/>
      <c r="P49" s="136"/>
    </row>
    <row r="50" spans="1:16" x14ac:dyDescent="0.2">
      <c r="A50" s="136" t="s">
        <v>59</v>
      </c>
      <c r="B50" s="136" t="e">
        <f>NA()</f>
        <v>#N/A</v>
      </c>
      <c r="C50" s="136">
        <f>IF(ISNUMBER('実質公債費比率（分子）の構造'!K$53),'実質公債費比率（分子）の構造'!K$53,NA())</f>
        <v>8442</v>
      </c>
      <c r="D50" s="136" t="e">
        <f>NA()</f>
        <v>#N/A</v>
      </c>
      <c r="E50" s="136" t="e">
        <f>NA()</f>
        <v>#N/A</v>
      </c>
      <c r="F50" s="136">
        <f>IF(ISNUMBER('実質公債費比率（分子）の構造'!L$53),'実質公債費比率（分子）の構造'!L$53,NA())</f>
        <v>7515</v>
      </c>
      <c r="G50" s="136" t="e">
        <f>NA()</f>
        <v>#N/A</v>
      </c>
      <c r="H50" s="136" t="e">
        <f>NA()</f>
        <v>#N/A</v>
      </c>
      <c r="I50" s="136">
        <f>IF(ISNUMBER('実質公債費比率（分子）の構造'!M$53),'実質公債費比率（分子）の構造'!M$53,NA())</f>
        <v>7253</v>
      </c>
      <c r="J50" s="136" t="e">
        <f>NA()</f>
        <v>#N/A</v>
      </c>
      <c r="K50" s="136" t="e">
        <f>NA()</f>
        <v>#N/A</v>
      </c>
      <c r="L50" s="136">
        <f>IF(ISNUMBER('実質公債費比率（分子）の構造'!N$53),'実質公債費比率（分子）の構造'!N$53,NA())</f>
        <v>8986</v>
      </c>
      <c r="M50" s="136" t="e">
        <f>NA()</f>
        <v>#N/A</v>
      </c>
      <c r="N50" s="136" t="e">
        <f>NA()</f>
        <v>#N/A</v>
      </c>
      <c r="O50" s="136">
        <f>IF(ISNUMBER('実質公債費比率（分子）の構造'!O$53),'実質公債費比率（分子）の構造'!O$53,NA())</f>
        <v>9171</v>
      </c>
      <c r="P50" s="136" t="e">
        <f>NA()</f>
        <v>#N/A</v>
      </c>
    </row>
    <row r="53" spans="1:16" x14ac:dyDescent="0.2">
      <c r="A53" s="104" t="s">
        <v>60</v>
      </c>
    </row>
    <row r="54" spans="1:16" x14ac:dyDescent="0.2">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286250</v>
      </c>
      <c r="E56" s="135"/>
      <c r="F56" s="135"/>
      <c r="G56" s="135">
        <f>'将来負担比率（分子）の構造'!J$51</f>
        <v>297315</v>
      </c>
      <c r="H56" s="135"/>
      <c r="I56" s="135"/>
      <c r="J56" s="135">
        <f>'将来負担比率（分子）の構造'!K$51</f>
        <v>310644</v>
      </c>
      <c r="K56" s="135"/>
      <c r="L56" s="135"/>
      <c r="M56" s="135">
        <f>'将来負担比率（分子）の構造'!L$51</f>
        <v>321385</v>
      </c>
      <c r="N56" s="135"/>
      <c r="O56" s="135"/>
      <c r="P56" s="135">
        <f>'将来負担比率（分子）の構造'!M$51</f>
        <v>337721</v>
      </c>
    </row>
    <row r="57" spans="1:16" x14ac:dyDescent="0.2">
      <c r="A57" s="135" t="s">
        <v>35</v>
      </c>
      <c r="B57" s="135"/>
      <c r="C57" s="135"/>
      <c r="D57" s="135">
        <f>'将来負担比率（分子）の構造'!I$50</f>
        <v>107200</v>
      </c>
      <c r="E57" s="135"/>
      <c r="F57" s="135"/>
      <c r="G57" s="135">
        <f>'将来負担比率（分子）の構造'!J$50</f>
        <v>108450</v>
      </c>
      <c r="H57" s="135"/>
      <c r="I57" s="135"/>
      <c r="J57" s="135">
        <f>'将来負担比率（分子）の構造'!K$50</f>
        <v>112923</v>
      </c>
      <c r="K57" s="135"/>
      <c r="L57" s="135"/>
      <c r="M57" s="135">
        <f>'将来負担比率（分子）の構造'!L$50</f>
        <v>129123</v>
      </c>
      <c r="N57" s="135"/>
      <c r="O57" s="135"/>
      <c r="P57" s="135">
        <f>'将来負担比率（分子）の構造'!M$50</f>
        <v>133080</v>
      </c>
    </row>
    <row r="58" spans="1:16" x14ac:dyDescent="0.2">
      <c r="A58" s="135" t="s">
        <v>34</v>
      </c>
      <c r="B58" s="135"/>
      <c r="C58" s="135"/>
      <c r="D58" s="135">
        <f>'将来負担比率（分子）の構造'!I$49</f>
        <v>33011</v>
      </c>
      <c r="E58" s="135"/>
      <c r="F58" s="135"/>
      <c r="G58" s="135">
        <f>'将来負担比率（分子）の構造'!J$49</f>
        <v>36769</v>
      </c>
      <c r="H58" s="135"/>
      <c r="I58" s="135"/>
      <c r="J58" s="135">
        <f>'将来負担比率（分子）の構造'!K$49</f>
        <v>40701</v>
      </c>
      <c r="K58" s="135"/>
      <c r="L58" s="135"/>
      <c r="M58" s="135">
        <f>'将来負担比率（分子）の構造'!L$49</f>
        <v>44674</v>
      </c>
      <c r="N58" s="135"/>
      <c r="O58" s="135"/>
      <c r="P58" s="135">
        <f>'将来負担比率（分子）の構造'!M$49</f>
        <v>51147</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29</v>
      </c>
      <c r="B62" s="135">
        <f>'将来負担比率（分子）の構造'!I$45</f>
        <v>51814</v>
      </c>
      <c r="C62" s="135"/>
      <c r="D62" s="135"/>
      <c r="E62" s="135">
        <f>'将来負担比率（分子）の構造'!J$45</f>
        <v>48261</v>
      </c>
      <c r="F62" s="135"/>
      <c r="G62" s="135"/>
      <c r="H62" s="135">
        <f>'将来負担比率（分子）の構造'!K$45</f>
        <v>46271</v>
      </c>
      <c r="I62" s="135"/>
      <c r="J62" s="135"/>
      <c r="K62" s="135">
        <f>'将来負担比率（分子）の構造'!L$45</f>
        <v>45409</v>
      </c>
      <c r="L62" s="135"/>
      <c r="M62" s="135"/>
      <c r="N62" s="135">
        <f>'将来負担比率（分子）の構造'!M$45</f>
        <v>42635</v>
      </c>
      <c r="O62" s="135"/>
      <c r="P62" s="135"/>
    </row>
    <row r="63" spans="1:16" x14ac:dyDescent="0.2">
      <c r="A63" s="135" t="s">
        <v>28</v>
      </c>
      <c r="B63" s="135">
        <f>'将来負担比率（分子）の構造'!I$44</f>
        <v>878</v>
      </c>
      <c r="C63" s="135"/>
      <c r="D63" s="135"/>
      <c r="E63" s="135">
        <f>'将来負担比率（分子）の構造'!J$44</f>
        <v>718</v>
      </c>
      <c r="F63" s="135"/>
      <c r="G63" s="135"/>
      <c r="H63" s="135">
        <f>'将来負担比率（分子）の構造'!K$44</f>
        <v>568</v>
      </c>
      <c r="I63" s="135"/>
      <c r="J63" s="135"/>
      <c r="K63" s="135">
        <f>'将来負担比率（分子）の構造'!L$44</f>
        <v>402</v>
      </c>
      <c r="L63" s="135"/>
      <c r="M63" s="135"/>
      <c r="N63" s="135">
        <f>'将来負担比率（分子）の構造'!M$44</f>
        <v>241</v>
      </c>
      <c r="O63" s="135"/>
      <c r="P63" s="135"/>
    </row>
    <row r="64" spans="1:16" x14ac:dyDescent="0.2">
      <c r="A64" s="135" t="s">
        <v>27</v>
      </c>
      <c r="B64" s="135">
        <f>'将来負担比率（分子）の構造'!I$43</f>
        <v>151602</v>
      </c>
      <c r="C64" s="135"/>
      <c r="D64" s="135"/>
      <c r="E64" s="135">
        <f>'将来負担比率（分子）の構造'!J$43</f>
        <v>140098</v>
      </c>
      <c r="F64" s="135"/>
      <c r="G64" s="135"/>
      <c r="H64" s="135">
        <f>'将来負担比率（分子）の構造'!K$43</f>
        <v>134591</v>
      </c>
      <c r="I64" s="135"/>
      <c r="J64" s="135"/>
      <c r="K64" s="135">
        <f>'将来負担比率（分子）の構造'!L$43</f>
        <v>115158</v>
      </c>
      <c r="L64" s="135"/>
      <c r="M64" s="135"/>
      <c r="N64" s="135">
        <f>'将来負担比率（分子）の構造'!M$43</f>
        <v>113033</v>
      </c>
      <c r="O64" s="135"/>
      <c r="P64" s="135"/>
    </row>
    <row r="65" spans="1:16" x14ac:dyDescent="0.2">
      <c r="A65" s="135" t="s">
        <v>26</v>
      </c>
      <c r="B65" s="135">
        <f>'将来負担比率（分子）の構造'!I$42</f>
        <v>44708</v>
      </c>
      <c r="C65" s="135"/>
      <c r="D65" s="135"/>
      <c r="E65" s="135">
        <f>'将来負担比率（分子）の構造'!J$42</f>
        <v>40698</v>
      </c>
      <c r="F65" s="135"/>
      <c r="G65" s="135"/>
      <c r="H65" s="135">
        <f>'将来負担比率（分子）の構造'!K$42</f>
        <v>28388</v>
      </c>
      <c r="I65" s="135"/>
      <c r="J65" s="135"/>
      <c r="K65" s="135">
        <f>'将来負担比率（分子）の構造'!L$42</f>
        <v>15609</v>
      </c>
      <c r="L65" s="135"/>
      <c r="M65" s="135"/>
      <c r="N65" s="135">
        <f>'将来負担比率（分子）の構造'!M$42</f>
        <v>13633</v>
      </c>
      <c r="O65" s="135"/>
      <c r="P65" s="135"/>
    </row>
    <row r="66" spans="1:16" x14ac:dyDescent="0.2">
      <c r="A66" s="135" t="s">
        <v>25</v>
      </c>
      <c r="B66" s="135">
        <f>'将来負担比率（分子）の構造'!I$41</f>
        <v>294569</v>
      </c>
      <c r="C66" s="135"/>
      <c r="D66" s="135"/>
      <c r="E66" s="135">
        <f>'将来負担比率（分子）の構造'!J$41</f>
        <v>305146</v>
      </c>
      <c r="F66" s="135"/>
      <c r="G66" s="135"/>
      <c r="H66" s="135">
        <f>'将来負担比率（分子）の構造'!K$41</f>
        <v>339718</v>
      </c>
      <c r="I66" s="135"/>
      <c r="J66" s="135"/>
      <c r="K66" s="135">
        <f>'将来負担比率（分子）の構造'!L$41</f>
        <v>378608</v>
      </c>
      <c r="L66" s="135"/>
      <c r="M66" s="135"/>
      <c r="N66" s="135">
        <f>'将来負担比率（分子）の構造'!M$41</f>
        <v>397879</v>
      </c>
      <c r="O66" s="135"/>
      <c r="P66" s="135"/>
    </row>
    <row r="67" spans="1:16" x14ac:dyDescent="0.2">
      <c r="A67" s="135" t="s">
        <v>63</v>
      </c>
      <c r="B67" s="135" t="e">
        <f>NA()</f>
        <v>#N/A</v>
      </c>
      <c r="C67" s="135">
        <f>IF(ISNUMBER('将来負担比率（分子）の構造'!I$52), IF('将来負担比率（分子）の構造'!I$52 &lt; 0, 0, '将来負担比率（分子）の構造'!I$52), NA())</f>
        <v>117109</v>
      </c>
      <c r="D67" s="135" t="e">
        <f>NA()</f>
        <v>#N/A</v>
      </c>
      <c r="E67" s="135" t="e">
        <f>NA()</f>
        <v>#N/A</v>
      </c>
      <c r="F67" s="135">
        <f>IF(ISNUMBER('将来負担比率（分子）の構造'!J$52), IF('将来負担比率（分子）の構造'!J$52 &lt; 0, 0, '将来負担比率（分子）の構造'!J$52), NA())</f>
        <v>92387</v>
      </c>
      <c r="G67" s="135" t="e">
        <f>NA()</f>
        <v>#N/A</v>
      </c>
      <c r="H67" s="135" t="e">
        <f>NA()</f>
        <v>#N/A</v>
      </c>
      <c r="I67" s="135">
        <f>IF(ISNUMBER('将来負担比率（分子）の構造'!K$52), IF('将来負担比率（分子）の構造'!K$52 &lt; 0, 0, '将来負担比率（分子）の構造'!K$52), NA())</f>
        <v>85269</v>
      </c>
      <c r="J67" s="135" t="e">
        <f>NA()</f>
        <v>#N/A</v>
      </c>
      <c r="K67" s="135" t="e">
        <f>NA()</f>
        <v>#N/A</v>
      </c>
      <c r="L67" s="135">
        <f>IF(ISNUMBER('将来負担比率（分子）の構造'!L$52), IF('将来負担比率（分子）の構造'!L$52 &lt; 0, 0, '将来負担比率（分子）の構造'!L$52), NA())</f>
        <v>60005</v>
      </c>
      <c r="M67" s="135" t="e">
        <f>NA()</f>
        <v>#N/A</v>
      </c>
      <c r="N67" s="135" t="e">
        <f>NA()</f>
        <v>#N/A</v>
      </c>
      <c r="O67" s="135">
        <f>IF(ISNUMBER('将来負担比率（分子）の構造'!M$52), IF('将来負担比率（分子）の構造'!M$52 &lt; 0, 0, '将来負担比率（分子）の構造'!M$52), NA())</f>
        <v>45473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2015-04-21T08:06:56Z</cp:lastPrinted>
  <dcterms:created xsi:type="dcterms:W3CDTF">2015-02-17T07:10:21Z</dcterms:created>
  <dcterms:modified xsi:type="dcterms:W3CDTF">2015-05-20T13:37:37Z</dcterms:modified>
  <cp:category/>
</cp:coreProperties>
</file>