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8830" windowHeight="6510" tabRatio="90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CO31" i="9"/>
  <c r="CO32" i="9" s="1"/>
  <c r="CO33" i="9" s="1"/>
  <c r="CO34" i="9" s="1"/>
  <c r="CO35" i="9" s="1"/>
  <c r="CO36" i="9" s="1"/>
  <c r="CO37" i="9" s="1"/>
  <c r="CO38" i="9" s="1"/>
  <c r="CO39" i="9" s="1"/>
  <c r="CO40" i="9" s="1"/>
  <c r="BW31" i="9"/>
  <c r="U31" i="9"/>
  <c r="C31" i="9"/>
  <c r="AM31" i="9" l="1"/>
  <c r="BE31" i="9" s="1"/>
  <c r="BE32"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<sst xmlns="http://schemas.openxmlformats.org/spreadsheetml/2006/main" count="1450" uniqueCount="543">
  <si>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</si>
  <si>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</si>
  <si>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</si>
  <si>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</si>
  <si>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</si>
  <si>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</si>
  <si>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</si>
  <si>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</si>
  <si>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</si>
  <si>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</si>
  <si>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</si>
  <si>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</si>
  <si>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</si>
  <si>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</si>
  <si>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</si>
  <si>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</si>
  <si>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</si>
  <si>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</si>
  <si>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</si>
  <si>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</si>
  <si>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</si>
  <si>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</si>
  <si>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</si>
  <si>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</si>
  <si>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</si>
  <si>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</si>
  <si>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</si>
  <si>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</si>
  <si>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</si>
  <si>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</si>
  <si>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</si>
  <si>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</si>
  <si>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</si>
  <si>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</si>
  <si>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</si>
  <si>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</si>
  <si>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</si>
  <si>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</si>
  <si>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</si>
  <si>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</si>
  <si>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</si>
  <si>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</si>
  <si>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</si>
  <si>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</si>
  <si>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</si>
  <si>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</si>
  <si>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</si>
  <si>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</si>
  <si>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</si>
  <si>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</si>
  <si>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</si>
  <si>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</si>
  <si>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</si>
  <si>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</si>
  <si>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</si>
  <si>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</si>
  <si>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</si>
  <si>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</si>
  <si>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</si>
  <si>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</si>
  <si>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</si>
  <si>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</si>
  <si>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</si>
  <si>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</si>
  <si>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</si>
  <si>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</si>
  <si>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</si>
  <si>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</si>
  <si>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</si>
  <si>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</si>
  <si>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</si>
  <si>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</si>
  <si>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</si>
  <si>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</si>
  <si>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</si>
  <si>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</si>
  <si>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</si>
  <si>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</si>
  <si>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</si>
  <si>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</si>
  <si>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</si>
  <si>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</si>
  <si>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</si>
  <si>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</si>
  <si>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</si>
  <si>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</si>
  <si>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</si>
  <si>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</si>
  <si>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</si>
  <si>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</si>
  <si>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</si>
  <si>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</si>
  <si>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</si>
  <si>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</si>
  <si>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</si>
  <si>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</si>
  <si>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</si>
  <si>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</si>
  <si>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</si>
  <si>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</si>
  <si>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</si>
  <si>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</si>
  <si>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</si>
  <si>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</si>
  <si>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</si>
  <si>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</si>
  <si>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</si>
  <si>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</si>
  <si>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</si>
  <si>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</si>
  <si>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</si>
  <si>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</si>
  <si>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</si>
  <si>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</si>
  <si>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</si>
  <si>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</si>
  <si>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</si>
  <si>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</si>
  <si>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</si>
  <si>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</si>
  <si>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</si>
  <si>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</si>
  <si>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</si>
  <si>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</si>
  <si>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</si>
  <si>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</si>
  <si>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</si>
  <si>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</si>
  <si>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</si>
  <si>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</si>
  <si>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</si>
  <si>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</si>
  <si>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</si>
  <si>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</si>
  <si>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</si>
  <si>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</si>
  <si>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</si>
  <si>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</si>
  <si>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</si>
  <si>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</si>
  <si>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</si>
  <si>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</si>
  <si>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</si>
  <si>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</si>
  <si>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</si>
  <si>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</si>
  <si>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</si>
  <si>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</si>
  <si>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</si>
  <si>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</si>
  <si>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</si>
  <si>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</si>
  <si>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</si>
  <si>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</si>
  <si>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</si>
  <si>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</si>
  <si>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</si>
  <si>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</si>
  <si>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</si>
  <si>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</si>
  <si>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</si>
  <si>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</si>
  <si>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</si>
  <si>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</si>
  <si>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</si>
  <si>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</si>
  <si>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</si>
  <si>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</si>
  <si>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</si>
  <si>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</si>
  <si>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</si>
  <si>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</si>
  <si>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</si>
  <si>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</si>
  <si>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</si>
  <si>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</si>
  <si>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</si>
  <si>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</si>
  <si>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</si>
  <si>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</si>
  <si>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</si>
  <si>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</si>
  <si>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</si>
  <si>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</si>
  <si>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</si>
  <si>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</si>
  <si>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</si>
  <si>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</si>
  <si>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</si>
  <si>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</si>
  <si>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</si>
  <si>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</si>
  <si>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</si>
  <si>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</si>
  <si>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</si>
  <si>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</si>
  <si>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</si>
  <si>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</si>
  <si>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</si>
  <si>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</si>
  <si>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</si>
  <si>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</si>
  <si>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</si>
  <si>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</si>
  <si>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</si>
  <si>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</si>
  <si>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</si>
  <si>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</si>
  <si>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</si>
  <si>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</si>
  <si>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</si>
  <si>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</si>
  <si>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</si>
  <si>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</si>
  <si>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</si>
  <si>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</si>
  <si>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</si>
  <si>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</si>
  <si>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</si>
  <si>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</si>
  <si>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</si>
  <si>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</si>
  <si>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</si>
  <si>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</si>
  <si>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</si>
  <si>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</si>
  <si>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</si>
  <si>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</si>
  <si>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</si>
  <si>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</si>
  <si>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</si>
  <si>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</si>
  <si>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</si>
  <si>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</si>
  <si>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</si>
  <si>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</si>
  <si>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</si>
  <si>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</si>
  <si>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</si>
  <si>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</si>
  <si>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</si>
  <si>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</si>
  <si>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</si>
  <si>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</si>
  <si>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</si>
  <si>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</si>
  <si>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</si>
  <si>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</si>
  <si>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</si>
  <si>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</si>
  <si>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</si>
  <si>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</si>
  <si>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</si>
  <si>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</si>
  <si>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</si>
  <si>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</si>
  <si>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</si>
  <si>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</si>
  <si>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</si>
  <si>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</si>
  <si>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</si>
  <si>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</si>
  <si>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</si>
  <si>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</si>
  <si>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</si>
  <si>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</si>
  <si>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</si>
  <si>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</si>
  <si>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</si>
  <si>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</si>
  <si>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</si>
  <si>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</si>
  <si>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</si>
  <si>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</si>
  <si>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</si>
  <si>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</si>
  <si>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</si>
  <si>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</si>
  <si>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</si>
  <si>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</si>
  <si>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</si>
  <si>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</si>
  <si>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</si>
  <si>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</si>
  <si>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</si>
  <si>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</si>
  <si>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</si>
  <si>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</si>
  <si>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</si>
  <si>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</si>
  <si>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</si>
  <si>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</si>
  <si>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</si>
  <si>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</si>
  <si>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</si>
  <si>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</si>
  <si>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</si>
  <si>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</si>
  <si>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</si>
  <si>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</si>
  <si>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</si>
  <si>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</si>
  <si>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</si>
  <si>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</si>
  <si>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</si>
  <si>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</si>
  <si>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</si>
  <si>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</si>
  <si>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</si>
  <si>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</si>
  <si>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</si>
  <si>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</si>
  <si>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</si>
  <si>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</si>
  <si>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</si>
  <si>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</si>
  <si>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</si>
  <si>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</si>
  <si>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</si>
  <si>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</si>
  <si>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</si>
  <si>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</si>
  <si>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</si>
  <si>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</si>
  <si>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</si>
  <si>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</si>
  <si>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</si>
  <si>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</si>
  <si>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</si>
  <si>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</si>
  <si>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</si>
  <si>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</si>
  <si>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</si>
  <si>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</si>
  <si>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</si>
  <si>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</si>
  <si>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</si>
  <si>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</si>
  <si>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</si>
  <si>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</si>
  <si>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</si>
  <si>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</si>
  <si>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</si>
  <si>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</si>
  <si>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</si>
  <si>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</si>
  <si>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</si>
  <si>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</si>
  <si>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</si>
  <si>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</si>
  <si>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</si>
  <si>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</si>
  <si>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</si>
  <si>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</si>
  <si>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</si>
  <si>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</si>
  <si>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</si>
  <si>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</si>
  <si>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</si>
  <si>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</si>
  <si>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</si>
  <si>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</si>
  <si>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</si>
  <si>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</si>
  <si>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</si>
  <si>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</si>
  <si>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</si>
  <si>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</si>
  <si>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</si>
  <si>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</si>
  <si>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</si>
  <si>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</si>
  <si>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</si>
  <si>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</si>
  <si>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</si>
  <si>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</si>
  <si>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</si>
  <si>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</si>
  <si>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</si>
  <si>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</si>
  <si>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</si>
  <si>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</si>
  <si>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</si>
  <si>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</si>
  <si>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</si>
  <si>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</si>
  <si>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</si>
  <si>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</si>
  <si>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</si>
  <si>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</si>
  <si>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</si>
  <si>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</si>
  <si>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</si>
  <si>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</si>
  <si>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</si>
  <si>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</si>
  <si>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</si>
  <si>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</si>
  <si>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</si>
  <si>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</si>
  <si>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</si>
  <si>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</si>
  <si>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</si>
  <si>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</si>
  <si>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</si>
  <si>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</si>
  <si>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</si>
  <si>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</si>
  <si>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</si>
  <si>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</si>
  <si>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</si>
  <si>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</si>
  <si>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</si>
  <si>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</si>
  <si>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</si>
  <si>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</si>
  <si>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</si>
  <si>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</si>
  <si>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</si>
  <si>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</si>
  <si>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</si>
  <si>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</si>
  <si>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</si>
  <si>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</si>
  <si>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</si>
  <si>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</si>
  <si>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</si>
  <si>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</si>
  <si>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</si>
  <si>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</si>
  <si>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</si>
  <si>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</si>
  <si>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</si>
  <si>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</si>
  <si>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</si>
  <si>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</si>
  <si>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</si>
  <si>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</si>
  <si>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</si>
  <si>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</si>
  <si>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</si>
  <si>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</si>
  <si>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</si>
  <si>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</si>
  <si>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</si>
  <si>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</si>
  <si>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</si>
  <si>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</si>
  <si>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</si>
  <si>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</si>
  <si>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</si>
  <si>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</si>
  <si>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</si>
  <si>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</si>
  <si>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</si>
  <si>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</si>
  <si>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</si>
  <si>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</si>
  <si>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</si>
  <si>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</si>
  <si>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</si>
  <si>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</si>
  <si>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</si>
  <si>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</si>
  <si>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</si>
  <si>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</si>
  <si>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</si>
  <si>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</si>
  <si>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</si>
  <si>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</si>
  <si>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</si>
  <si>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</si>
  <si>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</si>
  <si>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</si>
  <si>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</si>
  <si>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</si>
  <si>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</si>
  <si>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</si>
  <si>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</si>
  <si>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</si>
  <si>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</si>
  <si>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</si>
  <si>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</si>
  <si>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</si>
  <si>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</si>
  <si>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</si>
  <si>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</si>
  <si>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</si>
  <si>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</si>
  <si>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</si>
  <si>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</si>
  <si>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</si>
  <si>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</si>
  <si>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</si>
  <si>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</si>
  <si>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0.85</t>
  </si>
  <si>
    <t>▲ 0.64</t>
  </si>
  <si>
    <t>一般会計</t>
  </si>
  <si>
    <t>佐賀県産業用地造成事業特別会計</t>
  </si>
  <si>
    <t>佐賀県工業用水道事業会計</t>
  </si>
  <si>
    <t>佐賀県港湾整備事業特別会計</t>
  </si>
  <si>
    <t>証紙特別会計</t>
  </si>
  <si>
    <t>災害救助基金特別会計</t>
  </si>
  <si>
    <t>母子寡婦福祉資金特別会計</t>
  </si>
  <si>
    <t>就農支援資金特別会計</t>
  </si>
  <si>
    <t>その他会計（赤字）</t>
  </si>
  <si>
    <t>その他会計（黒字）</t>
  </si>
  <si>
    <t>佐賀県国際交流協会</t>
  </si>
  <si>
    <t>佐賀県女性と生涯学習財団</t>
  </si>
  <si>
    <t>佐賀県地域福祉振興基金</t>
  </si>
  <si>
    <t>佐賀県長寿社会振興財団</t>
  </si>
  <si>
    <t>佐賀県臓器バンク</t>
  </si>
  <si>
    <t>佐賀県食鳥肉衛生協会</t>
  </si>
  <si>
    <t>佐賀県芸術文化育成基金</t>
  </si>
  <si>
    <t>佐賀県地域産業支援センター</t>
  </si>
  <si>
    <t>佐賀県農業公社</t>
  </si>
  <si>
    <t>佐賀県森林整備担い手育成基金</t>
  </si>
  <si>
    <t>嘉瀬川水辺環境整備センター</t>
  </si>
  <si>
    <t>佐賀県教育文化振興財団</t>
  </si>
  <si>
    <t>佐賀県アイバンク協会</t>
  </si>
  <si>
    <t>佐賀県総合保健協会</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</si>
  <si>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</si>
  <si>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</si>
  <si>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</si>
  <si>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</si>
  <si>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</si>
  <si>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</si>
  <si>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</si>
  <si>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</si>
  <si>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</si>
  <si>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rPh sb="3" eb="5">
      <t>ケンセツ</t>
    </rPh>
    <rPh sb="5" eb="7">
      <t>ギジュツ</t>
    </rPh>
    <rPh sb="7" eb="9">
      <t>シエン</t>
    </rPh>
    <rPh sb="9" eb="11">
      <t>キコウ</t>
    </rPh>
    <phoneticPr fontId="2"/>
  </si>
  <si>
    <t>佐賀県土木建築技術協会</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</si>
  <si>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</si>
  <si>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</si>
  <si>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</si>
  <si>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</si>
  <si>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</si>
  <si>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</si>
  <si>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</si>
  <si>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</si>
  <si>
    <t>佐賀国際重粒子線がん治療財団</t>
  </si>
  <si>
    <t>佐賀県医療センター好生館</t>
    <rPh sb="0" eb="3">
      <t>サガケン</t>
    </rPh>
    <rPh sb="3" eb="5">
      <t>イリョウ</t>
    </rPh>
    <rPh sb="9" eb="12">
      <t>コウセイカン</t>
    </rPh>
    <phoneticPr fontId="2"/>
  </si>
  <si>
    <t>佐賀県立病院好生館</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</si>
</sst>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130028</c:v>
                </c:pt>
                <c:pt idx="1">
                  <c:v>121031</c:v>
                </c:pt>
                <c:pt idx="2">
                  <c:v>114478</c:v>
                </c:pt>
                <c:pt idx="3">
                  <c:v>99804</c:v>
                </c:pt>
                <c:pt idx="4">
                  <c:v>112211</c:v>
                </c:pt>
              </c:numCache>
            </c:numRef>
          </c:val>
          <c:smooth val="0"/>
        </c:ser>
        <c:dLbls>
          <c:showLegendKey val="0"/>
          <c:showVal val="0"/>
          <c:showCatName val="0"/>
          <c:showSerName val="0"/>
          <c:showPercent val="0"/>
          <c:showBubbleSize val="0"/>
        </c:dLbls>
        <c:marker val="1"/>
        <c:smooth val="0"/>
        <c:axId val="133586944"/>
        <c:axId val="133588480"/>
      </c:lineChart>
      <c:catAx>
        <c:axId val="133586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88480"/>
        <c:crosses val="autoZero"/>
        <c:auto val="1"/>
        <c:lblAlgn val="ctr"/>
        <c:lblOffset val="100"/>
        <c:tickLblSkip val="1"/>
        <c:tickMarkSkip val="1"/>
        <c:noMultiLvlLbl val="0"/>
      </c:catAx>
      <c:valAx>
        <c:axId val="133588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86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2.16</c:v>
                </c:pt>
                <c:pt idx="1">
                  <c:v>2.2799999999999998</c:v>
                </c:pt>
                <c:pt idx="2">
                  <c:v>2.5499999999999998</c:v>
                </c:pt>
                <c:pt idx="3">
                  <c:v>1.64</c:v>
                </c:pt>
                <c:pt idx="4">
                  <c:v>1.61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5.0599999999999996</c:v>
                </c:pt>
                <c:pt idx="1">
                  <c:v>5.88</c:v>
                </c:pt>
                <c:pt idx="2">
                  <c:v>7.11</c:v>
                </c:pt>
                <c:pt idx="3">
                  <c:v>7.04</c:v>
                </c:pt>
                <c:pt idx="4">
                  <c:v>6.47</c:v>
                </c:pt>
              </c:numCache>
            </c:numRef>
          </c:val>
        </c:ser>
        <c:dLbls>
          <c:showLegendKey val="0"/>
          <c:showVal val="0"/>
          <c:showCatName val="0"/>
          <c:showSerName val="0"/>
          <c:showPercent val="0"/>
          <c:showBubbleSize val="0"/>
        </c:dLbls>
        <c:gapWidth val="250"/>
        <c:overlap val="100"/>
        <c:axId val="139181056"/>
        <c:axId val="13919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c:v>
                </c:pt>
                <c:pt idx="1">
                  <c:v>1.25</c:v>
                </c:pt>
                <c:pt idx="2">
                  <c:v>1.4</c:v>
                </c:pt>
                <c:pt idx="3">
                  <c:v>-0.85</c:v>
                </c:pt>
                <c:pt idx="4">
                  <c:v>-0.64</c:v>
                </c:pt>
              </c:numCache>
            </c:numRef>
          </c:val>
          <c:smooth val="0"/>
        </c:ser>
        <c:dLbls>
          <c:showLegendKey val="0"/>
          <c:showVal val="0"/>
          <c:showCatName val="0"/>
          <c:showSerName val="0"/>
          <c:showPercent val="0"/>
          <c:showBubbleSize val="0"/>
        </c:dLbls>
        <c:marker val="1"/>
        <c:smooth val="0"/>
        <c:axId val="139181056"/>
        <c:axId val="139191424"/>
      </c:lineChart>
      <c:catAx>
        <c:axId val="13918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191424"/>
        <c:crosses val="autoZero"/>
        <c:auto val="1"/>
        <c:lblAlgn val="ctr"/>
        <c:lblOffset val="100"/>
        <c:tickLblSkip val="1"/>
        <c:tickMarkSkip val="1"/>
        <c:noMultiLvlLbl val="0"/>
      </c:catAx>
      <c:valAx>
        <c:axId val="1391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8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2.29</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母子寡婦福祉資金特別会計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0.05</c:v>
                </c:pt>
                <c:pt idx="4">
                  <c:v>#N/A</c:v>
                </c:pt>
                <c:pt idx="5">
                  <c:v>0.05</c:v>
                </c:pt>
                <c:pt idx="6">
                  <c:v>#N/A</c:v>
                </c:pt>
                <c:pt idx="7">
                  <c:v>0.09</c:v>
                </c:pt>
                <c:pt idx="8">
                  <c:v>#N/A</c:v>
                </c:pt>
                <c:pt idx="9">
                  <c:v>0.16</c:v>
                </c:pt>
              </c:numCache>
            </c:numRef>
          </c:val>
        </c:ser>
        <c:ser>
          <c:idx val="7"/>
          <c:order val="7"/>
          <c:tx>
            <c:strRef>
              <c:f>データシート!$A$34</c:f>
              <c:strCache>
                <c:ptCount val="1"/>
                <c:pt idx="0">
                  <c:v>佐賀県工業用水道事業会計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0.67</c:v>
                </c:pt>
                <c:pt idx="4">
                  <c:v>#N/A</c:v>
                </c:pt>
                <c:pt idx="5">
                  <c:v>0.7</c:v>
                </c:pt>
                <c:pt idx="6">
                  <c:v>#N/A</c:v>
                </c:pt>
                <c:pt idx="7">
                  <c:v>0.74</c:v>
                </c:pt>
                <c:pt idx="8">
                  <c:v>#N/A</c:v>
                </c:pt>
                <c:pt idx="9">
                  <c:v>0.66</c:v>
                </c:pt>
              </c:numCache>
            </c:numRef>
          </c:val>
        </c:ser>
        <c:ser>
          <c:idx val="8"/>
          <c:order val="8"/>
          <c:tx>
            <c:strRef>
              <c:f>データシート!$A$35</c:f>
              <c:strCache>
                <c:ptCount val="1"/>
                <c:pt idx="0">
                  <c:v>佐賀県産業用地造成事業特別会計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2.76</c:v>
                </c:pt>
                <c:pt idx="2">
                  <c:v>#N/A</c:v>
                </c:pt>
                <c:pt idx="3">
                  <c:v>2.31</c:v>
                </c:pt>
                <c:pt idx="4">
                  <c:v>#N/A</c:v>
                </c:pt>
                <c:pt idx="5">
                  <c:v>1.46</c:v>
                </c:pt>
                <c:pt idx="6">
                  <c:v>#N/A</c:v>
                </c:pt>
                <c:pt idx="7">
                  <c:v>1.59</c:v>
                </c:pt>
                <c:pt idx="8">
                  <c:v>#N/A</c:v>
                </c:pt>
                <c:pt idx="9">
                  <c:v>1.06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2.12</c:v>
                </c:pt>
                <c:pt idx="2">
                  <c:v>#N/A</c:v>
                </c:pt>
                <c:pt idx="3">
                  <c:v>2.25</c:v>
                </c:pt>
                <c:pt idx="4">
                  <c:v>#N/A</c:v>
                </c:pt>
                <c:pt idx="5">
                  <c:v>2.52</c:v>
                </c:pt>
                <c:pt idx="6">
                  <c:v>#N/A</c:v>
                </c:pt>
                <c:pt idx="7">
                  <c:v>1.61</c:v>
                </c:pt>
                <c:pt idx="8">
                  <c:v>#N/A</c:v>
                </c:pt>
                <c:pt idx="9">
                  <c:v>1.58</c:v>
                </c:pt>
              </c:numCache>
            </c:numRef>
          </c:val>
        </c:ser>
        <c:dLbls>
          <c:showLegendKey val="0"/>
          <c:showVal val="0"/>
          <c:showCatName val="0"/>
          <c:showSerName val="0"/>
          <c:showPercent val="0"/>
          <c:showBubbleSize val="0"/>
        </c:dLbls>
        <c:gapWidth val="150"/>
        <c:overlap val="100"/>
        <c:axId val="139297920"/>
        <c:axId val="139299456"/>
      </c:barChart>
      <c:catAx>
        <c:axId val="1392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99456"/>
        <c:crosses val="autoZero"/>
        <c:auto val="1"/>
        <c:lblAlgn val="ctr"/>
        <c:lblOffset val="100"/>
        <c:tickLblSkip val="1"/>
        <c:tickMarkSkip val="1"/>
        <c:noMultiLvlLbl val="0"/>
      </c:catAx>
      <c:valAx>
        <c:axId val="1392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40107</c:v>
                </c:pt>
                <c:pt idx="5">
                  <c:v>40234</c:v>
                </c:pt>
                <c:pt idx="8">
                  <c:v>41250</c:v>
                </c:pt>
                <c:pt idx="11">
                  <c:v>42143</c:v>
                </c:pt>
                <c:pt idx="14">
                  <c:v>43754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27</c:v>
                </c:pt>
                <c:pt idx="3">
                  <c:v>58</c:v>
                </c:pt>
                <c:pt idx="6">
                  <c:v>24</c:v>
                </c:pt>
                <c:pt idx="9">
                  <c:v>13</c:v>
                </c:pt>
                <c:pt idx="12">
                  <c:v>14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5452</c:v>
                </c:pt>
                <c:pt idx="3">
                  <c:v>5096</c:v>
                </c:pt>
                <c:pt idx="6">
                  <c:v>4837</c:v>
                </c:pt>
                <c:pt idx="9">
                  <c:v>4165</c:v>
                </c:pt>
                <c:pt idx="12">
                  <c:v>3492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876</c:v>
                </c:pt>
                <c:pt idx="3">
                  <c:v>163</c:v>
                </c:pt>
                <c:pt idx="6">
                  <c:v>100</c:v>
                </c:pt>
                <c:pt idx="9">
                  <c:v>33</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61256</c:v>
                </c:pt>
                <c:pt idx="3">
                  <c:v>66423</c:v>
                </c:pt>
                <c:pt idx="6">
                  <c:v>67502</c:v>
                </c:pt>
                <c:pt idx="9">
                  <c:v>65398</c:v>
                </c:pt>
                <c:pt idx="12">
                  <c:v>67157</c:v>
                </c:pt>
              </c:numCache>
            </c:numRef>
          </c:val>
        </c:ser>
        <c:dLbls>
          <c:showLegendKey val="0"/>
          <c:showVal val="0"/>
          <c:showCatName val="0"/>
          <c:showSerName val="0"/>
          <c:showPercent val="0"/>
          <c:showBubbleSize val="0"/>
        </c:dLbls>
        <c:gapWidth val="100"/>
        <c:overlap val="100"/>
        <c:axId val="140089600"/>
        <c:axId val="14009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27944</c:v>
                </c:pt>
                <c:pt idx="2">
                  <c:v>#N/A</c:v>
                </c:pt>
                <c:pt idx="3">
                  <c:v>#N/A</c:v>
                </c:pt>
                <c:pt idx="4">
                  <c:v>31506</c:v>
                </c:pt>
                <c:pt idx="5">
                  <c:v>#N/A</c:v>
                </c:pt>
                <c:pt idx="6">
                  <c:v>#N/A</c:v>
                </c:pt>
                <c:pt idx="7">
                  <c:v>31213</c:v>
                </c:pt>
                <c:pt idx="8">
                  <c:v>#N/A</c:v>
                </c:pt>
                <c:pt idx="9">
                  <c:v>#N/A</c:v>
                </c:pt>
                <c:pt idx="10">
                  <c:v>27466</c:v>
                </c:pt>
                <c:pt idx="11">
                  <c:v>#N/A</c:v>
                </c:pt>
                <c:pt idx="12">
                  <c:v>#N/A</c:v>
                </c:pt>
                <c:pt idx="13">
                  <c:v>26926</c:v>
                </c:pt>
                <c:pt idx="14">
                  <c:v>#N/A</c:v>
                </c:pt>
              </c:numCache>
            </c:numRef>
          </c:val>
          <c:smooth val="0"/>
        </c:ser>
        <c:dLbls>
          <c:showLegendKey val="0"/>
          <c:showVal val="0"/>
          <c:showCatName val="0"/>
          <c:showSerName val="0"/>
          <c:showPercent val="0"/>
          <c:showBubbleSize val="0"/>
        </c:dLbls>
        <c:marker val="1"/>
        <c:smooth val="0"/>
        <c:axId val="140089600"/>
        <c:axId val="140099968"/>
      </c:lineChart>
      <c:catAx>
        <c:axId val="1400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99968"/>
        <c:crosses val="autoZero"/>
        <c:auto val="1"/>
        <c:lblAlgn val="ctr"/>
        <c:lblOffset val="100"/>
        <c:tickLblSkip val="1"/>
        <c:tickMarkSkip val="1"/>
        <c:noMultiLvlLbl val="0"/>
      </c:catAx>
      <c:valAx>
        <c:axId val="14009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8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480536</c:v>
                </c:pt>
                <c:pt idx="5">
                  <c:v>509195</c:v>
                </c:pt>
                <c:pt idx="8">
                  <c:v>520392</c:v>
                </c:pt>
                <c:pt idx="11">
                  <c:v>533659</c:v>
                </c:pt>
                <c:pt idx="14">
                  <c:v>542872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15795</c:v>
                </c:pt>
                <c:pt idx="5">
                  <c:v>16453</c:v>
                </c:pt>
                <c:pt idx="8">
                  <c:v>15544</c:v>
                </c:pt>
                <c:pt idx="11">
                  <c:v>19608</c:v>
                </c:pt>
                <c:pt idx="14">
                  <c:v>18348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39661</c:v>
                </c:pt>
                <c:pt idx="5">
                  <c:v>54317</c:v>
                </c:pt>
                <c:pt idx="8">
                  <c:v>57879</c:v>
                </c:pt>
                <c:pt idx="11">
                  <c:v>58127</c:v>
                </c:pt>
                <c:pt idx="14">
                  <c:v>59430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56</c:v>
                </c:pt>
                <c:pt idx="3">
                  <c:v>204</c:v>
                </c:pt>
                <c:pt idx="6">
                  <c:v>175</c:v>
                </c:pt>
                <c:pt idx="9">
                  <c:v>242</c:v>
                </c:pt>
                <c:pt idx="12">
                  <c:v>62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2486</c:v>
                </c:pt>
                <c:pt idx="3">
                  <c:v>3199</c:v>
                </c:pt>
                <c:pt idx="6">
                  <c:v>2667</c:v>
                </c:pt>
                <c:pt idx="9">
                  <c:v>2341</c:v>
                </c:pt>
                <c:pt idx="12">
                  <c:v>2380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138155</c:v>
                </c:pt>
                <c:pt idx="3">
                  <c:v>139574</c:v>
                </c:pt>
                <c:pt idx="6">
                  <c:v>139183</c:v>
                </c:pt>
                <c:pt idx="9">
                  <c:v>135783</c:v>
                </c:pt>
                <c:pt idx="12">
                  <c:v>124162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1593</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30277</c:v>
                </c:pt>
                <c:pt idx="3">
                  <c:v>25585</c:v>
                </c:pt>
                <c:pt idx="6">
                  <c:v>20905</c:v>
                </c:pt>
                <c:pt idx="9">
                  <c:v>16839</c:v>
                </c:pt>
                <c:pt idx="12">
                  <c:v>12987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683320</c:v>
                </c:pt>
                <c:pt idx="3">
                  <c:v>708345</c:v>
                </c:pt>
                <c:pt idx="6">
                  <c:v>708775</c:v>
                </c:pt>
                <c:pt idx="9">
                  <c:v>722050</c:v>
                </c:pt>
                <c:pt idx="12">
                  <c:v>723672</c:v>
                </c:pt>
              </c:numCache>
            </c:numRef>
          </c:val>
        </c:ser>
        <c:dLbls>
          <c:showLegendKey val="0"/>
          <c:showVal val="0"/>
          <c:showCatName val="0"/>
          <c:showSerName val="0"/>
          <c:showPercent val="0"/>
          <c:showBubbleSize val="0"/>
        </c:dLbls>
        <c:gapWidth val="100"/>
        <c:overlap val="100"/>
        <c:axId val="141638272"/>
        <c:axId val="14165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319895</c:v>
                </c:pt>
                <c:pt idx="2">
                  <c:v>#N/A</c:v>
                </c:pt>
                <c:pt idx="3">
                  <c:v>#N/A</c:v>
                </c:pt>
                <c:pt idx="4">
                  <c:v>296942</c:v>
                </c:pt>
                <c:pt idx="5">
                  <c:v>#N/A</c:v>
                </c:pt>
                <c:pt idx="6">
                  <c:v>#N/A</c:v>
                </c:pt>
                <c:pt idx="7">
                  <c:v>277891</c:v>
                </c:pt>
                <c:pt idx="8">
                  <c:v>#N/A</c:v>
                </c:pt>
                <c:pt idx="9">
                  <c:v>#N/A</c:v>
                </c:pt>
                <c:pt idx="10">
                  <c:v>265860</c:v>
                </c:pt>
                <c:pt idx="11">
                  <c:v>#N/A</c:v>
                </c:pt>
                <c:pt idx="12">
                  <c:v>#N/A</c:v>
                </c:pt>
                <c:pt idx="13">
                  <c:v>242614</c:v>
                </c:pt>
                <c:pt idx="14">
                  <c:v>#N/A</c:v>
                </c:pt>
              </c:numCache>
            </c:numRef>
          </c:val>
          <c:smooth val="0"/>
        </c:ser>
        <c:dLbls>
          <c:showLegendKey val="0"/>
          <c:showVal val="0"/>
          <c:showCatName val="0"/>
          <c:showSerName val="0"/>
          <c:showPercent val="0"/>
          <c:showBubbleSize val="0"/>
        </c:dLbls>
        <c:marker val="1"/>
        <c:smooth val="0"/>
        <c:axId val="141638272"/>
        <c:axId val="141656832"/>
      </c:lineChart>
      <c:catAx>
        <c:axId val="1416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656832"/>
        <c:crosses val="autoZero"/>
        <c:auto val="1"/>
        <c:lblAlgn val="ctr"/>
        <c:lblOffset val="100"/>
        <c:tickLblSkip val="1"/>
        <c:tickMarkSkip val="1"/>
        <c:noMultiLvlLbl val="0"/>
      </c:catAx>
      <c:valAx>
        <c:axId val="14165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3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852,285
848,040
2,439.67
451,419,495
434,352,654
4,105,358
255,441,925
722,113,418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財政力指数は、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年度は対前年度比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0.02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ポイント低下の</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ポイント低下の</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0.01</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mn-ea"/>
              <a:cs typeface="+mn-cs"/>
            </a:rPr>
            <a:t>ポイント低下の</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と、低下が続いた。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近年低下傾向にあるが、これは、社会保障関係経費の増加や臨時財政対策債の算定方法の見直しにより、分母である基準財政需要額が増加してきているためと分析している。（同様の理由で、Ｃグループ（財政力指数</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以上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未満）にいた団体が、Ｄグループ（財政力指数</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以上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未満）に入ってきているため、グループ平均は上がっている。）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ポイント上昇の</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0.31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となったものの、財政力指数は依然として低水準であるため、</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県独自の増収策や未収対策の推進、事業のスクラップアンドビルドなどによる</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自主</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財源の確保に努め</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45</xdr:row>
      <xdr:rowOff>74083</xdr:rowOff>
    </xdr:to>
    <xdr:cxnSp macro="">
      <xdr:nvCxnSpPr>
        <xdr:cNvPr id="65" name="直線コネクタ 64"/>
        <xdr:cNvCxnSpPr/>
      </xdr:nvCxnSpPr>
      <xdr:spPr>
        <a:xfrm flipV="1">
          <a:off x="4114800" y="76552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45</xdr:row>
      <xdr:rowOff>74083</xdr:rowOff>
    </xdr:to>
    <xdr:cxnSp macro="">
      <xdr:nvCxnSpPr>
        <xdr:cNvPr id="68" name="直線コネクタ 67"/>
        <xdr:cNvCxnSpPr/>
      </xdr:nvCxnSpPr>
      <xdr:spPr>
        <a:xfrm>
          <a:off x="3225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69" name="フローチャート : 判断 68"/>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70" name="テキスト ボックス 6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44</xdr:row>
      <xdr:rowOff>111478</xdr:rowOff>
    </xdr:to>
    <xdr:cxnSp macro="">
      <xdr:nvCxnSpPr>
        <xdr:cNvPr id="71" name="直線コネクタ 70"/>
        <xdr:cNvCxnSpPr/>
      </xdr:nvCxnSpPr>
      <xdr:spPr>
        <a:xfrm>
          <a:off x="2336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73" name="テキスト ボックス 7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43</xdr:row>
      <xdr:rowOff>148872</xdr:rowOff>
    </xdr:to>
    <xdr:cxnSp macro="">
      <xdr:nvCxnSpPr>
        <xdr:cNvPr id="74" name="直線コネクタ 73"/>
        <xdr:cNvCxnSpPr/>
      </xdr:nvCxnSpPr>
      <xdr:spPr>
        <a:xfrm>
          <a:off x="1447800" y="725311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6" name="テキスト ボックス 7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77" name="フローチャート : 判断 76"/>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87788</xdr:rowOff>
    </xdr:from>
    <xdr:ext cx="762000" cy="259045"/>
    <xdr:sp macro="" textlink="">
      <xdr:nvSpPr>
        <xdr:cNvPr id="78" name="テキスト ボックス 77"/>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60678</xdr:rowOff>
    </xdr:from>
    <xdr:to>
      <xdr:col>7</xdr:col>
      <xdr:colOff>203200</xdr:colOff>
      <xdr:row>44</xdr:row>
      <xdr:rowOff>162278</xdr:rowOff>
    </xdr:to>
    <xdr:sp macro="" textlink="">
      <xdr:nvSpPr>
        <xdr:cNvPr id="84" name="円/楕円 83"/>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32755</xdr:rowOff>
    </xdr:from>
    <xdr:ext cx="762000" cy="259045"/>
    <xdr:sp macro="" textlink="">
      <xdr:nvSpPr>
        <xdr:cNvPr id="85"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88" name="円/楕円 87"/>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89" name="テキスト ボックス 88"/>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0" name="円/楕円 89"/>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1" name="テキスト ボックス 90"/>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2" name="円/楕円 91"/>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3" name="テキスト ボックス 92"/>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分母（歳入）である臨時財政対策債が減少したことにより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対前年比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ポイント悪化したものの、</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ポイント改善し、都道府県平均、グループ内平均よりも低い割合になっている。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ただし、歳出面においては、臨時財政対策債の償還の本格化等により公債費が増加傾向にあり財政構造の硬直化が進んでいることから、これまで同様、財政健全化を図る。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68</xdr:row>
      <xdr:rowOff>7761</xdr:rowOff>
    </xdr:to>
    <xdr:cxnSp macro="">
      <xdr:nvCxnSpPr>
        <xdr:cNvPr id="121" name="直線コネクタ 120"/>
        <xdr:cNvCxnSpPr/>
      </xdr:nvCxnSpPr>
      <xdr:spPr>
        <a:xfrm flipV="1">
          <a:off x="4953000" y="10392833"/>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151288</xdr:rowOff>
    </xdr:from>
    <xdr:ext cx="762000" cy="259045"/>
    <xdr:sp macro="" textlink="">
      <xdr:nvSpPr>
        <xdr:cNvPr id="122" name="財政構造の弾力性最小値テキスト"/>
        <xdr:cNvSpPr txBox="1"/>
      </xdr:nvSpPr>
      <xdr:spPr>
        <a:xfrm>
          <a:off x="5041900" y="116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7761</xdr:rowOff>
    </xdr:from>
    <xdr:to>
      <xdr:col>7</xdr:col>
      <xdr:colOff>241300</xdr:colOff>
      <xdr:row>68</xdr:row>
      <xdr:rowOff>7761</xdr:rowOff>
    </xdr:to>
    <xdr:cxnSp macro="">
      <xdr:nvCxnSpPr>
        <xdr:cNvPr id="123" name="直線コネクタ 122"/>
        <xdr:cNvCxnSpPr/>
      </xdr:nvCxnSpPr>
      <xdr:spPr>
        <a:xfrm>
          <a:off x="4864100" y="116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24"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25" name="直線コネクタ 124"/>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60678</xdr:rowOff>
    </xdr:to>
    <xdr:cxnSp macro="">
      <xdr:nvCxnSpPr>
        <xdr:cNvPr id="126" name="直線コネクタ 125"/>
        <xdr:cNvCxnSpPr/>
      </xdr:nvCxnSpPr>
      <xdr:spPr>
        <a:xfrm flipV="1">
          <a:off x="4114800" y="1083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14410</xdr:rowOff>
    </xdr:from>
    <xdr:ext cx="762000" cy="259045"/>
    <xdr:sp macro="" textlink="">
      <xdr:nvSpPr>
        <xdr:cNvPr id="127" name="財政構造の弾力性平均値テキスト"/>
        <xdr:cNvSpPr txBox="1"/>
      </xdr:nvSpPr>
      <xdr:spPr>
        <a:xfrm>
          <a:off x="5041900" y="1115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28" name="フローチャート : 判断 127"/>
        <xdr:cNvSpPr/>
      </xdr:nvSpPr>
      <xdr:spPr>
        <a:xfrm>
          <a:off x="49022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60678</xdr:rowOff>
    </xdr:from>
    <xdr:to>
      <xdr:col>6</xdr:col>
      <xdr:colOff>0</xdr:colOff>
      <xdr:row>63</xdr:row>
      <xdr:rowOff>141111</xdr:rowOff>
    </xdr:to>
    <xdr:cxnSp macro="">
      <xdr:nvCxnSpPr>
        <xdr:cNvPr id="129" name="直線コネクタ 128"/>
        <xdr:cNvCxnSpPr/>
      </xdr:nvCxnSpPr>
      <xdr:spPr>
        <a:xfrm flipV="1">
          <a:off x="3225800" y="1086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122767</xdr:rowOff>
    </xdr:from>
    <xdr:to>
      <xdr:col>6</xdr:col>
      <xdr:colOff>50800</xdr:colOff>
      <xdr:row>66</xdr:row>
      <xdr:rowOff>52917</xdr:rowOff>
    </xdr:to>
    <xdr:sp macro="" textlink="">
      <xdr:nvSpPr>
        <xdr:cNvPr id="130" name="フローチャート : 判断 129"/>
        <xdr:cNvSpPr/>
      </xdr:nvSpPr>
      <xdr:spPr>
        <a:xfrm>
          <a:off x="4064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31" name="テキスト ボックス 13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129822</xdr:rowOff>
    </xdr:from>
    <xdr:to>
      <xdr:col>4</xdr:col>
      <xdr:colOff>482600</xdr:colOff>
      <xdr:row>63</xdr:row>
      <xdr:rowOff>141111</xdr:rowOff>
    </xdr:to>
    <xdr:cxnSp macro="">
      <xdr:nvCxnSpPr>
        <xdr:cNvPr id="132" name="直線コネクタ 131"/>
        <xdr:cNvCxnSpPr/>
      </xdr:nvCxnSpPr>
      <xdr:spPr>
        <a:xfrm>
          <a:off x="2336800" y="10245372"/>
          <a:ext cx="889000" cy="6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122767</xdr:rowOff>
    </xdr:from>
    <xdr:to>
      <xdr:col>4</xdr:col>
      <xdr:colOff>533400</xdr:colOff>
      <xdr:row>66</xdr:row>
      <xdr:rowOff>52917</xdr:rowOff>
    </xdr:to>
    <xdr:sp macro="" textlink="">
      <xdr:nvSpPr>
        <xdr:cNvPr id="133" name="フローチャート : 判断 132"/>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34" name="テキスト ボックス 133"/>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129822</xdr:rowOff>
    </xdr:from>
    <xdr:to>
      <xdr:col>3</xdr:col>
      <xdr:colOff>279400</xdr:colOff>
      <xdr:row>62</xdr:row>
      <xdr:rowOff>151695</xdr:rowOff>
    </xdr:to>
    <xdr:cxnSp macro="">
      <xdr:nvCxnSpPr>
        <xdr:cNvPr id="135" name="直線コネクタ 134"/>
        <xdr:cNvCxnSpPr/>
      </xdr:nvCxnSpPr>
      <xdr:spPr>
        <a:xfrm flipV="1">
          <a:off x="1447800" y="10245372"/>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6" name="フローチャート : 判断 135"/>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37" name="テキスト ボックス 136"/>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165805</xdr:rowOff>
    </xdr:from>
    <xdr:to>
      <xdr:col>2</xdr:col>
      <xdr:colOff>127000</xdr:colOff>
      <xdr:row>67</xdr:row>
      <xdr:rowOff>95955</xdr:rowOff>
    </xdr:to>
    <xdr:sp macro="" textlink="">
      <xdr:nvSpPr>
        <xdr:cNvPr id="138" name="フローチャート : 判断 137"/>
        <xdr:cNvSpPr/>
      </xdr:nvSpPr>
      <xdr:spPr>
        <a:xfrm>
          <a:off x="1397000" y="114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80732</xdr:rowOff>
    </xdr:from>
    <xdr:ext cx="762000" cy="259045"/>
    <xdr:sp macro="" textlink="">
      <xdr:nvSpPr>
        <xdr:cNvPr id="139" name="テキスト ボックス 138"/>
        <xdr:cNvSpPr txBox="1"/>
      </xdr:nvSpPr>
      <xdr:spPr>
        <a:xfrm>
          <a:off x="1066800" y="11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5" name="円/楕円 144"/>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46"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9878</xdr:rowOff>
    </xdr:from>
    <xdr:to>
      <xdr:col>6</xdr:col>
      <xdr:colOff>50800</xdr:colOff>
      <xdr:row>63</xdr:row>
      <xdr:rowOff>111478</xdr:rowOff>
    </xdr:to>
    <xdr:sp macro="" textlink="">
      <xdr:nvSpPr>
        <xdr:cNvPr id="147" name="円/楕円 146"/>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121655</xdr:rowOff>
    </xdr:from>
    <xdr:ext cx="736600" cy="259045"/>
    <xdr:sp macro="" textlink="">
      <xdr:nvSpPr>
        <xdr:cNvPr id="148" name="テキスト ボックス 147"/>
        <xdr:cNvSpPr txBox="1"/>
      </xdr:nvSpPr>
      <xdr:spPr>
        <a:xfrm>
          <a:off x="3733800" y="105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90311</xdr:rowOff>
    </xdr:from>
    <xdr:to>
      <xdr:col>4</xdr:col>
      <xdr:colOff>533400</xdr:colOff>
      <xdr:row>64</xdr:row>
      <xdr:rowOff>20461</xdr:rowOff>
    </xdr:to>
    <xdr:sp macro="" textlink="">
      <xdr:nvSpPr>
        <xdr:cNvPr id="149" name="円/楕円 148"/>
        <xdr:cNvSpPr/>
      </xdr:nvSpPr>
      <xdr:spPr>
        <a:xfrm>
          <a:off x="3175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30638</xdr:rowOff>
    </xdr:from>
    <xdr:ext cx="762000" cy="259045"/>
    <xdr:sp macro="" textlink="">
      <xdr:nvSpPr>
        <xdr:cNvPr id="150" name="テキスト ボックス 149"/>
        <xdr:cNvSpPr txBox="1"/>
      </xdr:nvSpPr>
      <xdr:spPr>
        <a:xfrm>
          <a:off x="2844800" y="106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79022</xdr:rowOff>
    </xdr:from>
    <xdr:to>
      <xdr:col>3</xdr:col>
      <xdr:colOff>330200</xdr:colOff>
      <xdr:row>60</xdr:row>
      <xdr:rowOff>9172</xdr:rowOff>
    </xdr:to>
    <xdr:sp macro="" textlink="">
      <xdr:nvSpPr>
        <xdr:cNvPr id="151" name="円/楕円 150"/>
        <xdr:cNvSpPr/>
      </xdr:nvSpPr>
      <xdr:spPr>
        <a:xfrm>
          <a:off x="2286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19349</xdr:rowOff>
    </xdr:from>
    <xdr:ext cx="762000" cy="259045"/>
    <xdr:sp macro="" textlink="">
      <xdr:nvSpPr>
        <xdr:cNvPr id="152" name="テキスト ボックス 151"/>
        <xdr:cNvSpPr txBox="1"/>
      </xdr:nvSpPr>
      <xdr:spPr>
        <a:xfrm>
          <a:off x="1955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100895</xdr:rowOff>
    </xdr:from>
    <xdr:to>
      <xdr:col>2</xdr:col>
      <xdr:colOff>127000</xdr:colOff>
      <xdr:row>63</xdr:row>
      <xdr:rowOff>31045</xdr:rowOff>
    </xdr:to>
    <xdr:sp macro="" textlink="">
      <xdr:nvSpPr>
        <xdr:cNvPr id="153" name="円/楕円 152"/>
        <xdr:cNvSpPr/>
      </xdr:nvSpPr>
      <xdr:spPr>
        <a:xfrm>
          <a:off x="1397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41222</xdr:rowOff>
    </xdr:from>
    <xdr:ext cx="762000" cy="259045"/>
    <xdr:sp macro="" textlink="">
      <xdr:nvSpPr>
        <xdr:cNvPr id="154" name="テキスト ボックス 153"/>
        <xdr:cNvSpPr txBox="1"/>
      </xdr:nvSpPr>
      <xdr:spPr>
        <a:xfrm>
          <a:off x="1066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「佐賀県行財政改革緊急プログラム</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Ver2.1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」による職員給与の一時的な削減が終了したことにより、決算額が増加している。また、</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本県より比較的人口が多いグループであるＤグループ内の平均よりも高くなっている。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今後も、業務量に応じた適正な人員配置及び職員給与等の適正な管理を行うことで中長期的に財政健全化を図り、将来にわたって持続可能な地域経営体を目指す。</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0" name="直線コネクタ 179"/>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1"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2" name="直線コネクタ 181"/>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3"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4" name="直線コネクタ 183"/>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102946</xdr:rowOff>
    </xdr:from>
    <xdr:to>
      <xdr:col>7</xdr:col>
      <xdr:colOff>152400</xdr:colOff>
      <xdr:row>88</xdr:row>
      <xdr:rowOff>31683</xdr:rowOff>
    </xdr:to>
    <xdr:cxnSp macro="">
      <xdr:nvCxnSpPr>
        <xdr:cNvPr id="185" name="直線コネクタ 184"/>
        <xdr:cNvCxnSpPr/>
      </xdr:nvCxnSpPr>
      <xdr:spPr>
        <a:xfrm flipV="1">
          <a:off x="4114800" y="15019096"/>
          <a:ext cx="838200" cy="1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86"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7" name="フローチャート : 判断 186"/>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31683</xdr:rowOff>
    </xdr:from>
    <xdr:to>
      <xdr:col>6</xdr:col>
      <xdr:colOff>0</xdr:colOff>
      <xdr:row>88</xdr:row>
      <xdr:rowOff>104918</xdr:rowOff>
    </xdr:to>
    <xdr:cxnSp macro="">
      <xdr:nvCxnSpPr>
        <xdr:cNvPr id="188" name="直線コネクタ 187"/>
        <xdr:cNvCxnSpPr/>
      </xdr:nvCxnSpPr>
      <xdr:spPr>
        <a:xfrm flipV="1">
          <a:off x="3225800" y="15119283"/>
          <a:ext cx="889000" cy="7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89" name="フローチャート : 判断 188"/>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0" name="テキスト ボックス 189"/>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41021</xdr:rowOff>
    </xdr:from>
    <xdr:to>
      <xdr:col>4</xdr:col>
      <xdr:colOff>482600</xdr:colOff>
      <xdr:row>88</xdr:row>
      <xdr:rowOff>104918</xdr:rowOff>
    </xdr:to>
    <xdr:cxnSp macro="">
      <xdr:nvCxnSpPr>
        <xdr:cNvPr id="191" name="直線コネクタ 190"/>
        <xdr:cNvCxnSpPr/>
      </xdr:nvCxnSpPr>
      <xdr:spPr>
        <a:xfrm>
          <a:off x="2336800" y="15128621"/>
          <a:ext cx="889000" cy="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1598</xdr:rowOff>
    </xdr:from>
    <xdr:to>
      <xdr:col>4</xdr:col>
      <xdr:colOff>533400</xdr:colOff>
      <xdr:row>86</xdr:row>
      <xdr:rowOff>103198</xdr:rowOff>
    </xdr:to>
    <xdr:sp macro="" textlink="">
      <xdr:nvSpPr>
        <xdr:cNvPr id="192" name="フローチャート : 判断 191"/>
        <xdr:cNvSpPr/>
      </xdr:nvSpPr>
      <xdr:spPr>
        <a:xfrm>
          <a:off x="3175000" y="147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113375</xdr:rowOff>
    </xdr:from>
    <xdr:ext cx="762000" cy="259045"/>
    <xdr:sp macro="" textlink="">
      <xdr:nvSpPr>
        <xdr:cNvPr id="193" name="テキスト ボックス 192"/>
        <xdr:cNvSpPr txBox="1"/>
      </xdr:nvSpPr>
      <xdr:spPr>
        <a:xfrm>
          <a:off x="2844800" y="145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12982</xdr:rowOff>
    </xdr:from>
    <xdr:to>
      <xdr:col>3</xdr:col>
      <xdr:colOff>279400</xdr:colOff>
      <xdr:row>88</xdr:row>
      <xdr:rowOff>41021</xdr:rowOff>
    </xdr:to>
    <xdr:cxnSp macro="">
      <xdr:nvCxnSpPr>
        <xdr:cNvPr id="194" name="直線コネクタ 193"/>
        <xdr:cNvCxnSpPr/>
      </xdr:nvCxnSpPr>
      <xdr:spPr>
        <a:xfrm>
          <a:off x="1447800" y="15100582"/>
          <a:ext cx="889000" cy="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16777</xdr:rowOff>
    </xdr:from>
    <xdr:to>
      <xdr:col>3</xdr:col>
      <xdr:colOff>330200</xdr:colOff>
      <xdr:row>86</xdr:row>
      <xdr:rowOff>118377</xdr:rowOff>
    </xdr:to>
    <xdr:sp macro="" textlink="">
      <xdr:nvSpPr>
        <xdr:cNvPr id="195" name="フローチャート : 判断 194"/>
        <xdr:cNvSpPr/>
      </xdr:nvSpPr>
      <xdr:spPr>
        <a:xfrm>
          <a:off x="2286000" y="1476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128554</xdr:rowOff>
    </xdr:from>
    <xdr:ext cx="762000" cy="259045"/>
    <xdr:sp macro="" textlink="">
      <xdr:nvSpPr>
        <xdr:cNvPr id="196" name="テキスト ボックス 195"/>
        <xdr:cNvSpPr txBox="1"/>
      </xdr:nvSpPr>
      <xdr:spPr>
        <a:xfrm>
          <a:off x="1955800" y="1453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32583</xdr:rowOff>
    </xdr:from>
    <xdr:to>
      <xdr:col>2</xdr:col>
      <xdr:colOff>127000</xdr:colOff>
      <xdr:row>86</xdr:row>
      <xdr:rowOff>134183</xdr:rowOff>
    </xdr:to>
    <xdr:sp macro="" textlink="">
      <xdr:nvSpPr>
        <xdr:cNvPr id="197" name="フローチャート : 判断 196"/>
        <xdr:cNvSpPr/>
      </xdr:nvSpPr>
      <xdr:spPr>
        <a:xfrm>
          <a:off x="1397000" y="147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144360</xdr:rowOff>
    </xdr:from>
    <xdr:ext cx="762000" cy="259045"/>
    <xdr:sp macro="" textlink="">
      <xdr:nvSpPr>
        <xdr:cNvPr id="198" name="テキスト ボックス 197"/>
        <xdr:cNvSpPr txBox="1"/>
      </xdr:nvSpPr>
      <xdr:spPr>
        <a:xfrm>
          <a:off x="1066800" y="14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52146</xdr:rowOff>
    </xdr:from>
    <xdr:to>
      <xdr:col>7</xdr:col>
      <xdr:colOff>203200</xdr:colOff>
      <xdr:row>87</xdr:row>
      <xdr:rowOff>153746</xdr:rowOff>
    </xdr:to>
    <xdr:sp macro="" textlink="">
      <xdr:nvSpPr>
        <xdr:cNvPr id="204" name="円/楕円 203"/>
        <xdr:cNvSpPr/>
      </xdr:nvSpPr>
      <xdr:spPr>
        <a:xfrm>
          <a:off x="4902200" y="14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24223</xdr:rowOff>
    </xdr:from>
    <xdr:ext cx="762000" cy="259045"/>
    <xdr:sp macro="" textlink="">
      <xdr:nvSpPr>
        <xdr:cNvPr id="205" name="人件費・物件費等の状況該当値テキスト"/>
        <xdr:cNvSpPr txBox="1"/>
      </xdr:nvSpPr>
      <xdr:spPr>
        <a:xfrm>
          <a:off x="5041900" y="149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152333</xdr:rowOff>
    </xdr:from>
    <xdr:to>
      <xdr:col>6</xdr:col>
      <xdr:colOff>50800</xdr:colOff>
      <xdr:row>88</xdr:row>
      <xdr:rowOff>82483</xdr:rowOff>
    </xdr:to>
    <xdr:sp macro="" textlink="">
      <xdr:nvSpPr>
        <xdr:cNvPr id="206" name="円/楕円 205"/>
        <xdr:cNvSpPr/>
      </xdr:nvSpPr>
      <xdr:spPr>
        <a:xfrm>
          <a:off x="4064000" y="1506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67260</xdr:rowOff>
    </xdr:from>
    <xdr:ext cx="736600" cy="259045"/>
    <xdr:sp macro="" textlink="">
      <xdr:nvSpPr>
        <xdr:cNvPr id="207" name="テキスト ボックス 206"/>
        <xdr:cNvSpPr txBox="1"/>
      </xdr:nvSpPr>
      <xdr:spPr>
        <a:xfrm>
          <a:off x="3733800" y="1515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54118</xdr:rowOff>
    </xdr:from>
    <xdr:to>
      <xdr:col>4</xdr:col>
      <xdr:colOff>533400</xdr:colOff>
      <xdr:row>88</xdr:row>
      <xdr:rowOff>155718</xdr:rowOff>
    </xdr:to>
    <xdr:sp macro="" textlink="">
      <xdr:nvSpPr>
        <xdr:cNvPr id="208" name="円/楕円 207"/>
        <xdr:cNvSpPr/>
      </xdr:nvSpPr>
      <xdr:spPr>
        <a:xfrm>
          <a:off x="3175000" y="15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140495</xdr:rowOff>
    </xdr:from>
    <xdr:ext cx="762000" cy="259045"/>
    <xdr:sp macro="" textlink="">
      <xdr:nvSpPr>
        <xdr:cNvPr id="209" name="テキスト ボックス 208"/>
        <xdr:cNvSpPr txBox="1"/>
      </xdr:nvSpPr>
      <xdr:spPr>
        <a:xfrm>
          <a:off x="2844800" y="15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161671</xdr:rowOff>
    </xdr:from>
    <xdr:to>
      <xdr:col>3</xdr:col>
      <xdr:colOff>330200</xdr:colOff>
      <xdr:row>88</xdr:row>
      <xdr:rowOff>91821</xdr:rowOff>
    </xdr:to>
    <xdr:sp macro="" textlink="">
      <xdr:nvSpPr>
        <xdr:cNvPr id="210" name="円/楕円 209"/>
        <xdr:cNvSpPr/>
      </xdr:nvSpPr>
      <xdr:spPr>
        <a:xfrm>
          <a:off x="2286000" y="150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76598</xdr:rowOff>
    </xdr:from>
    <xdr:ext cx="762000" cy="259045"/>
    <xdr:sp macro="" textlink="">
      <xdr:nvSpPr>
        <xdr:cNvPr id="211" name="テキスト ボックス 210"/>
        <xdr:cNvSpPr txBox="1"/>
      </xdr:nvSpPr>
      <xdr:spPr>
        <a:xfrm>
          <a:off x="1955800" y="1516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151,700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133632</xdr:rowOff>
    </xdr:from>
    <xdr:to>
      <xdr:col>2</xdr:col>
      <xdr:colOff>127000</xdr:colOff>
      <xdr:row>88</xdr:row>
      <xdr:rowOff>63782</xdr:rowOff>
    </xdr:to>
    <xdr:sp macro="" textlink="">
      <xdr:nvSpPr>
        <xdr:cNvPr id="212" name="円/楕円 211"/>
        <xdr:cNvSpPr/>
      </xdr:nvSpPr>
      <xdr:spPr>
        <a:xfrm>
          <a:off x="1397000" y="150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48559</xdr:rowOff>
    </xdr:from>
    <xdr:ext cx="762000" cy="259045"/>
    <xdr:sp macro="" textlink="">
      <xdr:nvSpPr>
        <xdr:cNvPr id="213" name="テキスト ボックス 212"/>
        <xdr:cNvSpPr txBox="1"/>
      </xdr:nvSpPr>
      <xdr:spPr>
        <a:xfrm>
          <a:off x="1066800" y="151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給与制度については、従来から国に準じた運用を行い、適正な給与水準の確保に努めているところである。その結果、</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H26.4.1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）の本県の給与水準はグループ平均を下回る水準となっている。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なお、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H24.4.1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）及び</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H25.4.1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現在）のラスパイレス指数は、国家公務員の給与削減措置が講じられたことにより、相対的に上昇したものであり、削減措置の影響を除けば概ね横ばいに推移している。（国家公務員の給与削減措置がなかったと仮定した場合の指数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99.8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99.6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0" name="直線コネクタ 239"/>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1"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2" name="直線コネクタ 241"/>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4" name="直線コネクタ 24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89</xdr:row>
      <xdr:rowOff>123472</xdr:rowOff>
    </xdr:to>
    <xdr:cxnSp macro="">
      <xdr:nvCxnSpPr>
        <xdr:cNvPr id="245" name="直線コネクタ 244"/>
        <xdr:cNvCxnSpPr/>
      </xdr:nvCxnSpPr>
      <xdr:spPr>
        <a:xfrm flipV="1">
          <a:off x="16179800" y="14256455"/>
          <a:ext cx="8382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6"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7" name="フローチャート : 判断 246"/>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123472</xdr:rowOff>
    </xdr:from>
    <xdr:to>
      <xdr:col>23</xdr:col>
      <xdr:colOff>406400</xdr:colOff>
      <xdr:row>90</xdr:row>
      <xdr:rowOff>19050</xdr:rowOff>
    </xdr:to>
    <xdr:cxnSp macro="">
      <xdr:nvCxnSpPr>
        <xdr:cNvPr id="248" name="直線コネクタ 247"/>
        <xdr:cNvCxnSpPr/>
      </xdr:nvCxnSpPr>
      <xdr:spPr>
        <a:xfrm flipV="1">
          <a:off x="15290800" y="1538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49" name="フローチャート : 判断 248"/>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157638</xdr:rowOff>
    </xdr:from>
    <xdr:ext cx="736600" cy="259045"/>
    <xdr:sp macro="" textlink="">
      <xdr:nvSpPr>
        <xdr:cNvPr id="250" name="テキスト ボックス 249"/>
        <xdr:cNvSpPr txBox="1"/>
      </xdr:nvSpPr>
      <xdr:spPr>
        <a:xfrm>
          <a:off x="15798800" y="150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90</xdr:row>
      <xdr:rowOff>19050</xdr:rowOff>
    </xdr:to>
    <xdr:cxnSp macro="">
      <xdr:nvCxnSpPr>
        <xdr:cNvPr id="251" name="直線コネクタ 250"/>
        <xdr:cNvCxnSpPr/>
      </xdr:nvCxnSpPr>
      <xdr:spPr>
        <a:xfrm>
          <a:off x="14401800" y="14323484"/>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52" name="フローチャート : 判断 251"/>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53" name="テキスト ボックス 252"/>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151695</xdr:rowOff>
    </xdr:from>
    <xdr:to>
      <xdr:col>21</xdr:col>
      <xdr:colOff>0</xdr:colOff>
      <xdr:row>83</xdr:row>
      <xdr:rowOff>93134</xdr:rowOff>
    </xdr:to>
    <xdr:cxnSp macro="">
      <xdr:nvCxnSpPr>
        <xdr:cNvPr id="254" name="直線コネクタ 253"/>
        <xdr:cNvCxnSpPr/>
      </xdr:nvCxnSpPr>
      <xdr:spPr>
        <a:xfrm>
          <a:off x="13512800" y="13867695"/>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52916</xdr:rowOff>
    </xdr:from>
    <xdr:to>
      <xdr:col>21</xdr:col>
      <xdr:colOff>50800</xdr:colOff>
      <xdr:row>82</xdr:row>
      <xdr:rowOff>154516</xdr:rowOff>
    </xdr:to>
    <xdr:sp macro="" textlink="">
      <xdr:nvSpPr>
        <xdr:cNvPr id="255" name="フローチャート : 判断 254"/>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56" name="テキスト ボックス 255"/>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57" name="フローチャート : 判断 256"/>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149877</xdr:rowOff>
    </xdr:from>
    <xdr:ext cx="762000" cy="259045"/>
    <xdr:sp macro="" textlink="">
      <xdr:nvSpPr>
        <xdr:cNvPr id="258" name="テキスト ボックス 257"/>
        <xdr:cNvSpPr txBox="1"/>
      </xdr:nvSpPr>
      <xdr:spPr>
        <a:xfrm>
          <a:off x="13131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64" name="円/楕円 263"/>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65"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72672</xdr:rowOff>
    </xdr:from>
    <xdr:to>
      <xdr:col>23</xdr:col>
      <xdr:colOff>457200</xdr:colOff>
      <xdr:row>90</xdr:row>
      <xdr:rowOff>2822</xdr:rowOff>
    </xdr:to>
    <xdr:sp macro="" textlink="">
      <xdr:nvSpPr>
        <xdr:cNvPr id="266" name="円/楕円 265"/>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159049</xdr:rowOff>
    </xdr:from>
    <xdr:ext cx="736600" cy="259045"/>
    <xdr:sp macro="" textlink="">
      <xdr:nvSpPr>
        <xdr:cNvPr id="267" name="テキスト ボックス 266"/>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68" name="円/楕円 26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9" name="テキスト ボックス 26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70" name="円/楕円 26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71" name="テキスト ボックス 270"/>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100895</xdr:rowOff>
    </xdr:from>
    <xdr:to>
      <xdr:col>19</xdr:col>
      <xdr:colOff>533400</xdr:colOff>
      <xdr:row>81</xdr:row>
      <xdr:rowOff>31045</xdr:rowOff>
    </xdr:to>
    <xdr:sp macro="" textlink="">
      <xdr:nvSpPr>
        <xdr:cNvPr id="272" name="円/楕円 271"/>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41222</xdr:rowOff>
    </xdr:from>
    <xdr:ext cx="762000" cy="259045"/>
    <xdr:sp macro="" textlink="">
      <xdr:nvSpPr>
        <xdr:cNvPr id="273" name="テキスト ボックス 272"/>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「行財政改革緊急プログラム</a:t>
          </a:r>
          <a:r>
            <a:rPr kumimoji="0" lang="en-US" altLang="ja-JP" sz="1100" b="0" i="0" u="none" strike="noStrike" kern="0" cap="none" spc="0" normalizeH="0" baseline="0" noProof="0">
              <a:ln>
                <a:noFill/>
              </a:ln>
              <a:solidFill>
                <a:prstClr val="black"/>
              </a:solidFill>
              <a:effectLst/>
              <a:uLnTx/>
              <a:uFillTx/>
              <a:latin typeface="+mn-lt"/>
              <a:ea typeface="+mn-ea"/>
              <a:cs typeface="+mn-cs"/>
            </a:rPr>
            <a:t>Ver2.1</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」により、知事部局一般会計職員については、平成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ja-JP" sz="1100" b="0" i="0" u="none" strike="noStrike" kern="0" cap="none" spc="0" normalizeH="0" baseline="0" noProof="0">
              <a:ln>
                <a:noFill/>
              </a:ln>
              <a:solidFill>
                <a:prstClr val="black"/>
              </a:solidFill>
              <a:effectLst/>
              <a:uLnTx/>
              <a:uFillTx/>
              <a:latin typeface="+mn-lt"/>
              <a:ea typeface="+mn-ea"/>
              <a:cs typeface="+mn-cs"/>
            </a:rPr>
            <a:t>月</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日を基準とし、平成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ja-JP" sz="1100" b="0" i="0" u="none" strike="noStrike" kern="0" cap="none" spc="0" normalizeH="0" baseline="0" noProof="0">
              <a:ln>
                <a:noFill/>
              </a:ln>
              <a:solidFill>
                <a:prstClr val="black"/>
              </a:solidFill>
              <a:effectLst/>
              <a:uLnTx/>
              <a:uFillTx/>
              <a:latin typeface="+mn-lt"/>
              <a:ea typeface="+mn-ea"/>
              <a:cs typeface="+mn-cs"/>
            </a:rPr>
            <a:t>月</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日までに純減数</a:t>
          </a:r>
          <a:r>
            <a:rPr kumimoji="0" lang="en-US" altLang="ja-JP" sz="1100" b="0" i="0" u="none" strike="noStrike" kern="0" cap="none" spc="0" normalizeH="0" baseline="0" noProof="0">
              <a:ln>
                <a:noFill/>
              </a:ln>
              <a:solidFill>
                <a:prstClr val="black"/>
              </a:solidFill>
              <a:effectLst/>
              <a:uLnTx/>
              <a:uFillTx/>
              <a:latin typeface="+mn-lt"/>
              <a:ea typeface="+mn-ea"/>
              <a:cs typeface="+mn-cs"/>
            </a:rPr>
            <a:t>500</a:t>
          </a:r>
          <a:r>
            <a:rPr kumimoji="0" lang="ja-JP" altLang="ja-JP" sz="1100" b="0" i="0" u="none" strike="noStrike" kern="0" cap="none" spc="0" normalizeH="0" baseline="0" noProof="0">
              <a:ln>
                <a:noFill/>
              </a:ln>
              <a:solidFill>
                <a:prstClr val="black"/>
              </a:solidFill>
              <a:effectLst/>
              <a:uLnTx/>
              <a:uFillTx/>
              <a:latin typeface="+mn-lt"/>
              <a:ea typeface="+mn-ea"/>
              <a:cs typeface="+mn-cs"/>
            </a:rPr>
            <a:t>名、純減率</a:t>
          </a:r>
          <a:r>
            <a:rPr kumimoji="0" lang="en-US" altLang="ja-JP" sz="1100" b="0" i="0" u="none" strike="noStrike" kern="0" cap="none" spc="0" normalizeH="0" baseline="0" noProof="0">
              <a:ln>
                <a:noFill/>
              </a:ln>
              <a:solidFill>
                <a:prstClr val="black"/>
              </a:solidFill>
              <a:effectLst/>
              <a:uLnTx/>
              <a:uFillTx/>
              <a:latin typeface="+mn-lt"/>
              <a:ea typeface="+mn-ea"/>
              <a:cs typeface="+mn-cs"/>
            </a:rPr>
            <a:t>14.2</a:t>
          </a:r>
          <a:r>
            <a:rPr kumimoji="0" lang="ja-JP" altLang="ja-JP" sz="1100" b="0" i="0" u="none" strike="noStrike" kern="0" cap="none" spc="0" normalizeH="0" baseline="0" noProof="0">
              <a:ln>
                <a:noFill/>
              </a:ln>
              <a:solidFill>
                <a:prstClr val="black"/>
              </a:solidFill>
              <a:effectLst/>
              <a:uLnTx/>
              <a:uFillTx/>
              <a:latin typeface="+mn-lt"/>
              <a:ea typeface="+mn-ea"/>
              <a:cs typeface="+mn-cs"/>
            </a:rPr>
            <a:t>％を目標に取り組み、純減数</a:t>
          </a:r>
          <a:r>
            <a:rPr kumimoji="0" lang="en-US" altLang="ja-JP" sz="1100" b="0" i="0" u="none" strike="noStrike" kern="0" cap="none" spc="0" normalizeH="0" baseline="0" noProof="0">
              <a:ln>
                <a:noFill/>
              </a:ln>
              <a:solidFill>
                <a:prstClr val="black"/>
              </a:solidFill>
              <a:effectLst/>
              <a:uLnTx/>
              <a:uFillTx/>
              <a:latin typeface="+mn-lt"/>
              <a:ea typeface="+mn-ea"/>
              <a:cs typeface="+mn-cs"/>
            </a:rPr>
            <a:t>522</a:t>
          </a:r>
          <a:r>
            <a:rPr kumimoji="0" lang="ja-JP" altLang="ja-JP" sz="1100" b="0" i="0" u="none" strike="noStrike" kern="0" cap="none" spc="0" normalizeH="0" baseline="0" noProof="0">
              <a:ln>
                <a:noFill/>
              </a:ln>
              <a:solidFill>
                <a:prstClr val="black"/>
              </a:solidFill>
              <a:effectLst/>
              <a:uLnTx/>
              <a:uFillTx/>
              <a:latin typeface="+mn-lt"/>
              <a:ea typeface="+mn-ea"/>
              <a:cs typeface="+mn-cs"/>
            </a:rPr>
            <a:t>名、純減率</a:t>
          </a:r>
          <a:r>
            <a:rPr kumimoji="0" lang="en-US" altLang="ja-JP" sz="1100" b="0" i="0" u="none" strike="noStrike" kern="0" cap="none" spc="0" normalizeH="0" baseline="0" noProof="0">
              <a:ln>
                <a:noFill/>
              </a:ln>
              <a:solidFill>
                <a:prstClr val="black"/>
              </a:solidFill>
              <a:effectLst/>
              <a:uLnTx/>
              <a:uFillTx/>
              <a:latin typeface="+mn-lt"/>
              <a:ea typeface="+mn-ea"/>
              <a:cs typeface="+mn-cs"/>
            </a:rPr>
            <a:t>14.8</a:t>
          </a:r>
          <a:r>
            <a:rPr kumimoji="0" lang="ja-JP" altLang="ja-JP" sz="1100" b="0" i="0" u="none" strike="noStrike" kern="0" cap="none" spc="0" normalizeH="0" baseline="0" noProof="0">
              <a:ln>
                <a:noFill/>
              </a:ln>
              <a:solidFill>
                <a:prstClr val="black"/>
              </a:solidFill>
              <a:effectLst/>
              <a:uLnTx/>
              <a:uFillTx/>
              <a:latin typeface="+mn-lt"/>
              <a:ea typeface="+mn-ea"/>
              <a:cs typeface="+mn-cs"/>
            </a:rPr>
            <a:t>％と目標を上回る成果がでたところである。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このため、平成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月に策定した「佐賀県行財政運営計画</a:t>
          </a:r>
          <a:r>
            <a:rPr kumimoji="0" lang="en-US" altLang="ja-JP" sz="1100" b="0" i="0" u="none" strike="noStrike" kern="0" cap="none" spc="0" normalizeH="0" baseline="0" noProof="0">
              <a:ln>
                <a:noFill/>
              </a:ln>
              <a:solidFill>
                <a:prstClr val="black"/>
              </a:solidFill>
              <a:effectLst/>
              <a:uLnTx/>
              <a:uFillTx/>
              <a:latin typeface="+mn-lt"/>
              <a:ea typeface="+mn-ea"/>
              <a:cs typeface="+mn-cs"/>
            </a:rPr>
            <a:t>2011</a:t>
          </a:r>
          <a:r>
            <a:rPr kumimoji="0" lang="ja-JP" altLang="ja-JP" sz="1100" b="0" i="0" u="none" strike="noStrike" kern="0" cap="none" spc="0" normalizeH="0" baseline="0" noProof="0">
              <a:ln>
                <a:noFill/>
              </a:ln>
              <a:solidFill>
                <a:prstClr val="black"/>
              </a:solidFill>
              <a:effectLst/>
              <a:uLnTx/>
              <a:uFillTx/>
              <a:latin typeface="+mn-lt"/>
              <a:ea typeface="+mn-ea"/>
              <a:cs typeface="+mn-cs"/>
            </a:rPr>
            <a:t>」においては、これまでのように数値目標を掲げたものとはせず、適正な定員管理や給与管理などにより総人件費の増嵩の抑制に努めることとし、事業の選択と集中や、効率的・効果的な人員配置により、限られた経営資源の効率的な活用を図ることとしてい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8" name="直線コネクタ 28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89" name="テキスト ボックス 28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0" name="直線コネクタ 28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1" name="テキスト ボックス 29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2" name="直線コネクタ 29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3" name="テキスト ボックス 29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4" name="直線コネクタ 29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5" name="テキスト ボックス 29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6" name="直線コネクタ 29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7" name="テキスト ボックス 29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8" name="直線コネクタ 29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299" name="テキスト ボックス 29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3" name="直線コネクタ 302"/>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4"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5" name="直線コネクタ 304"/>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6"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7" name="直線コネクタ 306"/>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132155</xdr:rowOff>
    </xdr:from>
    <xdr:to>
      <xdr:col>24</xdr:col>
      <xdr:colOff>558800</xdr:colOff>
      <xdr:row>66</xdr:row>
      <xdr:rowOff>134085</xdr:rowOff>
    </xdr:to>
    <xdr:cxnSp macro="">
      <xdr:nvCxnSpPr>
        <xdr:cNvPr id="308" name="直線コネクタ 307"/>
        <xdr:cNvCxnSpPr/>
      </xdr:nvCxnSpPr>
      <xdr:spPr>
        <a:xfrm flipV="1">
          <a:off x="16179800" y="1144785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70364</xdr:rowOff>
    </xdr:from>
    <xdr:ext cx="762000" cy="259045"/>
    <xdr:sp macro="" textlink="">
      <xdr:nvSpPr>
        <xdr:cNvPr id="309" name="定員管理の状況平均値テキスト"/>
        <xdr:cNvSpPr txBox="1"/>
      </xdr:nvSpPr>
      <xdr:spPr>
        <a:xfrm>
          <a:off x="17106900" y="10528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0" name="フローチャート : 判断 309"/>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134085</xdr:rowOff>
    </xdr:from>
    <xdr:to>
      <xdr:col>23</xdr:col>
      <xdr:colOff>406400</xdr:colOff>
      <xdr:row>66</xdr:row>
      <xdr:rowOff>156974</xdr:rowOff>
    </xdr:to>
    <xdr:cxnSp macro="">
      <xdr:nvCxnSpPr>
        <xdr:cNvPr id="311" name="直線コネクタ 310"/>
        <xdr:cNvCxnSpPr/>
      </xdr:nvCxnSpPr>
      <xdr:spPr>
        <a:xfrm flipV="1">
          <a:off x="15290800" y="11449785"/>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2" name="フローチャート : 判断 311"/>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151757</xdr:rowOff>
    </xdr:from>
    <xdr:ext cx="736600" cy="259045"/>
    <xdr:sp macro="" textlink="">
      <xdr:nvSpPr>
        <xdr:cNvPr id="313" name="テキスト ボックス 312"/>
        <xdr:cNvSpPr txBox="1"/>
      </xdr:nvSpPr>
      <xdr:spPr>
        <a:xfrm>
          <a:off x="15798800" y="104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156043</xdr:rowOff>
    </xdr:from>
    <xdr:to>
      <xdr:col>22</xdr:col>
      <xdr:colOff>203200</xdr:colOff>
      <xdr:row>66</xdr:row>
      <xdr:rowOff>156974</xdr:rowOff>
    </xdr:to>
    <xdr:cxnSp macro="">
      <xdr:nvCxnSpPr>
        <xdr:cNvPr id="314" name="直線コネクタ 313"/>
        <xdr:cNvCxnSpPr/>
      </xdr:nvCxnSpPr>
      <xdr:spPr>
        <a:xfrm>
          <a:off x="14401800" y="1147174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2417</xdr:rowOff>
    </xdr:from>
    <xdr:to>
      <xdr:col>22</xdr:col>
      <xdr:colOff>254000</xdr:colOff>
      <xdr:row>63</xdr:row>
      <xdr:rowOff>104017</xdr:rowOff>
    </xdr:to>
    <xdr:sp macro="" textlink="">
      <xdr:nvSpPr>
        <xdr:cNvPr id="315" name="フローチャート : 判断 314"/>
        <xdr:cNvSpPr/>
      </xdr:nvSpPr>
      <xdr:spPr>
        <a:xfrm>
          <a:off x="15240000" y="108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114194</xdr:rowOff>
    </xdr:from>
    <xdr:ext cx="762000" cy="259045"/>
    <xdr:sp macro="" textlink="">
      <xdr:nvSpPr>
        <xdr:cNvPr id="316" name="テキスト ボックス 315"/>
        <xdr:cNvSpPr txBox="1"/>
      </xdr:nvSpPr>
      <xdr:spPr>
        <a:xfrm>
          <a:off x="14909800" y="1057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156043</xdr:rowOff>
    </xdr:from>
    <xdr:to>
      <xdr:col>21</xdr:col>
      <xdr:colOff>0</xdr:colOff>
      <xdr:row>67</xdr:row>
      <xdr:rowOff>31888</xdr:rowOff>
    </xdr:to>
    <xdr:cxnSp macro="">
      <xdr:nvCxnSpPr>
        <xdr:cNvPr id="317" name="直線コネクタ 316"/>
        <xdr:cNvCxnSpPr/>
      </xdr:nvCxnSpPr>
      <xdr:spPr>
        <a:xfrm flipV="1">
          <a:off x="13512800" y="1147174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70842</xdr:rowOff>
    </xdr:from>
    <xdr:to>
      <xdr:col>21</xdr:col>
      <xdr:colOff>50800</xdr:colOff>
      <xdr:row>64</xdr:row>
      <xdr:rowOff>992</xdr:rowOff>
    </xdr:to>
    <xdr:sp macro="" textlink="">
      <xdr:nvSpPr>
        <xdr:cNvPr id="318" name="フローチャート : 判断 317"/>
        <xdr:cNvSpPr/>
      </xdr:nvSpPr>
      <xdr:spPr>
        <a:xfrm>
          <a:off x="14351000" y="108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11169</xdr:rowOff>
    </xdr:from>
    <xdr:ext cx="762000" cy="259045"/>
    <xdr:sp macro="" textlink="">
      <xdr:nvSpPr>
        <xdr:cNvPr id="319" name="テキスト ボックス 318"/>
        <xdr:cNvSpPr txBox="1"/>
      </xdr:nvSpPr>
      <xdr:spPr>
        <a:xfrm>
          <a:off x="14020800" y="106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112794</xdr:rowOff>
    </xdr:from>
    <xdr:to>
      <xdr:col>19</xdr:col>
      <xdr:colOff>533400</xdr:colOff>
      <xdr:row>64</xdr:row>
      <xdr:rowOff>42944</xdr:rowOff>
    </xdr:to>
    <xdr:sp macro="" textlink="">
      <xdr:nvSpPr>
        <xdr:cNvPr id="320" name="フローチャート : 判断 319"/>
        <xdr:cNvSpPr/>
      </xdr:nvSpPr>
      <xdr:spPr>
        <a:xfrm>
          <a:off x="13462000" y="10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53121</xdr:rowOff>
    </xdr:from>
    <xdr:ext cx="762000" cy="259045"/>
    <xdr:sp macro="" textlink="">
      <xdr:nvSpPr>
        <xdr:cNvPr id="321" name="テキスト ボックス 320"/>
        <xdr:cNvSpPr txBox="1"/>
      </xdr:nvSpPr>
      <xdr:spPr>
        <a:xfrm>
          <a:off x="13131800" y="106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81355</xdr:rowOff>
    </xdr:from>
    <xdr:to>
      <xdr:col>24</xdr:col>
      <xdr:colOff>609600</xdr:colOff>
      <xdr:row>67</xdr:row>
      <xdr:rowOff>11505</xdr:rowOff>
    </xdr:to>
    <xdr:sp macro="" textlink="">
      <xdr:nvSpPr>
        <xdr:cNvPr id="327" name="円/楕円 326"/>
        <xdr:cNvSpPr/>
      </xdr:nvSpPr>
      <xdr:spPr>
        <a:xfrm>
          <a:off x="16967200" y="11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148682</xdr:rowOff>
    </xdr:from>
    <xdr:ext cx="762000" cy="259045"/>
    <xdr:sp macro="" textlink="">
      <xdr:nvSpPr>
        <xdr:cNvPr id="328" name="定員管理の状況該当値テキスト"/>
        <xdr:cNvSpPr txBox="1"/>
      </xdr:nvSpPr>
      <xdr:spPr>
        <a:xfrm>
          <a:off x="17106900" y="112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83285</xdr:rowOff>
    </xdr:from>
    <xdr:to>
      <xdr:col>23</xdr:col>
      <xdr:colOff>457200</xdr:colOff>
      <xdr:row>67</xdr:row>
      <xdr:rowOff>13435</xdr:rowOff>
    </xdr:to>
    <xdr:sp macro="" textlink="">
      <xdr:nvSpPr>
        <xdr:cNvPr id="329" name="円/楕円 328"/>
        <xdr:cNvSpPr/>
      </xdr:nvSpPr>
      <xdr:spPr>
        <a:xfrm>
          <a:off x="16129000" y="113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169662</xdr:rowOff>
    </xdr:from>
    <xdr:ext cx="736600" cy="259045"/>
    <xdr:sp macro="" textlink="">
      <xdr:nvSpPr>
        <xdr:cNvPr id="330" name="テキスト ボックス 329"/>
        <xdr:cNvSpPr txBox="1"/>
      </xdr:nvSpPr>
      <xdr:spPr>
        <a:xfrm>
          <a:off x="15798800" y="1148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106174</xdr:rowOff>
    </xdr:from>
    <xdr:to>
      <xdr:col>22</xdr:col>
      <xdr:colOff>254000</xdr:colOff>
      <xdr:row>67</xdr:row>
      <xdr:rowOff>36324</xdr:rowOff>
    </xdr:to>
    <xdr:sp macro="" textlink="">
      <xdr:nvSpPr>
        <xdr:cNvPr id="331" name="円/楕円 330"/>
        <xdr:cNvSpPr/>
      </xdr:nvSpPr>
      <xdr:spPr>
        <a:xfrm>
          <a:off x="15240000" y="114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21101</xdr:rowOff>
    </xdr:from>
    <xdr:ext cx="762000" cy="259045"/>
    <xdr:sp macro="" textlink="">
      <xdr:nvSpPr>
        <xdr:cNvPr id="332" name="テキスト ボックス 331"/>
        <xdr:cNvSpPr txBox="1"/>
      </xdr:nvSpPr>
      <xdr:spPr>
        <a:xfrm>
          <a:off x="14909800" y="11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105243</xdr:rowOff>
    </xdr:from>
    <xdr:to>
      <xdr:col>21</xdr:col>
      <xdr:colOff>50800</xdr:colOff>
      <xdr:row>67</xdr:row>
      <xdr:rowOff>35393</xdr:rowOff>
    </xdr:to>
    <xdr:sp macro="" textlink="">
      <xdr:nvSpPr>
        <xdr:cNvPr id="333" name="円/楕円 332"/>
        <xdr:cNvSpPr/>
      </xdr:nvSpPr>
      <xdr:spPr>
        <a:xfrm>
          <a:off x="14351000" y="114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20170</xdr:rowOff>
    </xdr:from>
    <xdr:ext cx="762000" cy="259045"/>
    <xdr:sp macro="" textlink="">
      <xdr:nvSpPr>
        <xdr:cNvPr id="334" name="テキスト ボックス 333"/>
        <xdr:cNvSpPr txBox="1"/>
      </xdr:nvSpPr>
      <xdr:spPr>
        <a:xfrm>
          <a:off x="14020800" y="115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1,546.32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152538</xdr:rowOff>
    </xdr:from>
    <xdr:to>
      <xdr:col>19</xdr:col>
      <xdr:colOff>533400</xdr:colOff>
      <xdr:row>67</xdr:row>
      <xdr:rowOff>82688</xdr:rowOff>
    </xdr:to>
    <xdr:sp macro="" textlink="">
      <xdr:nvSpPr>
        <xdr:cNvPr id="335" name="円/楕円 334"/>
        <xdr:cNvSpPr/>
      </xdr:nvSpPr>
      <xdr:spPr>
        <a:xfrm>
          <a:off x="13462000" y="114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67465</xdr:rowOff>
    </xdr:from>
    <xdr:ext cx="762000" cy="259045"/>
    <xdr:sp macro="" textlink="">
      <xdr:nvSpPr>
        <xdr:cNvPr id="336" name="テキスト ボックス 335"/>
        <xdr:cNvSpPr txBox="1"/>
      </xdr:nvSpPr>
      <xdr:spPr>
        <a:xfrm>
          <a:off x="13131800" y="1155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ポイント低い状況にある。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主な要因は、臨時地方道整備事業債、臨時財政特例債等の償還金の減による公債費の減少である。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将来の県債残高の動向に留意しながら、借換債を前提として償還期間の長期化等、引き続き、公債費負担の平準化を図るとともに、地方交付税により後年度に財源措置のある地方債を活用することにより、実質公債費比率の上昇を抑える。</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6" name="直線コネクタ 365"/>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6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0" name="直線コネクタ 36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3628</xdr:rowOff>
    </xdr:from>
    <xdr:to>
      <xdr:col>24</xdr:col>
      <xdr:colOff>558800</xdr:colOff>
      <xdr:row>37</xdr:row>
      <xdr:rowOff>124278</xdr:rowOff>
    </xdr:to>
    <xdr:cxnSp macro="">
      <xdr:nvCxnSpPr>
        <xdr:cNvPr id="371" name="直線コネクタ 370"/>
        <xdr:cNvCxnSpPr/>
      </xdr:nvCxnSpPr>
      <xdr:spPr>
        <a:xfrm flipV="1">
          <a:off x="16179800" y="63472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2"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3" name="フローチャート : 判断 372"/>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37</xdr:row>
      <xdr:rowOff>158750</xdr:rowOff>
    </xdr:to>
    <xdr:cxnSp macro="">
      <xdr:nvCxnSpPr>
        <xdr:cNvPr id="374" name="直線コネクタ 373"/>
        <xdr:cNvCxnSpPr/>
      </xdr:nvCxnSpPr>
      <xdr:spPr>
        <a:xfrm flipV="1">
          <a:off x="15290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5" name="フローチャート : 判断 374"/>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6" name="テキスト ボックス 375"/>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89807</xdr:rowOff>
    </xdr:from>
    <xdr:to>
      <xdr:col>22</xdr:col>
      <xdr:colOff>203200</xdr:colOff>
      <xdr:row>37</xdr:row>
      <xdr:rowOff>158750</xdr:rowOff>
    </xdr:to>
    <xdr:cxnSp macro="">
      <xdr:nvCxnSpPr>
        <xdr:cNvPr id="377" name="直線コネクタ 376"/>
        <xdr:cNvCxnSpPr/>
      </xdr:nvCxnSpPr>
      <xdr:spPr>
        <a:xfrm>
          <a:off x="14401800" y="64334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78" name="フローチャート : 判断 377"/>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79" name="テキスト ボックス 378"/>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89807</xdr:rowOff>
    </xdr:from>
    <xdr:to>
      <xdr:col>21</xdr:col>
      <xdr:colOff>0</xdr:colOff>
      <xdr:row>37</xdr:row>
      <xdr:rowOff>107043</xdr:rowOff>
    </xdr:to>
    <xdr:cxnSp macro="">
      <xdr:nvCxnSpPr>
        <xdr:cNvPr id="380" name="直線コネクタ 379"/>
        <xdr:cNvCxnSpPr/>
      </xdr:nvCxnSpPr>
      <xdr:spPr>
        <a:xfrm flipV="1">
          <a:off x="13512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1" name="フローチャート : 判断 38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82" name="テキスト ボックス 38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3" name="フローチャート : 判断 382"/>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4" name="テキスト ボックス 383"/>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124278</xdr:rowOff>
    </xdr:from>
    <xdr:to>
      <xdr:col>24</xdr:col>
      <xdr:colOff>609600</xdr:colOff>
      <xdr:row>37</xdr:row>
      <xdr:rowOff>54428</xdr:rowOff>
    </xdr:to>
    <xdr:sp macro="" textlink="">
      <xdr:nvSpPr>
        <xdr:cNvPr id="390" name="円/楕円 389"/>
        <xdr:cNvSpPr/>
      </xdr:nvSpPr>
      <xdr:spPr>
        <a:xfrm>
          <a:off x="16967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140805</xdr:rowOff>
    </xdr:from>
    <xdr:ext cx="762000" cy="259045"/>
    <xdr:sp macro="" textlink="">
      <xdr:nvSpPr>
        <xdr:cNvPr id="391" name="公債費負担の状況該当値テキスト"/>
        <xdr:cNvSpPr txBox="1"/>
      </xdr:nvSpPr>
      <xdr:spPr>
        <a:xfrm>
          <a:off x="17106900" y="61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392" name="円/楕円 39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393" name="テキスト ボックス 39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394" name="円/楕円 39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395" name="テキスト ボックス 39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39007</xdr:rowOff>
    </xdr:from>
    <xdr:to>
      <xdr:col>21</xdr:col>
      <xdr:colOff>50800</xdr:colOff>
      <xdr:row>37</xdr:row>
      <xdr:rowOff>140607</xdr:rowOff>
    </xdr:to>
    <xdr:sp macro="" textlink="">
      <xdr:nvSpPr>
        <xdr:cNvPr id="396" name="円/楕円 395"/>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150784</xdr:rowOff>
    </xdr:from>
    <xdr:ext cx="762000" cy="259045"/>
    <xdr:sp macro="" textlink="">
      <xdr:nvSpPr>
        <xdr:cNvPr id="397" name="テキスト ボックス 396"/>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56243</xdr:rowOff>
    </xdr:from>
    <xdr:to>
      <xdr:col>19</xdr:col>
      <xdr:colOff>533400</xdr:colOff>
      <xdr:row>37</xdr:row>
      <xdr:rowOff>157843</xdr:rowOff>
    </xdr:to>
    <xdr:sp macro="" textlink="">
      <xdr:nvSpPr>
        <xdr:cNvPr id="398" name="円/楕円 397"/>
        <xdr:cNvSpPr/>
      </xdr:nvSpPr>
      <xdr:spPr>
        <a:xfrm>
          <a:off x="13462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168020</xdr:rowOff>
    </xdr:from>
    <xdr:ext cx="762000" cy="259045"/>
    <xdr:sp macro="" textlink="">
      <xdr:nvSpPr>
        <xdr:cNvPr id="399" name="テキスト ボックス 398"/>
        <xdr:cNvSpPr txBox="1"/>
      </xdr:nvSpPr>
      <xdr:spPr>
        <a:xfrm>
          <a:off x="13131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都道府県平均、類似団体平均を下回っている状況にある。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昨年度より低下した主な要因は、退職手当基金等の充当可能基金が増加したこと等である。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4" name="直線コネクタ 41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5" name="テキスト ボックス 41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8" name="直線コネクタ 41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9" name="テキスト ボックス 41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3" name="直線コネクタ 422"/>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4"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5" name="直線コネクタ 424"/>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6"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7" name="直線コネクタ 426"/>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85058</xdr:rowOff>
    </xdr:from>
    <xdr:to>
      <xdr:col>24</xdr:col>
      <xdr:colOff>558800</xdr:colOff>
      <xdr:row>15</xdr:row>
      <xdr:rowOff>141764</xdr:rowOff>
    </xdr:to>
    <xdr:cxnSp macro="">
      <xdr:nvCxnSpPr>
        <xdr:cNvPr id="428" name="直線コネクタ 427"/>
        <xdr:cNvCxnSpPr/>
      </xdr:nvCxnSpPr>
      <xdr:spPr>
        <a:xfrm flipV="1">
          <a:off x="16179800" y="2656808"/>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29"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0" name="フローチャート : 判断 429"/>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141764</xdr:rowOff>
    </xdr:from>
    <xdr:to>
      <xdr:col>23</xdr:col>
      <xdr:colOff>406400</xdr:colOff>
      <xdr:row>16</xdr:row>
      <xdr:rowOff>14351</xdr:rowOff>
    </xdr:to>
    <xdr:cxnSp macro="">
      <xdr:nvCxnSpPr>
        <xdr:cNvPr id="431" name="直線コネクタ 430"/>
        <xdr:cNvCxnSpPr/>
      </xdr:nvCxnSpPr>
      <xdr:spPr>
        <a:xfrm flipV="1">
          <a:off x="15290800" y="271351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2" name="フローチャート : 判断 431"/>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3" name="テキスト ボックス 432"/>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14351</xdr:rowOff>
    </xdr:from>
    <xdr:to>
      <xdr:col>22</xdr:col>
      <xdr:colOff>203200</xdr:colOff>
      <xdr:row>16</xdr:row>
      <xdr:rowOff>52356</xdr:rowOff>
    </xdr:to>
    <xdr:cxnSp macro="">
      <xdr:nvCxnSpPr>
        <xdr:cNvPr id="434" name="直線コネクタ 433"/>
        <xdr:cNvCxnSpPr/>
      </xdr:nvCxnSpPr>
      <xdr:spPr>
        <a:xfrm flipV="1">
          <a:off x="14401800" y="275755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115189</xdr:rowOff>
    </xdr:from>
    <xdr:to>
      <xdr:col>22</xdr:col>
      <xdr:colOff>254000</xdr:colOff>
      <xdr:row>20</xdr:row>
      <xdr:rowOff>45339</xdr:rowOff>
    </xdr:to>
    <xdr:sp macro="" textlink="">
      <xdr:nvSpPr>
        <xdr:cNvPr id="435" name="フローチャート : 判断 434"/>
        <xdr:cNvSpPr/>
      </xdr:nvSpPr>
      <xdr:spPr>
        <a:xfrm>
          <a:off x="15240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30116</xdr:rowOff>
    </xdr:from>
    <xdr:ext cx="762000" cy="259045"/>
    <xdr:sp macro="" textlink="">
      <xdr:nvSpPr>
        <xdr:cNvPr id="436" name="テキスト ボックス 435"/>
        <xdr:cNvSpPr txBox="1"/>
      </xdr:nvSpPr>
      <xdr:spPr>
        <a:xfrm>
          <a:off x="14909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52356</xdr:rowOff>
    </xdr:from>
    <xdr:to>
      <xdr:col>21</xdr:col>
      <xdr:colOff>0</xdr:colOff>
      <xdr:row>16</xdr:row>
      <xdr:rowOff>162147</xdr:rowOff>
    </xdr:to>
    <xdr:cxnSp macro="">
      <xdr:nvCxnSpPr>
        <xdr:cNvPr id="437" name="直線コネクタ 436"/>
        <xdr:cNvCxnSpPr/>
      </xdr:nvCxnSpPr>
      <xdr:spPr>
        <a:xfrm flipV="1">
          <a:off x="13512800" y="2795556"/>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161036</xdr:rowOff>
    </xdr:from>
    <xdr:to>
      <xdr:col>21</xdr:col>
      <xdr:colOff>50800</xdr:colOff>
      <xdr:row>20</xdr:row>
      <xdr:rowOff>91186</xdr:rowOff>
    </xdr:to>
    <xdr:sp macro="" textlink="">
      <xdr:nvSpPr>
        <xdr:cNvPr id="438" name="フローチャート : 判断 437"/>
        <xdr:cNvSpPr/>
      </xdr:nvSpPr>
      <xdr:spPr>
        <a:xfrm>
          <a:off x="14351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75963</xdr:rowOff>
    </xdr:from>
    <xdr:ext cx="762000" cy="259045"/>
    <xdr:sp macro="" textlink="">
      <xdr:nvSpPr>
        <xdr:cNvPr id="439" name="テキスト ボックス 438"/>
        <xdr:cNvSpPr txBox="1"/>
      </xdr:nvSpPr>
      <xdr:spPr>
        <a:xfrm>
          <a:off x="14020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111442</xdr:rowOff>
    </xdr:from>
    <xdr:to>
      <xdr:col>19</xdr:col>
      <xdr:colOff>533400</xdr:colOff>
      <xdr:row>21</xdr:row>
      <xdr:rowOff>41592</xdr:rowOff>
    </xdr:to>
    <xdr:sp macro="" textlink="">
      <xdr:nvSpPr>
        <xdr:cNvPr id="440" name="フローチャート : 判断 439"/>
        <xdr:cNvSpPr/>
      </xdr:nvSpPr>
      <xdr:spPr>
        <a:xfrm>
          <a:off x="13462000" y="3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26369</xdr:rowOff>
    </xdr:from>
    <xdr:ext cx="762000" cy="259045"/>
    <xdr:sp macro="" textlink="">
      <xdr:nvSpPr>
        <xdr:cNvPr id="441" name="テキスト ボックス 440"/>
        <xdr:cNvSpPr txBox="1"/>
      </xdr:nvSpPr>
      <xdr:spPr>
        <a:xfrm>
          <a:off x="13131800" y="36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34258</xdr:rowOff>
    </xdr:from>
    <xdr:to>
      <xdr:col>24</xdr:col>
      <xdr:colOff>609600</xdr:colOff>
      <xdr:row>15</xdr:row>
      <xdr:rowOff>135858</xdr:rowOff>
    </xdr:to>
    <xdr:sp macro="" textlink="">
      <xdr:nvSpPr>
        <xdr:cNvPr id="447" name="円/楕円 446"/>
        <xdr:cNvSpPr/>
      </xdr:nvSpPr>
      <xdr:spPr>
        <a:xfrm>
          <a:off x="169672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126985</xdr:rowOff>
    </xdr:from>
    <xdr:ext cx="762000" cy="259045"/>
    <xdr:sp macro="" textlink="">
      <xdr:nvSpPr>
        <xdr:cNvPr id="448" name="将来負担の状況該当値テキスト"/>
        <xdr:cNvSpPr txBox="1"/>
      </xdr:nvSpPr>
      <xdr:spPr>
        <a:xfrm>
          <a:off x="17106900" y="252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90964</xdr:rowOff>
    </xdr:from>
    <xdr:to>
      <xdr:col>23</xdr:col>
      <xdr:colOff>457200</xdr:colOff>
      <xdr:row>16</xdr:row>
      <xdr:rowOff>21114</xdr:rowOff>
    </xdr:to>
    <xdr:sp macro="" textlink="">
      <xdr:nvSpPr>
        <xdr:cNvPr id="449" name="円/楕円 448"/>
        <xdr:cNvSpPr/>
      </xdr:nvSpPr>
      <xdr:spPr>
        <a:xfrm>
          <a:off x="16129000" y="26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31291</xdr:rowOff>
    </xdr:from>
    <xdr:ext cx="736600" cy="259045"/>
    <xdr:sp macro="" textlink="">
      <xdr:nvSpPr>
        <xdr:cNvPr id="450" name="テキスト ボックス 449"/>
        <xdr:cNvSpPr txBox="1"/>
      </xdr:nvSpPr>
      <xdr:spPr>
        <a:xfrm>
          <a:off x="15798800" y="243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135001</xdr:rowOff>
    </xdr:from>
    <xdr:to>
      <xdr:col>22</xdr:col>
      <xdr:colOff>254000</xdr:colOff>
      <xdr:row>16</xdr:row>
      <xdr:rowOff>65151</xdr:rowOff>
    </xdr:to>
    <xdr:sp macro="" textlink="">
      <xdr:nvSpPr>
        <xdr:cNvPr id="451" name="円/楕円 450"/>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75328</xdr:rowOff>
    </xdr:from>
    <xdr:ext cx="762000" cy="259045"/>
    <xdr:sp macro="" textlink="">
      <xdr:nvSpPr>
        <xdr:cNvPr id="452" name="テキスト ボックス 451"/>
        <xdr:cNvSpPr txBox="1"/>
      </xdr:nvSpPr>
      <xdr:spPr>
        <a:xfrm>
          <a:off x="14909800" y="247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1556</xdr:rowOff>
    </xdr:from>
    <xdr:to>
      <xdr:col>21</xdr:col>
      <xdr:colOff>50800</xdr:colOff>
      <xdr:row>16</xdr:row>
      <xdr:rowOff>103156</xdr:rowOff>
    </xdr:to>
    <xdr:sp macro="" textlink="">
      <xdr:nvSpPr>
        <xdr:cNvPr id="453" name="円/楕円 452"/>
        <xdr:cNvSpPr/>
      </xdr:nvSpPr>
      <xdr:spPr>
        <a:xfrm>
          <a:off x="14351000" y="2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113333</xdr:rowOff>
    </xdr:from>
    <xdr:ext cx="762000" cy="259045"/>
    <xdr:sp macro="" textlink="">
      <xdr:nvSpPr>
        <xdr:cNvPr id="454" name="テキスト ボックス 453"/>
        <xdr:cNvSpPr txBox="1"/>
      </xdr:nvSpPr>
      <xdr:spPr>
        <a:xfrm>
          <a:off x="14020800" y="251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111347</xdr:rowOff>
    </xdr:from>
    <xdr:to>
      <xdr:col>19</xdr:col>
      <xdr:colOff>533400</xdr:colOff>
      <xdr:row>17</xdr:row>
      <xdr:rowOff>41497</xdr:rowOff>
    </xdr:to>
    <xdr:sp macro="" textlink="">
      <xdr:nvSpPr>
        <xdr:cNvPr id="455" name="円/楕円 454"/>
        <xdr:cNvSpPr/>
      </xdr:nvSpPr>
      <xdr:spPr>
        <a:xfrm>
          <a:off x="13462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51674</xdr:rowOff>
    </xdr:from>
    <xdr:ext cx="762000" cy="259045"/>
    <xdr:sp macro="" textlink="">
      <xdr:nvSpPr>
        <xdr:cNvPr id="456" name="テキスト ボックス 455"/>
        <xdr:cNvSpPr txBox="1"/>
      </xdr:nvSpPr>
      <xdr:spPr>
        <a:xfrm>
          <a:off x="13131800" y="262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852,285
848,040
2,439.67
451,419,495
434,352,654
4,105,358
255,441,925
722,113,418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H23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年度において、「佐賀県行財政改革緊急プログラム</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Ver.2.1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」による職員給与の一時的な削減を終了したことによる増加のため前年度より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ポイント悪化したが、</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H25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年度と改善傾向にあり、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年度においては類似団体平均を上回ってはいるものの、給与特例措置による給料等の減や、分母</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歳入</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である地方交付税が増加したこと等により、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今後においては、これまで同様、業務量に応じた適正な人員配置及び職員給与等の適正管理を行うことで、財政健全化を図る。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107950</xdr:rowOff>
    </xdr:from>
    <xdr:to>
      <xdr:col>7</xdr:col>
      <xdr:colOff>15875</xdr:colOff>
      <xdr:row>39</xdr:row>
      <xdr:rowOff>165100</xdr:rowOff>
    </xdr:to>
    <xdr:cxnSp macro="">
      <xdr:nvCxnSpPr>
        <xdr:cNvPr id="64" name="直線コネクタ 63"/>
        <xdr:cNvCxnSpPr/>
      </xdr:nvCxnSpPr>
      <xdr:spPr>
        <a:xfrm flipV="1">
          <a:off x="3987800" y="66230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165100</xdr:rowOff>
    </xdr:from>
    <xdr:to>
      <xdr:col>5</xdr:col>
      <xdr:colOff>549275</xdr:colOff>
      <xdr:row>40</xdr:row>
      <xdr:rowOff>50800</xdr:rowOff>
    </xdr:to>
    <xdr:cxnSp macro="">
      <xdr:nvCxnSpPr>
        <xdr:cNvPr id="67" name="直線コネクタ 66"/>
        <xdr:cNvCxnSpPr/>
      </xdr:nvCxnSpPr>
      <xdr:spPr>
        <a:xfrm flipV="1">
          <a:off x="3098800" y="685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69" name="テキスト ボックス 6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165100</xdr:rowOff>
    </xdr:from>
    <xdr:to>
      <xdr:col>4</xdr:col>
      <xdr:colOff>346075</xdr:colOff>
      <xdr:row>40</xdr:row>
      <xdr:rowOff>50800</xdr:rowOff>
    </xdr:to>
    <xdr:cxnSp macro="">
      <xdr:nvCxnSpPr>
        <xdr:cNvPr id="70" name="直線コネクタ 69"/>
        <xdr:cNvCxnSpPr/>
      </xdr:nvCxnSpPr>
      <xdr:spPr>
        <a:xfrm>
          <a:off x="2209800" y="6508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1" name="フローチャート : 判断 70"/>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2" name="テキスト ボックス 71"/>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165100</xdr:rowOff>
    </xdr:from>
    <xdr:to>
      <xdr:col>3</xdr:col>
      <xdr:colOff>142875</xdr:colOff>
      <xdr:row>41</xdr:row>
      <xdr:rowOff>31750</xdr:rowOff>
    </xdr:to>
    <xdr:cxnSp macro="">
      <xdr:nvCxnSpPr>
        <xdr:cNvPr id="73" name="直線コネクタ 72"/>
        <xdr:cNvCxnSpPr/>
      </xdr:nvCxnSpPr>
      <xdr:spPr>
        <a:xfrm flipV="1">
          <a:off x="1320800" y="65087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4" name="フローチャート : 判断 73"/>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5" name="テキスト ボックス 74"/>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6" name="フローチャート : 判断 75"/>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7" name="テキスト ボックス 76"/>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57150</xdr:rowOff>
    </xdr:from>
    <xdr:to>
      <xdr:col>7</xdr:col>
      <xdr:colOff>66675</xdr:colOff>
      <xdr:row>38</xdr:row>
      <xdr:rowOff>158750</xdr:rowOff>
    </xdr:to>
    <xdr:sp macro="" textlink="">
      <xdr:nvSpPr>
        <xdr:cNvPr id="83" name="円/楕円 82"/>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137177</xdr:rowOff>
    </xdr:from>
    <xdr:ext cx="762000" cy="259045"/>
    <xdr:sp macro="" textlink="">
      <xdr:nvSpPr>
        <xdr:cNvPr id="84" name="人件費該当値テキスト"/>
        <xdr:cNvSpPr txBox="1"/>
      </xdr:nvSpPr>
      <xdr:spPr>
        <a:xfrm>
          <a:off x="491490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114300</xdr:rowOff>
    </xdr:from>
    <xdr:to>
      <xdr:col>5</xdr:col>
      <xdr:colOff>600075</xdr:colOff>
      <xdr:row>40</xdr:row>
      <xdr:rowOff>44450</xdr:rowOff>
    </xdr:to>
    <xdr:sp macro="" textlink="">
      <xdr:nvSpPr>
        <xdr:cNvPr id="85" name="円/楕円 84"/>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29227</xdr:rowOff>
    </xdr:from>
    <xdr:ext cx="736600" cy="259045"/>
    <xdr:sp macro="" textlink="">
      <xdr:nvSpPr>
        <xdr:cNvPr id="86" name="テキスト ボックス 85"/>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7" name="円/楕円 86"/>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88" name="テキスト ボックス 87"/>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114300</xdr:rowOff>
    </xdr:from>
    <xdr:to>
      <xdr:col>3</xdr:col>
      <xdr:colOff>193675</xdr:colOff>
      <xdr:row>38</xdr:row>
      <xdr:rowOff>44450</xdr:rowOff>
    </xdr:to>
    <xdr:sp macro="" textlink="">
      <xdr:nvSpPr>
        <xdr:cNvPr id="89" name="円/楕円 88"/>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29227</xdr:rowOff>
    </xdr:from>
    <xdr:ext cx="762000" cy="259045"/>
    <xdr:sp macro="" textlink="">
      <xdr:nvSpPr>
        <xdr:cNvPr id="90" name="テキスト ボックス 89"/>
        <xdr:cNvSpPr txBox="1"/>
      </xdr:nvSpPr>
      <xdr:spPr>
        <a:xfrm>
          <a:off x="1828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1" name="円/楕円 90"/>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2" name="テキスト ボックス 91"/>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年度は委託料事業の見直しや行財政改革の推進の成果により改善したが、</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年度以降、</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ICT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関連事業等の増加に伴い増傾向にあり、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年度は前年度と比較して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グループ内平均とは同じ割合となっているが、今後も、これまで同様、財政健全化を図る。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92710</xdr:rowOff>
    </xdr:from>
    <xdr:to>
      <xdr:col>24</xdr:col>
      <xdr:colOff>22225</xdr:colOff>
      <xdr:row>16</xdr:row>
      <xdr:rowOff>58420</xdr:rowOff>
    </xdr:to>
    <xdr:cxnSp macro="">
      <xdr:nvCxnSpPr>
        <xdr:cNvPr id="121" name="直線コネクタ 120"/>
        <xdr:cNvCxnSpPr/>
      </xdr:nvCxnSpPr>
      <xdr:spPr>
        <a:xfrm>
          <a:off x="15671800" y="266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24147</xdr:rowOff>
    </xdr:from>
    <xdr:ext cx="762000" cy="259045"/>
    <xdr:sp macro="" textlink="">
      <xdr:nvSpPr>
        <xdr:cNvPr id="122"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46990</xdr:rowOff>
    </xdr:from>
    <xdr:to>
      <xdr:col>22</xdr:col>
      <xdr:colOff>555625</xdr:colOff>
      <xdr:row>15</xdr:row>
      <xdr:rowOff>92710</xdr:rowOff>
    </xdr:to>
    <xdr:cxnSp macro="">
      <xdr:nvCxnSpPr>
        <xdr:cNvPr id="124" name="直線コネクタ 123"/>
        <xdr:cNvCxnSpPr/>
      </xdr:nvCxnSpPr>
      <xdr:spPr>
        <a:xfrm>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46990</xdr:rowOff>
    </xdr:to>
    <xdr:cxnSp macro="">
      <xdr:nvCxnSpPr>
        <xdr:cNvPr id="127" name="直線コネクタ 126"/>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53340</xdr:rowOff>
    </xdr:from>
    <xdr:to>
      <xdr:col>21</xdr:col>
      <xdr:colOff>403225</xdr:colOff>
      <xdr:row>16</xdr:row>
      <xdr:rowOff>154940</xdr:rowOff>
    </xdr:to>
    <xdr:sp macro="" textlink="">
      <xdr:nvSpPr>
        <xdr:cNvPr id="128" name="フローチャート : 判断 127"/>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139717</xdr:rowOff>
    </xdr:from>
    <xdr:ext cx="762000" cy="259045"/>
    <xdr:sp macro="" textlink="">
      <xdr:nvSpPr>
        <xdr:cNvPr id="129" name="テキスト ボックス 12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xdr:rowOff>
    </xdr:from>
    <xdr:to>
      <xdr:col>20</xdr:col>
      <xdr:colOff>149225</xdr:colOff>
      <xdr:row>15</xdr:row>
      <xdr:rowOff>46990</xdr:rowOff>
    </xdr:to>
    <xdr:cxnSp macro="">
      <xdr:nvCxnSpPr>
        <xdr:cNvPr id="130" name="直線コネクタ 129"/>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1" name="フローチャート : 判断 130"/>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2" name="テキスト ボックス 131"/>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3" name="フローチャート : 判断 132"/>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4" name="テキスト ボックス 13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40" name="円/楕円 139"/>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151147</xdr:rowOff>
    </xdr:from>
    <xdr:ext cx="762000" cy="259045"/>
    <xdr:sp macro="" textlink="">
      <xdr:nvSpPr>
        <xdr:cNvPr id="141"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2" name="円/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3" name="テキスト ボックス 142"/>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167640</xdr:rowOff>
    </xdr:from>
    <xdr:to>
      <xdr:col>21</xdr:col>
      <xdr:colOff>403225</xdr:colOff>
      <xdr:row>15</xdr:row>
      <xdr:rowOff>97790</xdr:rowOff>
    </xdr:to>
    <xdr:sp macro="" textlink="">
      <xdr:nvSpPr>
        <xdr:cNvPr id="144" name="円/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107967</xdr:rowOff>
    </xdr:from>
    <xdr:ext cx="762000" cy="259045"/>
    <xdr:sp macro="" textlink="">
      <xdr:nvSpPr>
        <xdr:cNvPr id="145" name="テキスト ボックス 144"/>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121920</xdr:rowOff>
    </xdr:from>
    <xdr:to>
      <xdr:col>20</xdr:col>
      <xdr:colOff>200025</xdr:colOff>
      <xdr:row>15</xdr:row>
      <xdr:rowOff>52070</xdr:rowOff>
    </xdr:to>
    <xdr:sp macro="" textlink="">
      <xdr:nvSpPr>
        <xdr:cNvPr id="146" name="円/楕円 145"/>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62247</xdr:rowOff>
    </xdr:from>
    <xdr:ext cx="762000" cy="259045"/>
    <xdr:sp macro="" textlink="">
      <xdr:nvSpPr>
        <xdr:cNvPr id="147" name="テキスト ボックス 146"/>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48" name="円/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49" name="テキスト ボックス 148"/>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社会保障関係経費の減により、対前年度比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ポイント減少した。</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年度に、「児童手当及び子ども手当」を扶助費分析とすることに伴い増加したが、直近２か年で見ると</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社会保障関係経費は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減少している。本県の傾向としては減少傾向だが、社会全体の傾向としては今後も増加傾向にあると予想されることから、これまで同様、財政健全化を図る。</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138430</xdr:rowOff>
    </xdr:to>
    <xdr:cxnSp macro="">
      <xdr:nvCxnSpPr>
        <xdr:cNvPr id="178" name="直線コネクタ 177"/>
        <xdr:cNvCxnSpPr/>
      </xdr:nvCxnSpPr>
      <xdr:spPr>
        <a:xfrm flipV="1">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79"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58420</xdr:rowOff>
    </xdr:to>
    <xdr:cxnSp macro="">
      <xdr:nvCxnSpPr>
        <xdr:cNvPr id="181" name="直線コネクタ 180"/>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3" name="テキスト ボックス 18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58420</xdr:rowOff>
    </xdr:to>
    <xdr:cxnSp macro="">
      <xdr:nvCxnSpPr>
        <xdr:cNvPr id="184" name="直線コネクタ 183"/>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5" name="フローチャート : 判断 184"/>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6" name="テキスト ボックス 185"/>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56</xdr:row>
      <xdr:rowOff>12700</xdr:rowOff>
    </xdr:to>
    <xdr:cxnSp macro="">
      <xdr:nvCxnSpPr>
        <xdr:cNvPr id="187" name="直線コネクタ 186"/>
        <xdr:cNvCxnSpPr/>
      </xdr:nvCxnSpPr>
      <xdr:spPr>
        <a:xfrm>
          <a:off x="1320800" y="943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8" name="フローチャート : 判断 18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9" name="テキスト ボックス 18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1" name="テキスト ボックス 190"/>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97" name="円/楕円 19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198"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199" name="円/楕円 19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0" name="テキスト ボックス 19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1" name="円/楕円 200"/>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202" name="テキスト ボックス 201"/>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3" name="円/楕円 20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05" name="円/楕円 20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06" name="テキスト ボックス 20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都道府県平均、グループ内平均よりも低い割合となっている。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年度以降横ばいとなっている。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35560</xdr:rowOff>
    </xdr:to>
    <xdr:cxnSp macro="">
      <xdr:nvCxnSpPr>
        <xdr:cNvPr id="234" name="直線コネクタ 233"/>
        <xdr:cNvCxnSpPr/>
      </xdr:nvCxnSpPr>
      <xdr:spPr>
        <a:xfrm>
          <a:off x="15671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35560</xdr:rowOff>
    </xdr:to>
    <xdr:cxnSp macro="">
      <xdr:nvCxnSpPr>
        <xdr:cNvPr id="237" name="直線コネクタ 236"/>
        <xdr:cNvCxnSpPr/>
      </xdr:nvCxnSpPr>
      <xdr:spPr>
        <a:xfrm>
          <a:off x="14782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35560</xdr:rowOff>
    </xdr:to>
    <xdr:cxnSp macro="">
      <xdr:nvCxnSpPr>
        <xdr:cNvPr id="240" name="直線コネクタ 239"/>
        <xdr:cNvCxnSpPr/>
      </xdr:nvCxnSpPr>
      <xdr:spPr>
        <a:xfrm>
          <a:off x="13893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1" name="フローチャート : 判断 24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2" name="テキスト ボックス 24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127000</xdr:rowOff>
    </xdr:to>
    <xdr:cxnSp macro="">
      <xdr:nvCxnSpPr>
        <xdr:cNvPr id="243" name="直線コネクタ 242"/>
        <xdr:cNvCxnSpPr/>
      </xdr:nvCxnSpPr>
      <xdr:spPr>
        <a:xfrm flipV="1">
          <a:off x="13004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4" name="フローチャート : 判断 24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5" name="テキスト ボックス 24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46" name="フローチャート : 判断 24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93997</xdr:rowOff>
    </xdr:from>
    <xdr:ext cx="762000" cy="259045"/>
    <xdr:sp macro="" textlink="">
      <xdr:nvSpPr>
        <xdr:cNvPr id="247" name="テキスト ボックス 24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3" name="円/楕円 252"/>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4"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156210</xdr:rowOff>
    </xdr:from>
    <xdr:to>
      <xdr:col>22</xdr:col>
      <xdr:colOff>606425</xdr:colOff>
      <xdr:row>54</xdr:row>
      <xdr:rowOff>86360</xdr:rowOff>
    </xdr:to>
    <xdr:sp macro="" textlink="">
      <xdr:nvSpPr>
        <xdr:cNvPr id="255" name="円/楕円 254"/>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56" name="テキスト ボックス 255"/>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156210</xdr:rowOff>
    </xdr:from>
    <xdr:to>
      <xdr:col>21</xdr:col>
      <xdr:colOff>403225</xdr:colOff>
      <xdr:row>54</xdr:row>
      <xdr:rowOff>86360</xdr:rowOff>
    </xdr:to>
    <xdr:sp macro="" textlink="">
      <xdr:nvSpPr>
        <xdr:cNvPr id="257" name="円/楕円 256"/>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8" name="テキスト ボックス 257"/>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156210</xdr:rowOff>
    </xdr:from>
    <xdr:to>
      <xdr:col>20</xdr:col>
      <xdr:colOff>200025</xdr:colOff>
      <xdr:row>54</xdr:row>
      <xdr:rowOff>86360</xdr:rowOff>
    </xdr:to>
    <xdr:sp macro="" textlink="">
      <xdr:nvSpPr>
        <xdr:cNvPr id="259" name="円/楕円 258"/>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60" name="テキスト ボックス 259"/>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1" name="円/楕円 26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2" name="テキスト ボックス 26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都道府県平均、グループ内平均よりも低い割合となっている。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しかし、社会保障関係経費の負担金の増加等の原因により歳出の決算額も上昇傾向にある。今後も増加傾向が予想されることから、これまで同様、事業の選択と集中において補助金等の重点化を行うことで、財政健全化を図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5" name="直線コネクタ 27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6" name="テキスト ボックス 27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7" name="直線コネクタ 27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8" name="テキスト ボックス 27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9" name="直線コネクタ 27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0" name="テキスト ボックス 27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1" name="直線コネクタ 28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2" name="テキスト ボックス 28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3" name="直線コネクタ 28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4" name="テキスト ボックス 28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8" name="直線コネクタ 287"/>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9"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0" name="直線コネクタ 289"/>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1"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2" name="直線コネクタ 291"/>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69850</xdr:rowOff>
    </xdr:from>
    <xdr:to>
      <xdr:col>24</xdr:col>
      <xdr:colOff>22225</xdr:colOff>
      <xdr:row>37</xdr:row>
      <xdr:rowOff>146050</xdr:rowOff>
    </xdr:to>
    <xdr:cxnSp macro="">
      <xdr:nvCxnSpPr>
        <xdr:cNvPr id="293" name="直線コネクタ 292"/>
        <xdr:cNvCxnSpPr/>
      </xdr:nvCxnSpPr>
      <xdr:spPr>
        <a:xfrm>
          <a:off x="15671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86377</xdr:rowOff>
    </xdr:from>
    <xdr:ext cx="762000" cy="259045"/>
    <xdr:sp macro="" textlink="">
      <xdr:nvSpPr>
        <xdr:cNvPr id="294" name="補助費等平均値テキスト"/>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5" name="フローチャート : 判断 294"/>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146050</xdr:rowOff>
    </xdr:from>
    <xdr:to>
      <xdr:col>22</xdr:col>
      <xdr:colOff>555625</xdr:colOff>
      <xdr:row>37</xdr:row>
      <xdr:rowOff>69850</xdr:rowOff>
    </xdr:to>
    <xdr:cxnSp macro="">
      <xdr:nvCxnSpPr>
        <xdr:cNvPr id="296" name="直線コネクタ 295"/>
        <xdr:cNvCxnSpPr/>
      </xdr:nvCxnSpPr>
      <xdr:spPr>
        <a:xfrm>
          <a:off x="14782800" y="614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7" name="フローチャート : 判断 296"/>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67327</xdr:rowOff>
    </xdr:from>
    <xdr:ext cx="736600" cy="259045"/>
    <xdr:sp macro="" textlink="">
      <xdr:nvSpPr>
        <xdr:cNvPr id="298" name="テキスト ボックス 297"/>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50800</xdr:rowOff>
    </xdr:from>
    <xdr:to>
      <xdr:col>21</xdr:col>
      <xdr:colOff>352425</xdr:colOff>
      <xdr:row>35</xdr:row>
      <xdr:rowOff>146050</xdr:rowOff>
    </xdr:to>
    <xdr:cxnSp macro="">
      <xdr:nvCxnSpPr>
        <xdr:cNvPr id="299" name="直線コネクタ 298"/>
        <xdr:cNvCxnSpPr/>
      </xdr:nvCxnSpPr>
      <xdr:spPr>
        <a:xfrm>
          <a:off x="13893800" y="588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0" name="フローチャート : 判断 29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1" name="テキスト ボックス 30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50800</xdr:rowOff>
    </xdr:from>
    <xdr:to>
      <xdr:col>20</xdr:col>
      <xdr:colOff>149225</xdr:colOff>
      <xdr:row>35</xdr:row>
      <xdr:rowOff>50800</xdr:rowOff>
    </xdr:to>
    <xdr:cxnSp macro="">
      <xdr:nvCxnSpPr>
        <xdr:cNvPr id="302" name="直線コネクタ 301"/>
        <xdr:cNvCxnSpPr/>
      </xdr:nvCxnSpPr>
      <xdr:spPr>
        <a:xfrm flipV="1">
          <a:off x="13004800" y="588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3" name="フローチャート : 判断 302"/>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04" name="テキスト ボックス 303"/>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5" name="フローチャート : 判断 30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06" name="テキスト ボックス 30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95250</xdr:rowOff>
    </xdr:from>
    <xdr:to>
      <xdr:col>24</xdr:col>
      <xdr:colOff>73025</xdr:colOff>
      <xdr:row>38</xdr:row>
      <xdr:rowOff>25400</xdr:rowOff>
    </xdr:to>
    <xdr:sp macro="" textlink="">
      <xdr:nvSpPr>
        <xdr:cNvPr id="312" name="円/楕円 311"/>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111777</xdr:rowOff>
    </xdr:from>
    <xdr:ext cx="762000" cy="259045"/>
    <xdr:sp macro="" textlink="">
      <xdr:nvSpPr>
        <xdr:cNvPr id="313"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19050</xdr:rowOff>
    </xdr:from>
    <xdr:to>
      <xdr:col>22</xdr:col>
      <xdr:colOff>606425</xdr:colOff>
      <xdr:row>37</xdr:row>
      <xdr:rowOff>120650</xdr:rowOff>
    </xdr:to>
    <xdr:sp macro="" textlink="">
      <xdr:nvSpPr>
        <xdr:cNvPr id="314" name="円/楕円 31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95250</xdr:rowOff>
    </xdr:from>
    <xdr:to>
      <xdr:col>21</xdr:col>
      <xdr:colOff>403225</xdr:colOff>
      <xdr:row>36</xdr:row>
      <xdr:rowOff>25400</xdr:rowOff>
    </xdr:to>
    <xdr:sp macro="" textlink="">
      <xdr:nvSpPr>
        <xdr:cNvPr id="316" name="円/楕円 315"/>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35577</xdr:rowOff>
    </xdr:from>
    <xdr:ext cx="762000" cy="259045"/>
    <xdr:sp macro="" textlink="">
      <xdr:nvSpPr>
        <xdr:cNvPr id="317" name="テキスト ボックス 316"/>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0</xdr:rowOff>
    </xdr:from>
    <xdr:to>
      <xdr:col>20</xdr:col>
      <xdr:colOff>200025</xdr:colOff>
      <xdr:row>34</xdr:row>
      <xdr:rowOff>101600</xdr:rowOff>
    </xdr:to>
    <xdr:sp macro="" textlink="">
      <xdr:nvSpPr>
        <xdr:cNvPr id="318" name="円/楕円 317"/>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111777</xdr:rowOff>
    </xdr:from>
    <xdr:ext cx="762000" cy="259045"/>
    <xdr:sp macro="" textlink="">
      <xdr:nvSpPr>
        <xdr:cNvPr id="319" name="テキスト ボックス 318"/>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0</xdr:rowOff>
    </xdr:from>
    <xdr:to>
      <xdr:col>18</xdr:col>
      <xdr:colOff>682625</xdr:colOff>
      <xdr:row>35</xdr:row>
      <xdr:rowOff>101600</xdr:rowOff>
    </xdr:to>
    <xdr:sp macro="" textlink="">
      <xdr:nvSpPr>
        <xdr:cNvPr id="320" name="円/楕円 319"/>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111777</xdr:rowOff>
    </xdr:from>
    <xdr:ext cx="762000" cy="259045"/>
    <xdr:sp macro="" textlink="">
      <xdr:nvSpPr>
        <xdr:cNvPr id="321" name="テキスト ボックス 320"/>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臨時財政対策債の元利償還金が年々増加していることなどから、公債費の決算額は対前年比で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％増加しており、臨時財政対策債の元利償還額は、公債費全体の約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年度の公債費の経常収支比率は、地方税の増などにより分母となる経常一般財源等総額及び臨時財政対策債の計が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％増加したしたものの、分子となる公債費充当一般財源等が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％増加したため、前年度より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ポイント増加した。これは、類似団体平均を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3.3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9" name="直線コネクタ 348"/>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2"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3" name="直線コネクタ 352"/>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74</xdr:row>
      <xdr:rowOff>29028</xdr:rowOff>
    </xdr:to>
    <xdr:cxnSp macro="">
      <xdr:nvCxnSpPr>
        <xdr:cNvPr id="354" name="直線コネクタ 353"/>
        <xdr:cNvCxnSpPr/>
      </xdr:nvCxnSpPr>
      <xdr:spPr>
        <a:xfrm>
          <a:off x="3987800" y="12651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5"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6" name="フローチャート : 判断 355"/>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75</xdr:row>
      <xdr:rowOff>53522</xdr:rowOff>
    </xdr:to>
    <xdr:cxnSp macro="">
      <xdr:nvCxnSpPr>
        <xdr:cNvPr id="357" name="直線コネクタ 356"/>
        <xdr:cNvCxnSpPr/>
      </xdr:nvCxnSpPr>
      <xdr:spPr>
        <a:xfrm flipV="1">
          <a:off x="3098800" y="126510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8" name="フローチャート : 判断 357"/>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59" name="テキスト ボックス 358"/>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151493</xdr:rowOff>
    </xdr:from>
    <xdr:to>
      <xdr:col>4</xdr:col>
      <xdr:colOff>346075</xdr:colOff>
      <xdr:row>75</xdr:row>
      <xdr:rowOff>53522</xdr:rowOff>
    </xdr:to>
    <xdr:cxnSp macro="">
      <xdr:nvCxnSpPr>
        <xdr:cNvPr id="360" name="直線コネクタ 359"/>
        <xdr:cNvCxnSpPr/>
      </xdr:nvCxnSpPr>
      <xdr:spPr>
        <a:xfrm>
          <a:off x="2209800" y="126673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2721</xdr:rowOff>
    </xdr:from>
    <xdr:to>
      <xdr:col>4</xdr:col>
      <xdr:colOff>396875</xdr:colOff>
      <xdr:row>77</xdr:row>
      <xdr:rowOff>104321</xdr:rowOff>
    </xdr:to>
    <xdr:sp macro="" textlink="">
      <xdr:nvSpPr>
        <xdr:cNvPr id="361" name="フローチャート : 判断 360"/>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62" name="テキスト ボックス 361"/>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151493</xdr:rowOff>
    </xdr:from>
    <xdr:to>
      <xdr:col>3</xdr:col>
      <xdr:colOff>142875</xdr:colOff>
      <xdr:row>74</xdr:row>
      <xdr:rowOff>29028</xdr:rowOff>
    </xdr:to>
    <xdr:cxnSp macro="">
      <xdr:nvCxnSpPr>
        <xdr:cNvPr id="363" name="直線コネクタ 362"/>
        <xdr:cNvCxnSpPr/>
      </xdr:nvCxnSpPr>
      <xdr:spPr>
        <a:xfrm flipV="1">
          <a:off x="1320800" y="12667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4" name="フローチャート : 判断 36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5" name="テキスト ボックス 364"/>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66" name="フローチャート : 判断 36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67" name="テキスト ボックス 36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149678</xdr:rowOff>
    </xdr:from>
    <xdr:to>
      <xdr:col>7</xdr:col>
      <xdr:colOff>66675</xdr:colOff>
      <xdr:row>74</xdr:row>
      <xdr:rowOff>79828</xdr:rowOff>
    </xdr:to>
    <xdr:sp macro="" textlink="">
      <xdr:nvSpPr>
        <xdr:cNvPr id="373" name="円/楕円 372"/>
        <xdr:cNvSpPr/>
      </xdr:nvSpPr>
      <xdr:spPr>
        <a:xfrm>
          <a:off x="4775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166205</xdr:rowOff>
    </xdr:from>
    <xdr:ext cx="762000" cy="259045"/>
    <xdr:sp macro="" textlink="">
      <xdr:nvSpPr>
        <xdr:cNvPr id="374" name="公債費該当値テキスト"/>
        <xdr:cNvSpPr txBox="1"/>
      </xdr:nvSpPr>
      <xdr:spPr>
        <a:xfrm>
          <a:off x="49149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375" name="円/楕円 374"/>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376" name="テキスト ボックス 375"/>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2722</xdr:rowOff>
    </xdr:from>
    <xdr:to>
      <xdr:col>4</xdr:col>
      <xdr:colOff>396875</xdr:colOff>
      <xdr:row>75</xdr:row>
      <xdr:rowOff>104322</xdr:rowOff>
    </xdr:to>
    <xdr:sp macro="" textlink="">
      <xdr:nvSpPr>
        <xdr:cNvPr id="377" name="円/楕円 376"/>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114499</xdr:rowOff>
    </xdr:from>
    <xdr:ext cx="762000" cy="259045"/>
    <xdr:sp macro="" textlink="">
      <xdr:nvSpPr>
        <xdr:cNvPr id="378" name="テキスト ボックス 377"/>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100693</xdr:rowOff>
    </xdr:from>
    <xdr:to>
      <xdr:col>3</xdr:col>
      <xdr:colOff>193675</xdr:colOff>
      <xdr:row>74</xdr:row>
      <xdr:rowOff>30843</xdr:rowOff>
    </xdr:to>
    <xdr:sp macro="" textlink="">
      <xdr:nvSpPr>
        <xdr:cNvPr id="379" name="円/楕円 378"/>
        <xdr:cNvSpPr/>
      </xdr:nvSpPr>
      <xdr:spPr>
        <a:xfrm>
          <a:off x="2159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41020</xdr:rowOff>
    </xdr:from>
    <xdr:ext cx="762000" cy="259045"/>
    <xdr:sp macro="" textlink="">
      <xdr:nvSpPr>
        <xdr:cNvPr id="380" name="テキスト ボックス 379"/>
        <xdr:cNvSpPr txBox="1"/>
      </xdr:nvSpPr>
      <xdr:spPr>
        <a:xfrm>
          <a:off x="1828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149678</xdr:rowOff>
    </xdr:from>
    <xdr:to>
      <xdr:col>1</xdr:col>
      <xdr:colOff>676275</xdr:colOff>
      <xdr:row>74</xdr:row>
      <xdr:rowOff>79828</xdr:rowOff>
    </xdr:to>
    <xdr:sp macro="" textlink="">
      <xdr:nvSpPr>
        <xdr:cNvPr id="381" name="円/楕円 380"/>
        <xdr:cNvSpPr/>
      </xdr:nvSpPr>
      <xdr:spPr>
        <a:xfrm>
          <a:off x="1270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90005</xdr:rowOff>
    </xdr:from>
    <xdr:ext cx="762000" cy="259045"/>
    <xdr:sp macro="" textlink="">
      <xdr:nvSpPr>
        <xdr:cNvPr id="382" name="テキスト ボックス 381"/>
        <xdr:cNvSpPr txBox="1"/>
      </xdr:nvSpPr>
      <xdr:spPr>
        <a:xfrm>
          <a:off x="939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都道府県平均より低く、グループ内平均よりも高い割合となっているが、グループ内平均との差は縮小傾向である。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年度においては、給与特例措置による給料等の減による歳出減及び地方税等の増による歳入増のため、前年度より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88900</xdr:rowOff>
    </xdr:from>
    <xdr:to>
      <xdr:col>24</xdr:col>
      <xdr:colOff>22225</xdr:colOff>
      <xdr:row>81</xdr:row>
      <xdr:rowOff>165100</xdr:rowOff>
    </xdr:to>
    <xdr:cxnSp macro="">
      <xdr:nvCxnSpPr>
        <xdr:cNvPr id="408" name="直線コネクタ 407"/>
        <xdr:cNvCxnSpPr/>
      </xdr:nvCxnSpPr>
      <xdr:spPr>
        <a:xfrm flipV="1">
          <a:off x="16510000" y="12947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137177</xdr:rowOff>
    </xdr:from>
    <xdr:ext cx="762000" cy="259045"/>
    <xdr:sp macro="" textlink="">
      <xdr:nvSpPr>
        <xdr:cNvPr id="409"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165100</xdr:rowOff>
    </xdr:from>
    <xdr:to>
      <xdr:col>24</xdr:col>
      <xdr:colOff>111125</xdr:colOff>
      <xdr:row>81</xdr:row>
      <xdr:rowOff>165100</xdr:rowOff>
    </xdr:to>
    <xdr:cxnSp macro="">
      <xdr:nvCxnSpPr>
        <xdr:cNvPr id="410" name="直線コネクタ 409"/>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3827</xdr:rowOff>
    </xdr:from>
    <xdr:ext cx="762000" cy="259045"/>
    <xdr:sp macro="" textlink="">
      <xdr:nvSpPr>
        <xdr:cNvPr id="411" name="公債費以外最大値テキスト"/>
        <xdr:cNvSpPr txBox="1"/>
      </xdr:nvSpPr>
      <xdr:spPr>
        <a:xfrm>
          <a:off x="16598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75</xdr:row>
      <xdr:rowOff>88900</xdr:rowOff>
    </xdr:from>
    <xdr:to>
      <xdr:col>24</xdr:col>
      <xdr:colOff>111125</xdr:colOff>
      <xdr:row>75</xdr:row>
      <xdr:rowOff>88900</xdr:rowOff>
    </xdr:to>
    <xdr:cxnSp macro="">
      <xdr:nvCxnSpPr>
        <xdr:cNvPr id="412" name="直線コネクタ 411"/>
        <xdr:cNvCxnSpPr/>
      </xdr:nvCxnSpPr>
      <xdr:spPr>
        <a:xfrm>
          <a:off x="16421100" y="1294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31750</xdr:rowOff>
    </xdr:from>
    <xdr:to>
      <xdr:col>24</xdr:col>
      <xdr:colOff>22225</xdr:colOff>
      <xdr:row>78</xdr:row>
      <xdr:rowOff>146050</xdr:rowOff>
    </xdr:to>
    <xdr:cxnSp macro="">
      <xdr:nvCxnSpPr>
        <xdr:cNvPr id="413" name="直線コネクタ 412"/>
        <xdr:cNvCxnSpPr/>
      </xdr:nvCxnSpPr>
      <xdr:spPr>
        <a:xfrm flipV="1">
          <a:off x="15671800" y="1340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111777</xdr:rowOff>
    </xdr:from>
    <xdr:ext cx="762000" cy="259045"/>
    <xdr:sp macro="" textlink="">
      <xdr:nvSpPr>
        <xdr:cNvPr id="41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95250</xdr:rowOff>
    </xdr:from>
    <xdr:to>
      <xdr:col>24</xdr:col>
      <xdr:colOff>73025</xdr:colOff>
      <xdr:row>78</xdr:row>
      <xdr:rowOff>25400</xdr:rowOff>
    </xdr:to>
    <xdr:sp macro="" textlink="">
      <xdr:nvSpPr>
        <xdr:cNvPr id="415" name="フローチャート : 判断 41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127000</xdr:rowOff>
    </xdr:from>
    <xdr:to>
      <xdr:col>22</xdr:col>
      <xdr:colOff>555625</xdr:colOff>
      <xdr:row>78</xdr:row>
      <xdr:rowOff>146050</xdr:rowOff>
    </xdr:to>
    <xdr:cxnSp macro="">
      <xdr:nvCxnSpPr>
        <xdr:cNvPr id="416" name="直線コネクタ 415"/>
        <xdr:cNvCxnSpPr/>
      </xdr:nvCxnSpPr>
      <xdr:spPr>
        <a:xfrm>
          <a:off x="14782800" y="1332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114300</xdr:rowOff>
    </xdr:from>
    <xdr:to>
      <xdr:col>22</xdr:col>
      <xdr:colOff>606425</xdr:colOff>
      <xdr:row>79</xdr:row>
      <xdr:rowOff>44450</xdr:rowOff>
    </xdr:to>
    <xdr:sp macro="" textlink="">
      <xdr:nvSpPr>
        <xdr:cNvPr id="417" name="フローチャート : 判断 416"/>
        <xdr:cNvSpPr/>
      </xdr:nvSpPr>
      <xdr:spPr>
        <a:xfrm>
          <a:off x="15621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29227</xdr:rowOff>
    </xdr:from>
    <xdr:ext cx="736600" cy="259045"/>
    <xdr:sp macro="" textlink="">
      <xdr:nvSpPr>
        <xdr:cNvPr id="418" name="テキスト ボックス 417"/>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107950</xdr:rowOff>
    </xdr:from>
    <xdr:to>
      <xdr:col>21</xdr:col>
      <xdr:colOff>352425</xdr:colOff>
      <xdr:row>77</xdr:row>
      <xdr:rowOff>127000</xdr:rowOff>
    </xdr:to>
    <xdr:cxnSp macro="">
      <xdr:nvCxnSpPr>
        <xdr:cNvPr id="419" name="直線コネクタ 418"/>
        <xdr:cNvCxnSpPr/>
      </xdr:nvCxnSpPr>
      <xdr:spPr>
        <a:xfrm>
          <a:off x="13893800" y="126238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38100</xdr:rowOff>
    </xdr:from>
    <xdr:to>
      <xdr:col>21</xdr:col>
      <xdr:colOff>403225</xdr:colOff>
      <xdr:row>78</xdr:row>
      <xdr:rowOff>139700</xdr:rowOff>
    </xdr:to>
    <xdr:sp macro="" textlink="">
      <xdr:nvSpPr>
        <xdr:cNvPr id="420" name="フローチャート : 判断 41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124477</xdr:rowOff>
    </xdr:from>
    <xdr:ext cx="762000" cy="259045"/>
    <xdr:sp macro="" textlink="">
      <xdr:nvSpPr>
        <xdr:cNvPr id="421" name="テキスト ボックス 42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107950</xdr:rowOff>
    </xdr:from>
    <xdr:to>
      <xdr:col>20</xdr:col>
      <xdr:colOff>149225</xdr:colOff>
      <xdr:row>77</xdr:row>
      <xdr:rowOff>127000</xdr:rowOff>
    </xdr:to>
    <xdr:cxnSp macro="">
      <xdr:nvCxnSpPr>
        <xdr:cNvPr id="422" name="直線コネクタ 421"/>
        <xdr:cNvCxnSpPr/>
      </xdr:nvCxnSpPr>
      <xdr:spPr>
        <a:xfrm flipV="1">
          <a:off x="13004800" y="126238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38100</xdr:rowOff>
    </xdr:from>
    <xdr:to>
      <xdr:col>20</xdr:col>
      <xdr:colOff>200025</xdr:colOff>
      <xdr:row>76</xdr:row>
      <xdr:rowOff>139700</xdr:rowOff>
    </xdr:to>
    <xdr:sp macro="" textlink="">
      <xdr:nvSpPr>
        <xdr:cNvPr id="423" name="フローチャート : 判断 422"/>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124477</xdr:rowOff>
    </xdr:from>
    <xdr:ext cx="762000" cy="259045"/>
    <xdr:sp macro="" textlink="">
      <xdr:nvSpPr>
        <xdr:cNvPr id="424" name="テキスト ボックス 423"/>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79</xdr:row>
      <xdr:rowOff>152400</xdr:rowOff>
    </xdr:from>
    <xdr:to>
      <xdr:col>18</xdr:col>
      <xdr:colOff>682625</xdr:colOff>
      <xdr:row>80</xdr:row>
      <xdr:rowOff>82550</xdr:rowOff>
    </xdr:to>
    <xdr:sp macro="" textlink="">
      <xdr:nvSpPr>
        <xdr:cNvPr id="425" name="フローチャート : 判断 424"/>
        <xdr:cNvSpPr/>
      </xdr:nvSpPr>
      <xdr:spPr>
        <a:xfrm>
          <a:off x="129540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67327</xdr:rowOff>
    </xdr:from>
    <xdr:ext cx="762000" cy="259045"/>
    <xdr:sp macro="" textlink="">
      <xdr:nvSpPr>
        <xdr:cNvPr id="426" name="テキスト ボックス 425"/>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77</xdr:row>
      <xdr:rowOff>152400</xdr:rowOff>
    </xdr:from>
    <xdr:to>
      <xdr:col>24</xdr:col>
      <xdr:colOff>73025</xdr:colOff>
      <xdr:row>78</xdr:row>
      <xdr:rowOff>82550</xdr:rowOff>
    </xdr:to>
    <xdr:sp macro="" textlink="">
      <xdr:nvSpPr>
        <xdr:cNvPr id="432" name="円/楕円 431"/>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124477</xdr:rowOff>
    </xdr:from>
    <xdr:ext cx="762000" cy="259045"/>
    <xdr:sp macro="" textlink="">
      <xdr:nvSpPr>
        <xdr:cNvPr id="433" name="公債費以外該当値テキスト"/>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95250</xdr:rowOff>
    </xdr:from>
    <xdr:to>
      <xdr:col>22</xdr:col>
      <xdr:colOff>606425</xdr:colOff>
      <xdr:row>79</xdr:row>
      <xdr:rowOff>25400</xdr:rowOff>
    </xdr:to>
    <xdr:sp macro="" textlink="">
      <xdr:nvSpPr>
        <xdr:cNvPr id="434" name="円/楕円 433"/>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35577</xdr:rowOff>
    </xdr:from>
    <xdr:ext cx="736600" cy="259045"/>
    <xdr:sp macro="" textlink="">
      <xdr:nvSpPr>
        <xdr:cNvPr id="435" name="テキスト ボックス 434"/>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76200</xdr:rowOff>
    </xdr:from>
    <xdr:to>
      <xdr:col>21</xdr:col>
      <xdr:colOff>403225</xdr:colOff>
      <xdr:row>78</xdr:row>
      <xdr:rowOff>6350</xdr:rowOff>
    </xdr:to>
    <xdr:sp macro="" textlink="">
      <xdr:nvSpPr>
        <xdr:cNvPr id="436" name="円/楕円 435"/>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16527</xdr:rowOff>
    </xdr:from>
    <xdr:ext cx="762000" cy="259045"/>
    <xdr:sp macro="" textlink="">
      <xdr:nvSpPr>
        <xdr:cNvPr id="437" name="テキスト ボックス 436"/>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57150</xdr:rowOff>
    </xdr:from>
    <xdr:to>
      <xdr:col>20</xdr:col>
      <xdr:colOff>200025</xdr:colOff>
      <xdr:row>73</xdr:row>
      <xdr:rowOff>158750</xdr:rowOff>
    </xdr:to>
    <xdr:sp macro="" textlink="">
      <xdr:nvSpPr>
        <xdr:cNvPr id="438" name="円/楕円 437"/>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168927</xdr:rowOff>
    </xdr:from>
    <xdr:ext cx="762000" cy="259045"/>
    <xdr:sp macro="" textlink="">
      <xdr:nvSpPr>
        <xdr:cNvPr id="439" name="テキスト ボックス 438"/>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76200</xdr:rowOff>
    </xdr:from>
    <xdr:to>
      <xdr:col>18</xdr:col>
      <xdr:colOff>682625</xdr:colOff>
      <xdr:row>78</xdr:row>
      <xdr:rowOff>6350</xdr:rowOff>
    </xdr:to>
    <xdr:sp macro="" textlink="">
      <xdr:nvSpPr>
        <xdr:cNvPr id="440" name="円/楕円 439"/>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16527</xdr:rowOff>
    </xdr:from>
    <xdr:ext cx="762000" cy="259045"/>
    <xdr:sp macro="" textlink="">
      <xdr:nvSpPr>
        <xdr:cNvPr id="441" name="テキスト ボックス 440"/>
        <xdr:cNvSpPr txBox="1"/>
      </xdr:nvSpPr>
      <xdr:spPr>
        <a:xfrm>
          <a:off x="12623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71461</xdr:rowOff>
    </xdr:from>
    <xdr:to>
      <xdr:col>4</xdr:col>
      <xdr:colOff>1117600</xdr:colOff>
      <xdr:row>20</xdr:row>
      <xdr:rowOff>29790</xdr:rowOff>
    </xdr:to>
    <xdr:cxnSp macro="">
      <xdr:nvCxnSpPr>
        <xdr:cNvPr id="47" name="直線コネクタ 46"/>
        <xdr:cNvCxnSpPr/>
      </xdr:nvCxnSpPr>
      <xdr:spPr bwMode="auto">
        <a:xfrm flipV="1">
          <a:off x="5651500" y="2347936"/>
          <a:ext cx="0" cy="1158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1867</xdr:rowOff>
    </xdr:from>
    <xdr:ext cx="762000" cy="259045"/>
    <xdr:sp macro="" textlink="">
      <xdr:nvSpPr>
        <xdr:cNvPr id="48" name="人口1人当たり決算額の推移最小値テキスト130"/>
        <xdr:cNvSpPr txBox="1"/>
      </xdr:nvSpPr>
      <xdr:spPr>
        <a:xfrm>
          <a:off x="5740400" y="34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20</xdr:row>
      <xdr:rowOff>29790</xdr:rowOff>
    </xdr:from>
    <xdr:to>
      <xdr:col>5</xdr:col>
      <xdr:colOff>73025</xdr:colOff>
      <xdr:row>20</xdr:row>
      <xdr:rowOff>29790</xdr:rowOff>
    </xdr:to>
    <xdr:cxnSp macro="">
      <xdr:nvCxnSpPr>
        <xdr:cNvPr id="49" name="直線コネクタ 48"/>
        <xdr:cNvCxnSpPr/>
      </xdr:nvCxnSpPr>
      <xdr:spPr bwMode="auto">
        <a:xfrm>
          <a:off x="5562600" y="3506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157838</xdr:rowOff>
    </xdr:from>
    <xdr:ext cx="762000" cy="259045"/>
    <xdr:sp macro="" textlink="">
      <xdr:nvSpPr>
        <xdr:cNvPr id="50" name="人口1人当たり決算額の推移最大値テキスト130"/>
        <xdr:cNvSpPr txBox="1"/>
      </xdr:nvSpPr>
      <xdr:spPr>
        <a:xfrm>
          <a:off x="5740400" y="20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13</xdr:row>
      <xdr:rowOff>71461</xdr:rowOff>
    </xdr:from>
    <xdr:to>
      <xdr:col>5</xdr:col>
      <xdr:colOff>73025</xdr:colOff>
      <xdr:row>13</xdr:row>
      <xdr:rowOff>71461</xdr:rowOff>
    </xdr:to>
    <xdr:cxnSp macro="">
      <xdr:nvCxnSpPr>
        <xdr:cNvPr id="51" name="直線コネクタ 50"/>
        <xdr:cNvCxnSpPr/>
      </xdr:nvCxnSpPr>
      <xdr:spPr bwMode="auto">
        <a:xfrm>
          <a:off x="5562600" y="23479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77927</xdr:rowOff>
    </xdr:from>
    <xdr:to>
      <xdr:col>4</xdr:col>
      <xdr:colOff>1117600</xdr:colOff>
      <xdr:row>13</xdr:row>
      <xdr:rowOff>71461</xdr:rowOff>
    </xdr:to>
    <xdr:cxnSp macro="">
      <xdr:nvCxnSpPr>
        <xdr:cNvPr id="52" name="直線コネクタ 51"/>
        <xdr:cNvCxnSpPr/>
      </xdr:nvCxnSpPr>
      <xdr:spPr bwMode="auto">
        <a:xfrm>
          <a:off x="5003800" y="2182952"/>
          <a:ext cx="647700" cy="16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19158</xdr:rowOff>
    </xdr:from>
    <xdr:ext cx="762000" cy="259045"/>
    <xdr:sp macro="" textlink="">
      <xdr:nvSpPr>
        <xdr:cNvPr id="53" name="人口1人当たり決算額の推移平均値テキスト130"/>
        <xdr:cNvSpPr txBox="1"/>
      </xdr:nvSpPr>
      <xdr:spPr>
        <a:xfrm>
          <a:off x="5740400" y="2809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47081</xdr:rowOff>
    </xdr:from>
    <xdr:to>
      <xdr:col>5</xdr:col>
      <xdr:colOff>34925</xdr:colOff>
      <xdr:row>16</xdr:row>
      <xdr:rowOff>148681</xdr:rowOff>
    </xdr:to>
    <xdr:sp macro="" textlink="">
      <xdr:nvSpPr>
        <xdr:cNvPr id="54" name="フローチャート : 判断 53"/>
        <xdr:cNvSpPr/>
      </xdr:nvSpPr>
      <xdr:spPr bwMode="auto">
        <a:xfrm>
          <a:off x="56007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23259</xdr:rowOff>
    </xdr:from>
    <xdr:to>
      <xdr:col>4</xdr:col>
      <xdr:colOff>469900</xdr:colOff>
      <xdr:row>12</xdr:row>
      <xdr:rowOff>77927</xdr:rowOff>
    </xdr:to>
    <xdr:cxnSp macro="">
      <xdr:nvCxnSpPr>
        <xdr:cNvPr id="55" name="直線コネクタ 54"/>
        <xdr:cNvCxnSpPr/>
      </xdr:nvCxnSpPr>
      <xdr:spPr bwMode="auto">
        <a:xfrm>
          <a:off x="4305300" y="2128284"/>
          <a:ext cx="698500" cy="5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119318</xdr:rowOff>
    </xdr:from>
    <xdr:to>
      <xdr:col>4</xdr:col>
      <xdr:colOff>520700</xdr:colOff>
      <xdr:row>16</xdr:row>
      <xdr:rowOff>49468</xdr:rowOff>
    </xdr:to>
    <xdr:sp macro="" textlink="">
      <xdr:nvSpPr>
        <xdr:cNvPr id="56" name="フローチャート : 判断 55"/>
        <xdr:cNvSpPr/>
      </xdr:nvSpPr>
      <xdr:spPr bwMode="auto">
        <a:xfrm>
          <a:off x="4953000" y="2738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34245</xdr:rowOff>
    </xdr:from>
    <xdr:ext cx="736600" cy="259045"/>
    <xdr:sp macro="" textlink="">
      <xdr:nvSpPr>
        <xdr:cNvPr id="57" name="テキスト ボックス 56"/>
        <xdr:cNvSpPr txBox="1"/>
      </xdr:nvSpPr>
      <xdr:spPr>
        <a:xfrm>
          <a:off x="4622800" y="282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23259</xdr:rowOff>
    </xdr:from>
    <xdr:to>
      <xdr:col>3</xdr:col>
      <xdr:colOff>904875</xdr:colOff>
      <xdr:row>12</xdr:row>
      <xdr:rowOff>110323</xdr:rowOff>
    </xdr:to>
    <xdr:cxnSp macro="">
      <xdr:nvCxnSpPr>
        <xdr:cNvPr id="58" name="直線コネクタ 57"/>
        <xdr:cNvCxnSpPr/>
      </xdr:nvCxnSpPr>
      <xdr:spPr bwMode="auto">
        <a:xfrm flipV="1">
          <a:off x="3606800" y="2128284"/>
          <a:ext cx="698500" cy="8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167455</xdr:rowOff>
    </xdr:from>
    <xdr:to>
      <xdr:col>3</xdr:col>
      <xdr:colOff>955675</xdr:colOff>
      <xdr:row>15</xdr:row>
      <xdr:rowOff>97605</xdr:rowOff>
    </xdr:to>
    <xdr:sp macro="" textlink="">
      <xdr:nvSpPr>
        <xdr:cNvPr id="59" name="フローチャート : 判断 58"/>
        <xdr:cNvSpPr/>
      </xdr:nvSpPr>
      <xdr:spPr bwMode="auto">
        <a:xfrm>
          <a:off x="4254500" y="2615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82382</xdr:rowOff>
    </xdr:from>
    <xdr:ext cx="762000" cy="259045"/>
    <xdr:sp macro="" textlink="">
      <xdr:nvSpPr>
        <xdr:cNvPr id="60" name="テキスト ボックス 59"/>
        <xdr:cNvSpPr txBox="1"/>
      </xdr:nvSpPr>
      <xdr:spPr>
        <a:xfrm>
          <a:off x="3924300" y="270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103988</xdr:rowOff>
    </xdr:from>
    <xdr:to>
      <xdr:col>3</xdr:col>
      <xdr:colOff>206375</xdr:colOff>
      <xdr:row>12</xdr:row>
      <xdr:rowOff>110323</xdr:rowOff>
    </xdr:to>
    <xdr:cxnSp macro="">
      <xdr:nvCxnSpPr>
        <xdr:cNvPr id="61" name="直線コネクタ 60"/>
        <xdr:cNvCxnSpPr/>
      </xdr:nvCxnSpPr>
      <xdr:spPr bwMode="auto">
        <a:xfrm>
          <a:off x="2908300" y="2209013"/>
          <a:ext cx="698500" cy="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118404</xdr:rowOff>
    </xdr:from>
    <xdr:to>
      <xdr:col>3</xdr:col>
      <xdr:colOff>257175</xdr:colOff>
      <xdr:row>15</xdr:row>
      <xdr:rowOff>48554</xdr:rowOff>
    </xdr:to>
    <xdr:sp macro="" textlink="">
      <xdr:nvSpPr>
        <xdr:cNvPr id="62" name="フローチャート : 判断 61"/>
        <xdr:cNvSpPr/>
      </xdr:nvSpPr>
      <xdr:spPr bwMode="auto">
        <a:xfrm>
          <a:off x="3556000" y="256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33331</xdr:rowOff>
    </xdr:from>
    <xdr:ext cx="762000" cy="259045"/>
    <xdr:sp macro="" textlink="">
      <xdr:nvSpPr>
        <xdr:cNvPr id="63" name="テキスト ボックス 62"/>
        <xdr:cNvSpPr txBox="1"/>
      </xdr:nvSpPr>
      <xdr:spPr>
        <a:xfrm>
          <a:off x="3225800" y="26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61940</xdr:rowOff>
    </xdr:from>
    <xdr:to>
      <xdr:col>2</xdr:col>
      <xdr:colOff>692150</xdr:colOff>
      <xdr:row>14</xdr:row>
      <xdr:rowOff>163540</xdr:rowOff>
    </xdr:to>
    <xdr:sp macro="" textlink="">
      <xdr:nvSpPr>
        <xdr:cNvPr id="64" name="フローチャート : 判断 63"/>
        <xdr:cNvSpPr/>
      </xdr:nvSpPr>
      <xdr:spPr bwMode="auto">
        <a:xfrm>
          <a:off x="2857500" y="250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148317</xdr:rowOff>
    </xdr:from>
    <xdr:ext cx="762000" cy="259045"/>
    <xdr:sp macro="" textlink="">
      <xdr:nvSpPr>
        <xdr:cNvPr id="65" name="テキスト ボックス 64"/>
        <xdr:cNvSpPr txBox="1"/>
      </xdr:nvSpPr>
      <xdr:spPr>
        <a:xfrm>
          <a:off x="2527300" y="259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20661</xdr:rowOff>
    </xdr:from>
    <xdr:to>
      <xdr:col>5</xdr:col>
      <xdr:colOff>34925</xdr:colOff>
      <xdr:row>13</xdr:row>
      <xdr:rowOff>122261</xdr:rowOff>
    </xdr:to>
    <xdr:sp macro="" textlink="">
      <xdr:nvSpPr>
        <xdr:cNvPr id="71" name="円/楕円 70"/>
        <xdr:cNvSpPr/>
      </xdr:nvSpPr>
      <xdr:spPr bwMode="auto">
        <a:xfrm>
          <a:off x="5600700" y="229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100688</xdr:rowOff>
    </xdr:from>
    <xdr:ext cx="762000" cy="259045"/>
    <xdr:sp macro="" textlink="">
      <xdr:nvSpPr>
        <xdr:cNvPr id="72" name="人口1人当たり決算額の推移該当値テキスト130"/>
        <xdr:cNvSpPr txBox="1"/>
      </xdr:nvSpPr>
      <xdr:spPr>
        <a:xfrm>
          <a:off x="5740400" y="22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27127</xdr:rowOff>
    </xdr:from>
    <xdr:to>
      <xdr:col>4</xdr:col>
      <xdr:colOff>520700</xdr:colOff>
      <xdr:row>12</xdr:row>
      <xdr:rowOff>128727</xdr:rowOff>
    </xdr:to>
    <xdr:sp macro="" textlink="">
      <xdr:nvSpPr>
        <xdr:cNvPr id="73" name="円/楕円 72"/>
        <xdr:cNvSpPr/>
      </xdr:nvSpPr>
      <xdr:spPr bwMode="auto">
        <a:xfrm>
          <a:off x="4953000" y="213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138904</xdr:rowOff>
    </xdr:from>
    <xdr:ext cx="736600" cy="259045"/>
    <xdr:sp macro="" textlink="">
      <xdr:nvSpPr>
        <xdr:cNvPr id="74" name="テキスト ボックス 73"/>
        <xdr:cNvSpPr txBox="1"/>
      </xdr:nvSpPr>
      <xdr:spPr>
        <a:xfrm>
          <a:off x="4622800" y="190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143909</xdr:rowOff>
    </xdr:from>
    <xdr:to>
      <xdr:col>3</xdr:col>
      <xdr:colOff>955675</xdr:colOff>
      <xdr:row>12</xdr:row>
      <xdr:rowOff>74059</xdr:rowOff>
    </xdr:to>
    <xdr:sp macro="" textlink="">
      <xdr:nvSpPr>
        <xdr:cNvPr id="75" name="円/楕円 74"/>
        <xdr:cNvSpPr/>
      </xdr:nvSpPr>
      <xdr:spPr bwMode="auto">
        <a:xfrm>
          <a:off x="4254500" y="207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84236</xdr:rowOff>
    </xdr:from>
    <xdr:ext cx="762000" cy="259045"/>
    <xdr:sp macro="" textlink="">
      <xdr:nvSpPr>
        <xdr:cNvPr id="76" name="テキスト ボックス 75"/>
        <xdr:cNvSpPr txBox="1"/>
      </xdr:nvSpPr>
      <xdr:spPr>
        <a:xfrm>
          <a:off x="3924300" y="18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59523</xdr:rowOff>
    </xdr:from>
    <xdr:to>
      <xdr:col>3</xdr:col>
      <xdr:colOff>257175</xdr:colOff>
      <xdr:row>12</xdr:row>
      <xdr:rowOff>161123</xdr:rowOff>
    </xdr:to>
    <xdr:sp macro="" textlink="">
      <xdr:nvSpPr>
        <xdr:cNvPr id="77" name="円/楕円 76"/>
        <xdr:cNvSpPr/>
      </xdr:nvSpPr>
      <xdr:spPr bwMode="auto">
        <a:xfrm>
          <a:off x="3556000" y="216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171300</xdr:rowOff>
    </xdr:from>
    <xdr:ext cx="762000" cy="259045"/>
    <xdr:sp macro="" textlink="">
      <xdr:nvSpPr>
        <xdr:cNvPr id="78" name="テキスト ボックス 77"/>
        <xdr:cNvSpPr txBox="1"/>
      </xdr:nvSpPr>
      <xdr:spPr>
        <a:xfrm>
          <a:off x="3225800" y="19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53188</xdr:rowOff>
    </xdr:from>
    <xdr:to>
      <xdr:col>2</xdr:col>
      <xdr:colOff>692150</xdr:colOff>
      <xdr:row>12</xdr:row>
      <xdr:rowOff>154788</xdr:rowOff>
    </xdr:to>
    <xdr:sp macro="" textlink="">
      <xdr:nvSpPr>
        <xdr:cNvPr id="79" name="円/楕円 78"/>
        <xdr:cNvSpPr/>
      </xdr:nvSpPr>
      <xdr:spPr bwMode="auto">
        <a:xfrm>
          <a:off x="2857500" y="215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164965</xdr:rowOff>
    </xdr:from>
    <xdr:ext cx="762000" cy="259045"/>
    <xdr:sp macro="" textlink="">
      <xdr:nvSpPr>
        <xdr:cNvPr id="80" name="テキスト ボックス 79"/>
        <xdr:cNvSpPr txBox="1"/>
      </xdr:nvSpPr>
      <xdr:spPr>
        <a:xfrm>
          <a:off x="2527300" y="192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8" name="直線コネクタ 107"/>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9"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10" name="直線コネクタ 109"/>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11"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2" name="直線コネクタ 111"/>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312715</xdr:rowOff>
    </xdr:from>
    <xdr:to>
      <xdr:col>4</xdr:col>
      <xdr:colOff>1117600</xdr:colOff>
      <xdr:row>35</xdr:row>
      <xdr:rowOff>339964</xdr:rowOff>
    </xdr:to>
    <xdr:cxnSp macro="">
      <xdr:nvCxnSpPr>
        <xdr:cNvPr id="113" name="直線コネクタ 112"/>
        <xdr:cNvCxnSpPr/>
      </xdr:nvCxnSpPr>
      <xdr:spPr bwMode="auto">
        <a:xfrm>
          <a:off x="5003800" y="6923065"/>
          <a:ext cx="6477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4"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5" name="フローチャート : 判断 114"/>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112141</xdr:rowOff>
    </xdr:from>
    <xdr:to>
      <xdr:col>4</xdr:col>
      <xdr:colOff>469900</xdr:colOff>
      <xdr:row>35</xdr:row>
      <xdr:rowOff>312715</xdr:rowOff>
    </xdr:to>
    <xdr:cxnSp macro="">
      <xdr:nvCxnSpPr>
        <xdr:cNvPr id="116" name="直線コネクタ 115"/>
        <xdr:cNvCxnSpPr/>
      </xdr:nvCxnSpPr>
      <xdr:spPr bwMode="auto">
        <a:xfrm>
          <a:off x="4305300" y="6722491"/>
          <a:ext cx="698500" cy="20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7" name="フローチャート : 判断 116"/>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8" name="テキスト ボックス 117"/>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101351</xdr:rowOff>
    </xdr:from>
    <xdr:to>
      <xdr:col>3</xdr:col>
      <xdr:colOff>904875</xdr:colOff>
      <xdr:row>35</xdr:row>
      <xdr:rowOff>112141</xdr:rowOff>
    </xdr:to>
    <xdr:cxnSp macro="">
      <xdr:nvCxnSpPr>
        <xdr:cNvPr id="119" name="直線コネクタ 118"/>
        <xdr:cNvCxnSpPr/>
      </xdr:nvCxnSpPr>
      <xdr:spPr bwMode="auto">
        <a:xfrm>
          <a:off x="3606800" y="6711701"/>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316413</xdr:rowOff>
    </xdr:from>
    <xdr:to>
      <xdr:col>3</xdr:col>
      <xdr:colOff>955675</xdr:colOff>
      <xdr:row>35</xdr:row>
      <xdr:rowOff>75113</xdr:rowOff>
    </xdr:to>
    <xdr:sp macro="" textlink="">
      <xdr:nvSpPr>
        <xdr:cNvPr id="120" name="フローチャート : 判断 119"/>
        <xdr:cNvSpPr/>
      </xdr:nvSpPr>
      <xdr:spPr bwMode="auto">
        <a:xfrm>
          <a:off x="4254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85290</xdr:rowOff>
    </xdr:from>
    <xdr:ext cx="762000" cy="259045"/>
    <xdr:sp macro="" textlink="">
      <xdr:nvSpPr>
        <xdr:cNvPr id="121" name="テキスト ボックス 120"/>
        <xdr:cNvSpPr txBox="1"/>
      </xdr:nvSpPr>
      <xdr:spPr>
        <a:xfrm>
          <a:off x="3924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101351</xdr:rowOff>
    </xdr:from>
    <xdr:to>
      <xdr:col>3</xdr:col>
      <xdr:colOff>206375</xdr:colOff>
      <xdr:row>35</xdr:row>
      <xdr:rowOff>297718</xdr:rowOff>
    </xdr:to>
    <xdr:cxnSp macro="">
      <xdr:nvCxnSpPr>
        <xdr:cNvPr id="122" name="直線コネクタ 121"/>
        <xdr:cNvCxnSpPr/>
      </xdr:nvCxnSpPr>
      <xdr:spPr bwMode="auto">
        <a:xfrm flipV="1">
          <a:off x="2908300" y="6711701"/>
          <a:ext cx="698500" cy="19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174772</xdr:rowOff>
    </xdr:from>
    <xdr:to>
      <xdr:col>3</xdr:col>
      <xdr:colOff>257175</xdr:colOff>
      <xdr:row>34</xdr:row>
      <xdr:rowOff>276372</xdr:rowOff>
    </xdr:to>
    <xdr:sp macro="" textlink="">
      <xdr:nvSpPr>
        <xdr:cNvPr id="123" name="フローチャート : 判断 122"/>
        <xdr:cNvSpPr/>
      </xdr:nvSpPr>
      <xdr:spPr bwMode="auto">
        <a:xfrm>
          <a:off x="3556000" y="644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286549</xdr:rowOff>
    </xdr:from>
    <xdr:ext cx="762000" cy="259045"/>
    <xdr:sp macro="" textlink="">
      <xdr:nvSpPr>
        <xdr:cNvPr id="124" name="テキスト ボックス 123"/>
        <xdr:cNvSpPr txBox="1"/>
      </xdr:nvSpPr>
      <xdr:spPr>
        <a:xfrm>
          <a:off x="3225800" y="621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190546</xdr:rowOff>
    </xdr:from>
    <xdr:to>
      <xdr:col>2</xdr:col>
      <xdr:colOff>692150</xdr:colOff>
      <xdr:row>34</xdr:row>
      <xdr:rowOff>292146</xdr:rowOff>
    </xdr:to>
    <xdr:sp macro="" textlink="">
      <xdr:nvSpPr>
        <xdr:cNvPr id="125" name="フローチャート : 判断 124"/>
        <xdr:cNvSpPr/>
      </xdr:nvSpPr>
      <xdr:spPr bwMode="auto">
        <a:xfrm>
          <a:off x="2857500" y="6457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302323</xdr:rowOff>
    </xdr:from>
    <xdr:ext cx="762000" cy="259045"/>
    <xdr:sp macro="" textlink="">
      <xdr:nvSpPr>
        <xdr:cNvPr id="126" name="テキスト ボックス 125"/>
        <xdr:cNvSpPr txBox="1"/>
      </xdr:nvSpPr>
      <xdr:spPr>
        <a:xfrm>
          <a:off x="2527300" y="62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289164</xdr:rowOff>
    </xdr:from>
    <xdr:to>
      <xdr:col>5</xdr:col>
      <xdr:colOff>34925</xdr:colOff>
      <xdr:row>36</xdr:row>
      <xdr:rowOff>47864</xdr:rowOff>
    </xdr:to>
    <xdr:sp macro="" textlink="">
      <xdr:nvSpPr>
        <xdr:cNvPr id="132" name="円/楕円 131"/>
        <xdr:cNvSpPr/>
      </xdr:nvSpPr>
      <xdr:spPr bwMode="auto">
        <a:xfrm>
          <a:off x="56007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261241</xdr:rowOff>
    </xdr:from>
    <xdr:ext cx="762000" cy="259045"/>
    <xdr:sp macro="" textlink="">
      <xdr:nvSpPr>
        <xdr:cNvPr id="133" name="人口1人当たり決算額の推移該当値テキスト445"/>
        <xdr:cNvSpPr txBox="1"/>
      </xdr:nvSpPr>
      <xdr:spPr>
        <a:xfrm>
          <a:off x="5740400" y="687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261915</xdr:rowOff>
    </xdr:from>
    <xdr:to>
      <xdr:col>4</xdr:col>
      <xdr:colOff>520700</xdr:colOff>
      <xdr:row>36</xdr:row>
      <xdr:rowOff>20615</xdr:rowOff>
    </xdr:to>
    <xdr:sp macro="" textlink="">
      <xdr:nvSpPr>
        <xdr:cNvPr id="134" name="円/楕円 133"/>
        <xdr:cNvSpPr/>
      </xdr:nvSpPr>
      <xdr:spPr bwMode="auto">
        <a:xfrm>
          <a:off x="49530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5392</xdr:rowOff>
    </xdr:from>
    <xdr:ext cx="736600" cy="259045"/>
    <xdr:sp macro="" textlink="">
      <xdr:nvSpPr>
        <xdr:cNvPr id="135" name="テキスト ボックス 134"/>
        <xdr:cNvSpPr txBox="1"/>
      </xdr:nvSpPr>
      <xdr:spPr>
        <a:xfrm>
          <a:off x="4622800" y="695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61341</xdr:rowOff>
    </xdr:from>
    <xdr:to>
      <xdr:col>3</xdr:col>
      <xdr:colOff>955675</xdr:colOff>
      <xdr:row>35</xdr:row>
      <xdr:rowOff>162941</xdr:rowOff>
    </xdr:to>
    <xdr:sp macro="" textlink="">
      <xdr:nvSpPr>
        <xdr:cNvPr id="136" name="円/楕円 135"/>
        <xdr:cNvSpPr/>
      </xdr:nvSpPr>
      <xdr:spPr bwMode="auto">
        <a:xfrm>
          <a:off x="4254500" y="66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147718</xdr:rowOff>
    </xdr:from>
    <xdr:ext cx="762000" cy="259045"/>
    <xdr:sp macro="" textlink="">
      <xdr:nvSpPr>
        <xdr:cNvPr id="137" name="テキスト ボックス 136"/>
        <xdr:cNvSpPr txBox="1"/>
      </xdr:nvSpPr>
      <xdr:spPr>
        <a:xfrm>
          <a:off x="3924300" y="67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50551</xdr:rowOff>
    </xdr:from>
    <xdr:to>
      <xdr:col>3</xdr:col>
      <xdr:colOff>257175</xdr:colOff>
      <xdr:row>35</xdr:row>
      <xdr:rowOff>152151</xdr:rowOff>
    </xdr:to>
    <xdr:sp macro="" textlink="">
      <xdr:nvSpPr>
        <xdr:cNvPr id="138" name="円/楕円 137"/>
        <xdr:cNvSpPr/>
      </xdr:nvSpPr>
      <xdr:spPr bwMode="auto">
        <a:xfrm>
          <a:off x="3556000" y="666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136928</xdr:rowOff>
    </xdr:from>
    <xdr:ext cx="762000" cy="259045"/>
    <xdr:sp macro="" textlink="">
      <xdr:nvSpPr>
        <xdr:cNvPr id="139" name="テキスト ボックス 138"/>
        <xdr:cNvSpPr txBox="1"/>
      </xdr:nvSpPr>
      <xdr:spPr>
        <a:xfrm>
          <a:off x="3225800" y="674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246918</xdr:rowOff>
    </xdr:from>
    <xdr:to>
      <xdr:col>2</xdr:col>
      <xdr:colOff>692150</xdr:colOff>
      <xdr:row>36</xdr:row>
      <xdr:rowOff>5618</xdr:rowOff>
    </xdr:to>
    <xdr:sp macro="" textlink="">
      <xdr:nvSpPr>
        <xdr:cNvPr id="140" name="円/楕円 139"/>
        <xdr:cNvSpPr/>
      </xdr:nvSpPr>
      <xdr:spPr bwMode="auto">
        <a:xfrm>
          <a:off x="2857500" y="685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333295</xdr:rowOff>
    </xdr:from>
    <xdr:ext cx="762000" cy="259045"/>
    <xdr:sp macro="" textlink="">
      <xdr:nvSpPr>
        <xdr:cNvPr id="141" name="テキスト ボックス 140"/>
        <xdr:cNvSpPr txBox="1"/>
      </xdr:nvSpPr>
      <xdr:spPr>
        <a:xfrm>
          <a:off x="2527300" y="694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については、農村地域防災減災事業や沿岸漁場整備開発事業等に係る歳出不用額が生じたが、国庫支出金の医療施設等施設設備整備交付金が翌年度に本省繰越されたことになり、予算に対しての歳入欠陥が生じたことなどから、</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H24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0.03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ポイント減少している。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財政調整基金残高については、これまでの「佐賀県行財政改革緊急プログラム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Ver.2.1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」等の取り組みにより一定額積み増してきたところだが、</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H25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年度は上述の実質収支の減少により財政調整基金への積立額が減少したことから、</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0.57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ポイント減少している。</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実質単年度収支については、</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H24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年度に比べ歳入歳出差引額が増加したこと及び、翌年度への繰越すべき財源が増加したことから、</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H24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ポイントのプラスとなっているが、前年度に引き続きマイナス（▲</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0.64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いずれの会計も黒字であり、連結実質赤字比率は発生していない。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一般会計の実質収支比率の低下は、国庫支出金等の歳入が予算を下回ったこと等によるものである。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「佐賀県行財政改革緊急プログラム</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ver.2.1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年度）に取り組み、一定の財政健全化を確保できているが、今後も持続可能な財政運営を図る。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元利償還金等は増加したが、それ以上に算入公債費等が増加したため、結果として実質公債費比率の分子は減少している。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元利償還金の増加は、臨時財政対策債等の償還金の増加によるものである。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また、債務負担行為に基づく支出額の減少は、国営土地改良事業の減少による国営土地改良事業負担金の減少によるものである。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の県債残高の動向に留意しながら、借換債を前提として償還期間の長期化等、引き続き、公債費負担の平準化を図るとともに、地方交付税により後年度に財源措置のある地方債を活用することにより、実質公債費比率の上昇を抑え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は増加しているものの債務負担行為に基づく支出予定額等の減により、将来負担額は減少し、また基準財政需要額算入見込額等の増加により充当可能財源等も増加していることから、将来負担比率の分子は減少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債務負担行為に基づく支出予定額の減少は、国営土地改良事業費負担金等の減少による。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また、充当可能基金残高の増加は、退職手当基金等の増加による。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地方交付税により後年度に財源措置のある地方債を活用すること</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等</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mn-ea"/>
              <a:cs typeface="+mn-cs"/>
            </a:rPr>
            <a:t>により、</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15" sqref="BN15:BU15"/>
    </sheetView>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451419495</v>
      </c>
      <c r="BO4" s="381"/>
      <c r="BP4" s="381"/>
      <c r="BQ4" s="381"/>
      <c r="BR4" s="381"/>
      <c r="BS4" s="381"/>
      <c r="BT4" s="381"/>
      <c r="BU4" s="382"/>
      <c r="BV4" s="380">
        <v>443967483</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1.6</v>
      </c>
      <c r="CU4" s="551"/>
      <c r="CV4" s="551"/>
      <c r="CW4" s="551"/>
      <c r="CX4" s="551"/>
      <c r="CY4" s="551"/>
      <c r="CZ4" s="551"/>
      <c r="DA4" s="552"/>
      <c r="DB4" s="550">
        <v>1.6</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434352654</v>
      </c>
      <c r="BO5" s="387"/>
      <c r="BP5" s="387"/>
      <c r="BQ5" s="387"/>
      <c r="BR5" s="387"/>
      <c r="BS5" s="387"/>
      <c r="BT5" s="387"/>
      <c r="BU5" s="388"/>
      <c r="BV5" s="386">
        <v>429302219</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90.3</v>
      </c>
      <c r="CU5" s="366"/>
      <c r="CV5" s="366"/>
      <c r="CW5" s="366"/>
      <c r="CX5" s="366"/>
      <c r="CY5" s="366"/>
      <c r="CZ5" s="366"/>
      <c r="DA5" s="367"/>
      <c r="DB5" s="365">
        <v>90.5</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11900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17066841</v>
      </c>
      <c r="BO6" s="387"/>
      <c r="BP6" s="387"/>
      <c r="BQ6" s="387"/>
      <c r="BR6" s="387"/>
      <c r="BS6" s="387"/>
      <c r="BT6" s="387"/>
      <c r="BU6" s="388"/>
      <c r="BV6" s="386">
        <v>14665264</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103.3</v>
      </c>
      <c r="CU6" s="540"/>
      <c r="CV6" s="540"/>
      <c r="CW6" s="540"/>
      <c r="CX6" s="540"/>
      <c r="CY6" s="540"/>
      <c r="CZ6" s="540"/>
      <c r="DA6" s="541"/>
      <c r="DB6" s="539">
        <v>103.8</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9400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12961483</v>
      </c>
      <c r="BO7" s="387"/>
      <c r="BP7" s="387"/>
      <c r="BQ7" s="387"/>
      <c r="BR7" s="387"/>
      <c r="BS7" s="387"/>
      <c r="BT7" s="387"/>
      <c r="BU7" s="388"/>
      <c r="BV7" s="386">
        <v>10455273</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255441925</v>
      </c>
      <c r="CU7" s="387"/>
      <c r="CV7" s="387"/>
      <c r="CW7" s="387"/>
      <c r="CX7" s="387"/>
      <c r="CY7" s="387"/>
      <c r="CZ7" s="387"/>
      <c r="DA7" s="388"/>
      <c r="DB7" s="386">
        <v>256426351</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7600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4105358</v>
      </c>
      <c r="BO8" s="387"/>
      <c r="BP8" s="387"/>
      <c r="BQ8" s="387"/>
      <c r="BR8" s="387"/>
      <c r="BS8" s="387"/>
      <c r="BT8" s="387"/>
      <c r="BU8" s="388"/>
      <c r="BV8" s="386">
        <v>4209991</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0.30663000000000001</v>
      </c>
      <c r="CU8" s="537"/>
      <c r="CV8" s="537"/>
      <c r="CW8" s="537"/>
      <c r="CX8" s="537"/>
      <c r="CY8" s="537"/>
      <c r="CZ8" s="537"/>
      <c r="DA8" s="538"/>
      <c r="DB8" s="536">
        <v>0.30209000000000003</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849788</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-104633</v>
      </c>
      <c r="BO9" s="387"/>
      <c r="BP9" s="387"/>
      <c r="BQ9" s="387"/>
      <c r="BR9" s="387"/>
      <c r="BS9" s="387"/>
      <c r="BT9" s="387"/>
      <c r="BU9" s="388"/>
      <c r="BV9" s="386">
        <v>-2244119</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22.5</v>
      </c>
      <c r="CU9" s="366"/>
      <c r="CV9" s="366"/>
      <c r="CW9" s="366"/>
      <c r="CX9" s="366"/>
      <c r="CY9" s="366"/>
      <c r="CZ9" s="366"/>
      <c r="DA9" s="367"/>
      <c r="DB9" s="365">
        <v>22.2</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866369</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2119282</v>
      </c>
      <c r="BO10" s="387"/>
      <c r="BP10" s="387"/>
      <c r="BQ10" s="387"/>
      <c r="BR10" s="387"/>
      <c r="BS10" s="387"/>
      <c r="BT10" s="387"/>
      <c r="BU10" s="388"/>
      <c r="BV10" s="386">
        <v>3263354</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36</v>
      </c>
      <c r="AJ11" s="412"/>
      <c r="AK11" s="412"/>
      <c r="AL11" s="412"/>
      <c r="AM11" s="412"/>
      <c r="AN11" s="412"/>
      <c r="AO11" s="412"/>
      <c r="AP11" s="413"/>
      <c r="AQ11" s="411">
        <v>7600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104</v>
      </c>
      <c r="CU11" s="437"/>
      <c r="CV11" s="437"/>
      <c r="CW11" s="437"/>
      <c r="CX11" s="437"/>
      <c r="CY11" s="437"/>
      <c r="CZ11" s="437"/>
      <c r="DA11" s="438"/>
      <c r="DB11" s="436" t="s">
        <v>104</v>
      </c>
      <c r="DC11" s="437"/>
      <c r="DD11" s="437"/>
      <c r="DE11" s="437"/>
      <c r="DF11" s="437"/>
      <c r="DG11" s="437"/>
      <c r="DH11" s="437"/>
      <c r="DI11" s="438"/>
      <c r="DJ11" s="112"/>
      <c r="DK11" s="112"/>
      <c r="DL11" s="112"/>
      <c r="DM11" s="112"/>
      <c r="DN11" s="112"/>
      <c r="DO11" s="112"/>
    </row>
    <row r="12" spans="1:119" ht="18.75" customHeight="1" x14ac:dyDescent="0.15">
      <c r="A12" s="113"/>
      <c r="B12" s="441" t="s">
        <v>105</v>
      </c>
      <c r="C12" s="442"/>
      <c r="D12" s="442"/>
      <c r="E12" s="442"/>
      <c r="F12" s="442"/>
      <c r="G12" s="442"/>
      <c r="H12" s="442"/>
      <c r="I12" s="442"/>
      <c r="J12" s="442"/>
      <c r="K12" s="443"/>
      <c r="L12" s="450" t="s">
        <v>106</v>
      </c>
      <c r="M12" s="451"/>
      <c r="N12" s="451"/>
      <c r="O12" s="451"/>
      <c r="P12" s="451"/>
      <c r="Q12" s="452"/>
      <c r="R12" s="453">
        <v>852285</v>
      </c>
      <c r="S12" s="454"/>
      <c r="T12" s="454"/>
      <c r="U12" s="454"/>
      <c r="V12" s="455"/>
      <c r="W12" s="456" t="s">
        <v>107</v>
      </c>
      <c r="X12" s="457"/>
      <c r="Y12" s="458"/>
      <c r="Z12" s="465" t="s">
        <v>1</v>
      </c>
      <c r="AA12" s="466"/>
      <c r="AB12" s="466"/>
      <c r="AC12" s="466"/>
      <c r="AD12" s="466"/>
      <c r="AE12" s="466"/>
      <c r="AF12" s="466"/>
      <c r="AG12" s="466"/>
      <c r="AH12" s="467"/>
      <c r="AI12" s="471" t="s">
        <v>108</v>
      </c>
      <c r="AJ12" s="466"/>
      <c r="AK12" s="466"/>
      <c r="AL12" s="466"/>
      <c r="AM12" s="467"/>
      <c r="AN12" s="471" t="s">
        <v>109</v>
      </c>
      <c r="AO12" s="472"/>
      <c r="AP12" s="472"/>
      <c r="AQ12" s="472"/>
      <c r="AR12" s="472"/>
      <c r="AS12" s="473"/>
      <c r="AT12" s="480" t="s">
        <v>110</v>
      </c>
      <c r="AU12" s="481"/>
      <c r="AV12" s="481"/>
      <c r="AW12" s="481"/>
      <c r="AX12" s="481"/>
      <c r="AY12" s="482"/>
      <c r="AZ12" s="383" t="s">
        <v>111</v>
      </c>
      <c r="BA12" s="384"/>
      <c r="BB12" s="384"/>
      <c r="BC12" s="384"/>
      <c r="BD12" s="384"/>
      <c r="BE12" s="384"/>
      <c r="BF12" s="384"/>
      <c r="BG12" s="384"/>
      <c r="BH12" s="384"/>
      <c r="BI12" s="384"/>
      <c r="BJ12" s="384"/>
      <c r="BK12" s="384"/>
      <c r="BL12" s="384"/>
      <c r="BM12" s="385"/>
      <c r="BN12" s="386">
        <v>3638000</v>
      </c>
      <c r="BO12" s="387"/>
      <c r="BP12" s="387"/>
      <c r="BQ12" s="387"/>
      <c r="BR12" s="387"/>
      <c r="BS12" s="387"/>
      <c r="BT12" s="387"/>
      <c r="BU12" s="388"/>
      <c r="BV12" s="386">
        <v>3200000</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113</v>
      </c>
      <c r="CU12" s="437"/>
      <c r="CV12" s="437"/>
      <c r="CW12" s="437"/>
      <c r="CX12" s="437"/>
      <c r="CY12" s="437"/>
      <c r="CZ12" s="437"/>
      <c r="DA12" s="438"/>
      <c r="DB12" s="436" t="s">
        <v>113</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114</v>
      </c>
      <c r="N13" s="428"/>
      <c r="O13" s="428"/>
      <c r="P13" s="428"/>
      <c r="Q13" s="429"/>
      <c r="R13" s="477">
        <v>848040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115</v>
      </c>
      <c r="BA13" s="395"/>
      <c r="BB13" s="395"/>
      <c r="BC13" s="395"/>
      <c r="BD13" s="395"/>
      <c r="BE13" s="395"/>
      <c r="BF13" s="395"/>
      <c r="BG13" s="395"/>
      <c r="BH13" s="395"/>
      <c r="BI13" s="395"/>
      <c r="BJ13" s="395"/>
      <c r="BK13" s="395"/>
      <c r="BL13" s="395"/>
      <c r="BM13" s="396"/>
      <c r="BN13" s="386">
        <v>-1623351</v>
      </c>
      <c r="BO13" s="387"/>
      <c r="BP13" s="387"/>
      <c r="BQ13" s="387"/>
      <c r="BR13" s="387"/>
      <c r="BS13" s="387"/>
      <c r="BT13" s="387"/>
      <c r="BU13" s="388"/>
      <c r="BV13" s="386">
        <v>-2180765</v>
      </c>
      <c r="BW13" s="387"/>
      <c r="BX13" s="387"/>
      <c r="BY13" s="387"/>
      <c r="BZ13" s="387"/>
      <c r="CA13" s="387"/>
      <c r="CB13" s="387"/>
      <c r="CC13" s="388"/>
      <c r="CD13" s="433" t="s">
        <v>116</v>
      </c>
      <c r="CE13" s="434"/>
      <c r="CF13" s="434"/>
      <c r="CG13" s="434"/>
      <c r="CH13" s="434"/>
      <c r="CI13" s="434"/>
      <c r="CJ13" s="434"/>
      <c r="CK13" s="434"/>
      <c r="CL13" s="434"/>
      <c r="CM13" s="434"/>
      <c r="CN13" s="434"/>
      <c r="CO13" s="434"/>
      <c r="CP13" s="434"/>
      <c r="CQ13" s="434"/>
      <c r="CR13" s="434"/>
      <c r="CS13" s="435"/>
      <c r="CT13" s="365">
        <v>13.3</v>
      </c>
      <c r="CU13" s="366"/>
      <c r="CV13" s="366"/>
      <c r="CW13" s="366"/>
      <c r="CX13" s="366"/>
      <c r="CY13" s="366"/>
      <c r="CZ13" s="366"/>
      <c r="DA13" s="367"/>
      <c r="DB13" s="365">
        <v>14</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117</v>
      </c>
      <c r="M14" s="439"/>
      <c r="N14" s="439"/>
      <c r="O14" s="439"/>
      <c r="P14" s="439"/>
      <c r="Q14" s="440"/>
      <c r="R14" s="430">
        <v>853341</v>
      </c>
      <c r="S14" s="431"/>
      <c r="T14" s="431"/>
      <c r="U14" s="431"/>
      <c r="V14" s="432"/>
      <c r="W14" s="459"/>
      <c r="X14" s="460"/>
      <c r="Y14" s="461"/>
      <c r="Z14" s="408" t="s">
        <v>118</v>
      </c>
      <c r="AA14" s="409"/>
      <c r="AB14" s="409"/>
      <c r="AC14" s="409"/>
      <c r="AD14" s="409"/>
      <c r="AE14" s="409"/>
      <c r="AF14" s="409"/>
      <c r="AG14" s="409"/>
      <c r="AH14" s="410"/>
      <c r="AI14" s="411">
        <v>4060</v>
      </c>
      <c r="AJ14" s="412"/>
      <c r="AK14" s="412"/>
      <c r="AL14" s="412"/>
      <c r="AM14" s="413"/>
      <c r="AN14" s="411">
        <v>13694380</v>
      </c>
      <c r="AO14" s="412"/>
      <c r="AP14" s="412"/>
      <c r="AQ14" s="412"/>
      <c r="AR14" s="412"/>
      <c r="AS14" s="413"/>
      <c r="AT14" s="411">
        <v>3373</v>
      </c>
      <c r="AU14" s="412"/>
      <c r="AV14" s="412"/>
      <c r="AW14" s="412"/>
      <c r="AX14" s="412"/>
      <c r="AY14" s="414"/>
      <c r="AZ14" s="377" t="s">
        <v>119</v>
      </c>
      <c r="BA14" s="378"/>
      <c r="BB14" s="378"/>
      <c r="BC14" s="378"/>
      <c r="BD14" s="378"/>
      <c r="BE14" s="378"/>
      <c r="BF14" s="378"/>
      <c r="BG14" s="378"/>
      <c r="BH14" s="378"/>
      <c r="BI14" s="378"/>
      <c r="BJ14" s="378"/>
      <c r="BK14" s="378"/>
      <c r="BL14" s="378"/>
      <c r="BM14" s="379"/>
      <c r="BN14" s="380">
        <v>63481645</v>
      </c>
      <c r="BO14" s="381"/>
      <c r="BP14" s="381"/>
      <c r="BQ14" s="381"/>
      <c r="BR14" s="381"/>
      <c r="BS14" s="381"/>
      <c r="BT14" s="381"/>
      <c r="BU14" s="382"/>
      <c r="BV14" s="380">
        <v>63102158</v>
      </c>
      <c r="BW14" s="381"/>
      <c r="BX14" s="381"/>
      <c r="BY14" s="381"/>
      <c r="BZ14" s="381"/>
      <c r="CA14" s="381"/>
      <c r="CB14" s="381"/>
      <c r="CC14" s="382"/>
      <c r="CD14" s="357" t="s">
        <v>120</v>
      </c>
      <c r="CE14" s="358"/>
      <c r="CF14" s="358"/>
      <c r="CG14" s="358"/>
      <c r="CH14" s="358"/>
      <c r="CI14" s="358"/>
      <c r="CJ14" s="358"/>
      <c r="CK14" s="358"/>
      <c r="CL14" s="358"/>
      <c r="CM14" s="358"/>
      <c r="CN14" s="358"/>
      <c r="CO14" s="358"/>
      <c r="CP14" s="358"/>
      <c r="CQ14" s="358"/>
      <c r="CR14" s="358"/>
      <c r="CS14" s="359"/>
      <c r="CT14" s="391">
        <v>114.1</v>
      </c>
      <c r="CU14" s="392"/>
      <c r="CV14" s="392"/>
      <c r="CW14" s="392"/>
      <c r="CX14" s="392"/>
      <c r="CY14" s="392"/>
      <c r="CZ14" s="392"/>
      <c r="DA14" s="393"/>
      <c r="DB14" s="391">
        <v>123.5</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114</v>
      </c>
      <c r="N15" s="428"/>
      <c r="O15" s="428"/>
      <c r="P15" s="428"/>
      <c r="Q15" s="429"/>
      <c r="R15" s="430">
        <v>849230</v>
      </c>
      <c r="S15" s="431"/>
      <c r="T15" s="431"/>
      <c r="U15" s="431"/>
      <c r="V15" s="432"/>
      <c r="W15" s="459"/>
      <c r="X15" s="460"/>
      <c r="Y15" s="461"/>
      <c r="Z15" s="408" t="s">
        <v>121</v>
      </c>
      <c r="AA15" s="409"/>
      <c r="AB15" s="409"/>
      <c r="AC15" s="409"/>
      <c r="AD15" s="409"/>
      <c r="AE15" s="409"/>
      <c r="AF15" s="409"/>
      <c r="AG15" s="409"/>
      <c r="AH15" s="410"/>
      <c r="AI15" s="411" t="s">
        <v>113</v>
      </c>
      <c r="AJ15" s="412"/>
      <c r="AK15" s="412"/>
      <c r="AL15" s="412"/>
      <c r="AM15" s="413"/>
      <c r="AN15" s="411" t="s">
        <v>113</v>
      </c>
      <c r="AO15" s="412"/>
      <c r="AP15" s="412"/>
      <c r="AQ15" s="412"/>
      <c r="AR15" s="412"/>
      <c r="AS15" s="413"/>
      <c r="AT15" s="411" t="s">
        <v>113</v>
      </c>
      <c r="AU15" s="412"/>
      <c r="AV15" s="412"/>
      <c r="AW15" s="412"/>
      <c r="AX15" s="412"/>
      <c r="AY15" s="414"/>
      <c r="AZ15" s="383" t="s">
        <v>122</v>
      </c>
      <c r="BA15" s="384"/>
      <c r="BB15" s="384"/>
      <c r="BC15" s="384"/>
      <c r="BD15" s="384"/>
      <c r="BE15" s="384"/>
      <c r="BF15" s="384"/>
      <c r="BG15" s="384"/>
      <c r="BH15" s="384"/>
      <c r="BI15" s="384"/>
      <c r="BJ15" s="384"/>
      <c r="BK15" s="384"/>
      <c r="BL15" s="384"/>
      <c r="BM15" s="385"/>
      <c r="BN15" s="386">
        <v>204944946</v>
      </c>
      <c r="BO15" s="387"/>
      <c r="BP15" s="387"/>
      <c r="BQ15" s="387"/>
      <c r="BR15" s="387"/>
      <c r="BS15" s="387"/>
      <c r="BT15" s="387"/>
      <c r="BU15" s="388"/>
      <c r="BV15" s="386">
        <v>207680503</v>
      </c>
      <c r="BW15" s="387"/>
      <c r="BX15" s="387"/>
      <c r="BY15" s="387"/>
      <c r="BZ15" s="387"/>
      <c r="CA15" s="387"/>
      <c r="CB15" s="387"/>
      <c r="CC15" s="388"/>
      <c r="CD15" s="424" t="s">
        <v>123</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124</v>
      </c>
      <c r="M16" s="422"/>
      <c r="N16" s="422"/>
      <c r="O16" s="422"/>
      <c r="P16" s="422"/>
      <c r="Q16" s="423"/>
      <c r="R16" s="418" t="s">
        <v>125</v>
      </c>
      <c r="S16" s="419"/>
      <c r="T16" s="419"/>
      <c r="U16" s="419"/>
      <c r="V16" s="420"/>
      <c r="W16" s="459"/>
      <c r="X16" s="460"/>
      <c r="Y16" s="461"/>
      <c r="Z16" s="408" t="s">
        <v>126</v>
      </c>
      <c r="AA16" s="409"/>
      <c r="AB16" s="409"/>
      <c r="AC16" s="409"/>
      <c r="AD16" s="409"/>
      <c r="AE16" s="409"/>
      <c r="AF16" s="409"/>
      <c r="AG16" s="409"/>
      <c r="AH16" s="410"/>
      <c r="AI16" s="411">
        <v>169</v>
      </c>
      <c r="AJ16" s="412"/>
      <c r="AK16" s="412"/>
      <c r="AL16" s="412"/>
      <c r="AM16" s="413"/>
      <c r="AN16" s="411">
        <v>560066</v>
      </c>
      <c r="AO16" s="412"/>
      <c r="AP16" s="412"/>
      <c r="AQ16" s="412"/>
      <c r="AR16" s="412"/>
      <c r="AS16" s="413"/>
      <c r="AT16" s="411">
        <v>3314</v>
      </c>
      <c r="AU16" s="412"/>
      <c r="AV16" s="412"/>
      <c r="AW16" s="412"/>
      <c r="AX16" s="412"/>
      <c r="AY16" s="414"/>
      <c r="AZ16" s="383" t="s">
        <v>127</v>
      </c>
      <c r="BA16" s="384"/>
      <c r="BB16" s="384"/>
      <c r="BC16" s="384"/>
      <c r="BD16" s="384"/>
      <c r="BE16" s="384"/>
      <c r="BF16" s="384"/>
      <c r="BG16" s="384"/>
      <c r="BH16" s="384"/>
      <c r="BI16" s="384"/>
      <c r="BJ16" s="384"/>
      <c r="BK16" s="384"/>
      <c r="BL16" s="384"/>
      <c r="BM16" s="385"/>
      <c r="BN16" s="386">
        <v>80609992</v>
      </c>
      <c r="BO16" s="387"/>
      <c r="BP16" s="387"/>
      <c r="BQ16" s="387"/>
      <c r="BR16" s="387"/>
      <c r="BS16" s="387"/>
      <c r="BT16" s="387"/>
      <c r="BU16" s="388"/>
      <c r="BV16" s="386">
        <v>80200894</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1667</v>
      </c>
      <c r="AJ17" s="412"/>
      <c r="AK17" s="412"/>
      <c r="AL17" s="412"/>
      <c r="AM17" s="413"/>
      <c r="AN17" s="411">
        <v>5276055</v>
      </c>
      <c r="AO17" s="412"/>
      <c r="AP17" s="412"/>
      <c r="AQ17" s="412"/>
      <c r="AR17" s="412"/>
      <c r="AS17" s="413"/>
      <c r="AT17" s="411">
        <v>3165</v>
      </c>
      <c r="AU17" s="412"/>
      <c r="AV17" s="412"/>
      <c r="AW17" s="412"/>
      <c r="AX17" s="412"/>
      <c r="AY17" s="414"/>
      <c r="AZ17" s="383" t="s">
        <v>131</v>
      </c>
      <c r="BA17" s="384"/>
      <c r="BB17" s="384"/>
      <c r="BC17" s="384"/>
      <c r="BD17" s="384"/>
      <c r="BE17" s="384"/>
      <c r="BF17" s="384"/>
      <c r="BG17" s="384"/>
      <c r="BH17" s="384"/>
      <c r="BI17" s="384"/>
      <c r="BJ17" s="384"/>
      <c r="BK17" s="384"/>
      <c r="BL17" s="384"/>
      <c r="BM17" s="385"/>
      <c r="BN17" s="386">
        <v>235136650</v>
      </c>
      <c r="BO17" s="387"/>
      <c r="BP17" s="387"/>
      <c r="BQ17" s="387"/>
      <c r="BR17" s="387"/>
      <c r="BS17" s="387"/>
      <c r="BT17" s="387"/>
      <c r="BU17" s="388"/>
      <c r="BV17" s="386">
        <v>233050299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132</v>
      </c>
      <c r="C18" s="404"/>
      <c r="D18" s="404"/>
      <c r="E18" s="404"/>
      <c r="F18" s="404"/>
      <c r="G18" s="404"/>
      <c r="H18" s="404"/>
      <c r="I18" s="404"/>
      <c r="J18" s="404"/>
      <c r="K18" s="405"/>
      <c r="L18" s="406">
        <v>2440</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7393</v>
      </c>
      <c r="AJ18" s="412"/>
      <c r="AK18" s="412"/>
      <c r="AL18" s="412"/>
      <c r="AM18" s="413"/>
      <c r="AN18" s="411">
        <v>28332019</v>
      </c>
      <c r="AO18" s="412"/>
      <c r="AP18" s="412"/>
      <c r="AQ18" s="412"/>
      <c r="AR18" s="412"/>
      <c r="AS18" s="413"/>
      <c r="AT18" s="411">
        <v>3832</v>
      </c>
      <c r="AU18" s="412"/>
      <c r="AV18" s="412"/>
      <c r="AW18" s="412"/>
      <c r="AX18" s="412"/>
      <c r="AY18" s="414"/>
      <c r="AZ18" s="394" t="s">
        <v>134</v>
      </c>
      <c r="BA18" s="395"/>
      <c r="BB18" s="395"/>
      <c r="BC18" s="395"/>
      <c r="BD18" s="395"/>
      <c r="BE18" s="395"/>
      <c r="BF18" s="395"/>
      <c r="BG18" s="395"/>
      <c r="BH18" s="395"/>
      <c r="BI18" s="395"/>
      <c r="BJ18" s="395"/>
      <c r="BK18" s="395"/>
      <c r="BL18" s="395"/>
      <c r="BM18" s="396"/>
      <c r="BN18" s="360">
        <v>296219501</v>
      </c>
      <c r="BO18" s="361"/>
      <c r="BP18" s="361"/>
      <c r="BQ18" s="361"/>
      <c r="BR18" s="361"/>
      <c r="BS18" s="361"/>
      <c r="BT18" s="361"/>
      <c r="BU18" s="362"/>
      <c r="BV18" s="360">
        <v>292261916</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135</v>
      </c>
      <c r="C19" s="404"/>
      <c r="D19" s="404"/>
      <c r="E19" s="404"/>
      <c r="F19" s="404"/>
      <c r="G19" s="404"/>
      <c r="H19" s="404"/>
      <c r="I19" s="404"/>
      <c r="J19" s="404"/>
      <c r="K19" s="405"/>
      <c r="L19" s="406">
        <v>349</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137</v>
      </c>
      <c r="BA19" s="378"/>
      <c r="BB19" s="378"/>
      <c r="BC19" s="378"/>
      <c r="BD19" s="378"/>
      <c r="BE19" s="378"/>
      <c r="BF19" s="378"/>
      <c r="BG19" s="378"/>
      <c r="BH19" s="378"/>
      <c r="BI19" s="378"/>
      <c r="BJ19" s="378"/>
      <c r="BK19" s="378"/>
      <c r="BL19" s="378"/>
      <c r="BM19" s="379"/>
      <c r="BN19" s="380">
        <v>722113418</v>
      </c>
      <c r="BO19" s="381"/>
      <c r="BP19" s="381"/>
      <c r="BQ19" s="381"/>
      <c r="BR19" s="381"/>
      <c r="BS19" s="381"/>
      <c r="BT19" s="381"/>
      <c r="BU19" s="382"/>
      <c r="BV19" s="380">
        <v>720253865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295038</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13120</v>
      </c>
      <c r="AJ20" s="412"/>
      <c r="AK20" s="412"/>
      <c r="AL20" s="412"/>
      <c r="AM20" s="413"/>
      <c r="AN20" s="411">
        <v>47302454</v>
      </c>
      <c r="AO20" s="412"/>
      <c r="AP20" s="412"/>
      <c r="AQ20" s="412"/>
      <c r="AR20" s="412"/>
      <c r="AS20" s="413"/>
      <c r="AT20" s="411">
        <v>3605</v>
      </c>
      <c r="AU20" s="412"/>
      <c r="AV20" s="412"/>
      <c r="AW20" s="412"/>
      <c r="AX20" s="412"/>
      <c r="AY20" s="414"/>
      <c r="AZ20" s="394" t="s">
        <v>140</v>
      </c>
      <c r="BA20" s="395"/>
      <c r="BB20" s="395"/>
      <c r="BC20" s="395"/>
      <c r="BD20" s="395"/>
      <c r="BE20" s="395"/>
      <c r="BF20" s="395"/>
      <c r="BG20" s="395"/>
      <c r="BH20" s="395"/>
      <c r="BI20" s="395"/>
      <c r="BJ20" s="395"/>
      <c r="BK20" s="395"/>
      <c r="BL20" s="395"/>
      <c r="BM20" s="396"/>
      <c r="BN20" s="360">
        <v>343744171</v>
      </c>
      <c r="BO20" s="361"/>
      <c r="BP20" s="361"/>
      <c r="BQ20" s="361"/>
      <c r="BR20" s="361"/>
      <c r="BS20" s="361"/>
      <c r="BT20" s="361"/>
      <c r="BU20" s="362"/>
      <c r="BV20" s="360">
        <v>352812610</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99.4</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47085678</v>
      </c>
      <c r="BO21" s="381"/>
      <c r="BP21" s="381"/>
      <c r="BQ21" s="381"/>
      <c r="BR21" s="381"/>
      <c r="BS21" s="381"/>
      <c r="BT21" s="381"/>
      <c r="BU21" s="382"/>
      <c r="BV21" s="380">
        <v>41170476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2676232</v>
      </c>
      <c r="BO22" s="387"/>
      <c r="BP22" s="387"/>
      <c r="BQ22" s="387"/>
      <c r="BR22" s="387"/>
      <c r="BS22" s="387"/>
      <c r="BT22" s="387"/>
      <c r="BU22" s="388"/>
      <c r="BV22" s="386">
        <v>2650641</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19168505</v>
      </c>
      <c r="BO23" s="387"/>
      <c r="BP23" s="387"/>
      <c r="BQ23" s="387"/>
      <c r="BR23" s="387"/>
      <c r="BS23" s="387"/>
      <c r="BT23" s="387"/>
      <c r="BU23" s="388"/>
      <c r="BV23" s="386">
        <v>19126773</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14565948</v>
      </c>
      <c r="BO24" s="361"/>
      <c r="BP24" s="361"/>
      <c r="BQ24" s="361"/>
      <c r="BR24" s="361"/>
      <c r="BS24" s="361"/>
      <c r="BT24" s="361"/>
      <c r="BU24" s="362"/>
      <c r="BV24" s="360">
        <v>14535990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16528818</v>
      </c>
      <c r="BO25" s="381"/>
      <c r="BP25" s="381"/>
      <c r="BQ25" s="381"/>
      <c r="BR25" s="381"/>
      <c r="BS25" s="381"/>
      <c r="BT25" s="381"/>
      <c r="BU25" s="382"/>
      <c r="BV25" s="380">
        <v>18047536</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11888761</v>
      </c>
      <c r="BO26" s="387"/>
      <c r="BP26" s="387"/>
      <c r="BQ26" s="387"/>
      <c r="BR26" s="387"/>
      <c r="BS26" s="387"/>
      <c r="BT26" s="387"/>
      <c r="BU26" s="388"/>
      <c r="BV26" s="386">
        <v>13102668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41349042</v>
      </c>
      <c r="BO27" s="361"/>
      <c r="BP27" s="361"/>
      <c r="BQ27" s="361"/>
      <c r="BR27" s="361"/>
      <c r="BS27" s="361"/>
      <c r="BT27" s="361"/>
      <c r="BU27" s="362"/>
      <c r="BV27" s="360">
        <v>33026356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佐賀県工業用水道事業会計</v>
      </c>
      <c r="AP31" s="352"/>
      <c r="AQ31" s="352"/>
      <c r="AR31" s="352"/>
      <c r="AS31" s="352"/>
      <c r="AT31" s="352"/>
      <c r="AU31" s="352"/>
      <c r="AV31" s="352"/>
      <c r="AW31" s="352"/>
      <c r="AX31" s="352"/>
      <c r="AY31" s="352"/>
      <c r="AZ31" s="352"/>
      <c r="BA31" s="352"/>
      <c r="BB31" s="352"/>
      <c r="BC31" s="352"/>
      <c r="BD31" s="154"/>
      <c r="BE31" s="353">
        <f>IF(BG31="","",MAX(C31:D40,U31:V40,AM31:AN40)+1)</f>
        <v>12</v>
      </c>
      <c r="BF31" s="353"/>
      <c r="BG31" s="352" t="str">
        <f>IF('各会計、関係団体の財政状況及び健全化判断比率'!B29="","",'各会計、関係団体の財政状況及び健全化判断比率'!B29)</f>
        <v>佐賀県港湾整備事業特別会計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14</v>
      </c>
      <c r="CP31" s="353"/>
      <c r="CQ31" s="352" t="str">
        <f>IF('各会計、関係団体の財政状況及び健全化判断比率'!BS7="","",'各会計、関係団体の財政状況及び健全化判断比率'!BS7)</f>
        <v>佐賀県国際交流協会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災害救助基金特別会計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t="str">
        <f t="shared" ref="AM32:AM40" si="1">IF(AO32="","",AM31+1)</f>
        <v/>
      </c>
      <c r="AN32" s="353"/>
      <c r="AO32" s="352"/>
      <c r="AP32" s="352"/>
      <c r="AQ32" s="352"/>
      <c r="AR32" s="352"/>
      <c r="AS32" s="352"/>
      <c r="AT32" s="352"/>
      <c r="AU32" s="352"/>
      <c r="AV32" s="352"/>
      <c r="AW32" s="352"/>
      <c r="AX32" s="352"/>
      <c r="AY32" s="352"/>
      <c r="AZ32" s="352"/>
      <c r="BA32" s="352"/>
      <c r="BB32" s="352"/>
      <c r="BC32" s="352"/>
      <c r="BD32" s="154"/>
      <c r="BE32" s="353">
        <f t="shared" ref="BE32:BE40" si="2">IF(BG32="","",BE31+1)</f>
        <v>13</v>
      </c>
      <c r="BF32" s="353"/>
      <c r="BG32" s="352" t="str">
        <f>IF('各会計、関係団体の財政状況及び健全化判断比率'!B30="","",'各会計、関係団体の財政状況及び健全化判断比率'!B30)</f>
        <v>佐賀県産業用地造成事業特別会計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15</v>
      </c>
      <c r="CP32" s="353"/>
      <c r="CQ32" s="352" t="str">
        <f>IF('各会計、関係団体の財政状況及び健全化判断比率'!BS8="","",'各会計、関係団体の財政状況及び健全化判断比率'!BS8)</f>
        <v>佐賀県女性と生涯学習財団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母子寡婦福祉資金特別会計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16</v>
      </c>
      <c r="CP33" s="353"/>
      <c r="CQ33" s="352" t="str">
        <f>IF('各会計、関係団体の財政状況及び健全化判断比率'!BS9="","",'各会計、関係団体の財政状況及び健全化判断比率'!BS9)</f>
        <v>佐賀県地域福祉振興基金</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就農支援資金特別会計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17</v>
      </c>
      <c r="CP34" s="353"/>
      <c r="CQ34" s="352" t="str">
        <f>IF('各会計、関係団体の財政状況及び健全化判断比率'!BS10="","",'各会計、関係団体の財政状況及び健全化判断比率'!BS10)</f>
        <v>佐賀県長寿社会振興財団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小規模企業者等設備導入等事業支援特別会計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18</v>
      </c>
      <c r="CP35" s="353"/>
      <c r="CQ35" s="352" t="str">
        <f>IF('各会計、関係団体の財政状況及び健全化判断比率'!BS11="","",'各会計、関係団体の財政状況及び健全化判断比率'!BS11)</f>
        <v>佐賀県臓器バンク</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財政調整積立金特別会計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19</v>
      </c>
      <c r="CP36" s="353"/>
      <c r="CQ36" s="352" t="str">
        <f>IF('各会計、関係団体の財政状況及び健全化判断比率'!BS12="","",'各会計、関係団体の財政状況及び健全化判断比率'!BS12)</f>
        <v>佐賀県食鳥肉衛生協会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証紙特別会計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20</v>
      </c>
      <c r="CP37" s="353"/>
      <c r="CQ37" s="352" t="str">
        <f>IF('各会計、関係団体の財政状況及び健全化判断比率'!BS13="","",'各会計、関係団体の財政状況及び健全化判断比率'!BS13)</f>
        <v>佐賀県芸術文化育成基金</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土地取得特別会計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21</v>
      </c>
      <c r="CP38" s="353"/>
      <c r="CQ38" s="352" t="str">
        <f>IF('各会計、関係団体の財政状況及び健全化判断比率'!BS14="","",'各会計、関係団体の財政状況及び健全化判断比率'!BS14)</f>
        <v>佐賀県地域産業支援センター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22</v>
      </c>
      <c r="CP39" s="353"/>
      <c r="CQ39" s="352" t="str">
        <f>IF('各会計、関係団体の財政状況及び健全化判断比率'!BS15="","",'各会計、関係団体の財政状況及び健全化判断比率'!BS15)</f>
        <v>佐賀県農業公社</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沿岸漁業改善資金特別会計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23</v>
      </c>
      <c r="CP40" s="353"/>
      <c r="CQ40" s="352" t="str">
        <f>IF('各会計、関係団体の財政状況及び健全化判断比率'!BS16="","",'各会計、関係団体の財政状況及び健全化判断比率'!BS16)</f>
        <v>佐賀県森林整備担い手育成基金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34" workbookViewId="0">
      <selection activeCell="BL15" sqref="BL15:BW15"/>
    </sheetView>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180</v>
      </c>
      <c r="C5" s="609"/>
      <c r="D5" s="609"/>
      <c r="E5" s="609"/>
      <c r="F5" s="609"/>
      <c r="G5" s="609"/>
      <c r="H5" s="609"/>
      <c r="I5" s="609"/>
      <c r="J5" s="609"/>
      <c r="K5" s="609"/>
      <c r="L5" s="609"/>
      <c r="M5" s="609"/>
      <c r="N5" s="609"/>
      <c r="O5" s="609"/>
      <c r="P5" s="609"/>
      <c r="Q5" s="610"/>
      <c r="R5" s="637">
        <v>80323513</v>
      </c>
      <c r="S5" s="620"/>
      <c r="T5" s="620"/>
      <c r="U5" s="620"/>
      <c r="V5" s="620"/>
      <c r="W5" s="620"/>
      <c r="X5" s="620"/>
      <c r="Y5" s="621"/>
      <c r="Z5" s="643">
        <v>17.8</v>
      </c>
      <c r="AA5" s="643"/>
      <c r="AB5" s="643"/>
      <c r="AC5" s="643"/>
      <c r="AD5" s="644">
        <v>70358237</v>
      </c>
      <c r="AE5" s="644"/>
      <c r="AF5" s="644"/>
      <c r="AG5" s="644"/>
      <c r="AH5" s="644"/>
      <c r="AI5" s="644"/>
      <c r="AJ5" s="644"/>
      <c r="AK5" s="644"/>
      <c r="AL5" s="645">
        <v>30.9</v>
      </c>
      <c r="AM5" s="630"/>
      <c r="AN5" s="630"/>
      <c r="AO5" s="631"/>
      <c r="AP5" s="608" t="s">
        <v>181</v>
      </c>
      <c r="AQ5" s="609"/>
      <c r="AR5" s="609"/>
      <c r="AS5" s="609"/>
      <c r="AT5" s="609"/>
      <c r="AU5" s="609"/>
      <c r="AV5" s="609"/>
      <c r="AW5" s="609"/>
      <c r="AX5" s="609"/>
      <c r="AY5" s="609"/>
      <c r="AZ5" s="609"/>
      <c r="BA5" s="609"/>
      <c r="BB5" s="609"/>
      <c r="BC5" s="610"/>
      <c r="BD5" s="583">
        <v>80193368</v>
      </c>
      <c r="BE5" s="584"/>
      <c r="BF5" s="584"/>
      <c r="BG5" s="584"/>
      <c r="BH5" s="584"/>
      <c r="BI5" s="584"/>
      <c r="BJ5" s="584"/>
      <c r="BK5" s="585"/>
      <c r="BL5" s="634">
        <v>99.8</v>
      </c>
      <c r="BM5" s="634"/>
      <c r="BN5" s="634"/>
      <c r="BO5" s="634"/>
      <c r="BP5" s="635">
        <v>592988</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x14ac:dyDescent="0.15">
      <c r="B6" s="580" t="s">
        <v>185</v>
      </c>
      <c r="C6" s="581"/>
      <c r="D6" s="581"/>
      <c r="E6" s="581"/>
      <c r="F6" s="581"/>
      <c r="G6" s="581"/>
      <c r="H6" s="581"/>
      <c r="I6" s="581"/>
      <c r="J6" s="581"/>
      <c r="K6" s="581"/>
      <c r="L6" s="581"/>
      <c r="M6" s="581"/>
      <c r="N6" s="581"/>
      <c r="O6" s="581"/>
      <c r="P6" s="581"/>
      <c r="Q6" s="582"/>
      <c r="R6" s="583">
        <v>14052696</v>
      </c>
      <c r="S6" s="584"/>
      <c r="T6" s="584"/>
      <c r="U6" s="584"/>
      <c r="V6" s="584"/>
      <c r="W6" s="584"/>
      <c r="X6" s="584"/>
      <c r="Y6" s="585"/>
      <c r="Z6" s="634">
        <v>3.1</v>
      </c>
      <c r="AA6" s="634"/>
      <c r="AB6" s="634"/>
      <c r="AC6" s="634"/>
      <c r="AD6" s="635">
        <v>14052696</v>
      </c>
      <c r="AE6" s="635"/>
      <c r="AF6" s="635"/>
      <c r="AG6" s="635"/>
      <c r="AH6" s="635"/>
      <c r="AI6" s="635"/>
      <c r="AJ6" s="635"/>
      <c r="AK6" s="635"/>
      <c r="AL6" s="632">
        <v>6.2</v>
      </c>
      <c r="AM6" s="597"/>
      <c r="AN6" s="597"/>
      <c r="AO6" s="612"/>
      <c r="AP6" s="580" t="s">
        <v>186</v>
      </c>
      <c r="AQ6" s="581"/>
      <c r="AR6" s="581"/>
      <c r="AS6" s="581"/>
      <c r="AT6" s="581"/>
      <c r="AU6" s="581"/>
      <c r="AV6" s="581"/>
      <c r="AW6" s="581"/>
      <c r="AX6" s="581"/>
      <c r="AY6" s="581"/>
      <c r="AZ6" s="581"/>
      <c r="BA6" s="581"/>
      <c r="BB6" s="581"/>
      <c r="BC6" s="582"/>
      <c r="BD6" s="583">
        <v>80193368</v>
      </c>
      <c r="BE6" s="584"/>
      <c r="BF6" s="584"/>
      <c r="BG6" s="584"/>
      <c r="BH6" s="584"/>
      <c r="BI6" s="584"/>
      <c r="BJ6" s="584"/>
      <c r="BK6" s="585"/>
      <c r="BL6" s="634">
        <v>99.8</v>
      </c>
      <c r="BM6" s="634"/>
      <c r="BN6" s="634"/>
      <c r="BO6" s="634"/>
      <c r="BP6" s="635">
        <v>592988</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995483</v>
      </c>
      <c r="CN6" s="584"/>
      <c r="CO6" s="584"/>
      <c r="CP6" s="584"/>
      <c r="CQ6" s="584"/>
      <c r="CR6" s="584"/>
      <c r="CS6" s="584"/>
      <c r="CT6" s="585"/>
      <c r="CU6" s="634">
        <v>0.2</v>
      </c>
      <c r="CV6" s="634"/>
      <c r="CW6" s="634"/>
      <c r="CX6" s="634"/>
      <c r="CY6" s="571" t="s">
        <v>188</v>
      </c>
      <c r="CZ6" s="584"/>
      <c r="DA6" s="584"/>
      <c r="DB6" s="584"/>
      <c r="DC6" s="584"/>
      <c r="DD6" s="584"/>
      <c r="DE6" s="584"/>
      <c r="DF6" s="584"/>
      <c r="DG6" s="584"/>
      <c r="DH6" s="584"/>
      <c r="DI6" s="584"/>
      <c r="DJ6" s="584"/>
      <c r="DK6" s="585"/>
      <c r="DL6" s="571">
        <v>995483</v>
      </c>
      <c r="DM6" s="584"/>
      <c r="DN6" s="584"/>
      <c r="DO6" s="584"/>
      <c r="DP6" s="584"/>
      <c r="DQ6" s="584"/>
      <c r="DR6" s="584"/>
      <c r="DS6" s="584"/>
      <c r="DT6" s="584"/>
      <c r="DU6" s="584"/>
      <c r="DV6" s="584"/>
      <c r="DW6" s="584"/>
      <c r="DX6" s="641"/>
    </row>
    <row r="7" spans="2:138" ht="11.25" customHeight="1" x14ac:dyDescent="0.15">
      <c r="B7" s="580" t="s">
        <v>189</v>
      </c>
      <c r="C7" s="581"/>
      <c r="D7" s="581"/>
      <c r="E7" s="581"/>
      <c r="F7" s="581"/>
      <c r="G7" s="581"/>
      <c r="H7" s="581"/>
      <c r="I7" s="581"/>
      <c r="J7" s="581"/>
      <c r="K7" s="581"/>
      <c r="L7" s="581"/>
      <c r="M7" s="581"/>
      <c r="N7" s="581"/>
      <c r="O7" s="581"/>
      <c r="P7" s="581"/>
      <c r="Q7" s="582"/>
      <c r="R7" s="583">
        <v>1535498</v>
      </c>
      <c r="S7" s="584"/>
      <c r="T7" s="584"/>
      <c r="U7" s="584"/>
      <c r="V7" s="584"/>
      <c r="W7" s="584"/>
      <c r="X7" s="584"/>
      <c r="Y7" s="585"/>
      <c r="Z7" s="634">
        <v>0.3</v>
      </c>
      <c r="AA7" s="634"/>
      <c r="AB7" s="634"/>
      <c r="AC7" s="634"/>
      <c r="AD7" s="635">
        <v>1535498</v>
      </c>
      <c r="AE7" s="635"/>
      <c r="AF7" s="635"/>
      <c r="AG7" s="635"/>
      <c r="AH7" s="635"/>
      <c r="AI7" s="635"/>
      <c r="AJ7" s="635"/>
      <c r="AK7" s="635"/>
      <c r="AL7" s="632">
        <v>0.7</v>
      </c>
      <c r="AM7" s="597"/>
      <c r="AN7" s="597"/>
      <c r="AO7" s="612"/>
      <c r="AP7" s="580" t="s">
        <v>190</v>
      </c>
      <c r="AQ7" s="581"/>
      <c r="AR7" s="581"/>
      <c r="AS7" s="581"/>
      <c r="AT7" s="581"/>
      <c r="AU7" s="581"/>
      <c r="AV7" s="581"/>
      <c r="AW7" s="581"/>
      <c r="AX7" s="581"/>
      <c r="AY7" s="581"/>
      <c r="AZ7" s="581"/>
      <c r="BA7" s="581"/>
      <c r="BB7" s="581"/>
      <c r="BC7" s="582"/>
      <c r="BD7" s="583">
        <v>26797199</v>
      </c>
      <c r="BE7" s="584"/>
      <c r="BF7" s="584"/>
      <c r="BG7" s="584"/>
      <c r="BH7" s="584"/>
      <c r="BI7" s="584"/>
      <c r="BJ7" s="584"/>
      <c r="BK7" s="585"/>
      <c r="BL7" s="634">
        <v>33.4</v>
      </c>
      <c r="BM7" s="634"/>
      <c r="BN7" s="634"/>
      <c r="BO7" s="634"/>
      <c r="BP7" s="635">
        <v>592988</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35862173</v>
      </c>
      <c r="CN7" s="584"/>
      <c r="CO7" s="584"/>
      <c r="CP7" s="584"/>
      <c r="CQ7" s="584"/>
      <c r="CR7" s="584"/>
      <c r="CS7" s="584"/>
      <c r="CT7" s="585"/>
      <c r="CU7" s="634">
        <v>8.3000000000000007</v>
      </c>
      <c r="CV7" s="634"/>
      <c r="CW7" s="634"/>
      <c r="CX7" s="634"/>
      <c r="CY7" s="571">
        <v>4680719</v>
      </c>
      <c r="CZ7" s="584"/>
      <c r="DA7" s="584"/>
      <c r="DB7" s="584"/>
      <c r="DC7" s="584"/>
      <c r="DD7" s="584"/>
      <c r="DE7" s="584"/>
      <c r="DF7" s="584"/>
      <c r="DG7" s="584"/>
      <c r="DH7" s="584"/>
      <c r="DI7" s="584"/>
      <c r="DJ7" s="584"/>
      <c r="DK7" s="585"/>
      <c r="DL7" s="571">
        <v>23574685</v>
      </c>
      <c r="DM7" s="584"/>
      <c r="DN7" s="584"/>
      <c r="DO7" s="584"/>
      <c r="DP7" s="584"/>
      <c r="DQ7" s="584"/>
      <c r="DR7" s="584"/>
      <c r="DS7" s="584"/>
      <c r="DT7" s="584"/>
      <c r="DU7" s="584"/>
      <c r="DV7" s="584"/>
      <c r="DW7" s="584"/>
      <c r="DX7" s="641"/>
    </row>
    <row r="8" spans="2:138" ht="11.25" customHeight="1" x14ac:dyDescent="0.15">
      <c r="B8" s="580" t="s">
        <v>192</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193</v>
      </c>
      <c r="AQ8" s="581"/>
      <c r="AR8" s="581"/>
      <c r="AS8" s="581"/>
      <c r="AT8" s="581"/>
      <c r="AU8" s="581"/>
      <c r="AV8" s="581"/>
      <c r="AW8" s="581"/>
      <c r="AX8" s="581"/>
      <c r="AY8" s="581"/>
      <c r="AZ8" s="581"/>
      <c r="BA8" s="581"/>
      <c r="BB8" s="581"/>
      <c r="BC8" s="582"/>
      <c r="BD8" s="583">
        <v>584566</v>
      </c>
      <c r="BE8" s="584"/>
      <c r="BF8" s="584"/>
      <c r="BG8" s="584"/>
      <c r="BH8" s="584"/>
      <c r="BI8" s="584"/>
      <c r="BJ8" s="584"/>
      <c r="BK8" s="585"/>
      <c r="BL8" s="634">
        <v>0.7</v>
      </c>
      <c r="BM8" s="634"/>
      <c r="BN8" s="634"/>
      <c r="BO8" s="634"/>
      <c r="BP8" s="635">
        <v>192560</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59014856</v>
      </c>
      <c r="CN8" s="584"/>
      <c r="CO8" s="584"/>
      <c r="CP8" s="584"/>
      <c r="CQ8" s="584"/>
      <c r="CR8" s="584"/>
      <c r="CS8" s="584"/>
      <c r="CT8" s="585"/>
      <c r="CU8" s="634">
        <v>13.6</v>
      </c>
      <c r="CV8" s="634"/>
      <c r="CW8" s="634"/>
      <c r="CX8" s="634"/>
      <c r="CY8" s="571">
        <v>3471839</v>
      </c>
      <c r="CZ8" s="584"/>
      <c r="DA8" s="584"/>
      <c r="DB8" s="584"/>
      <c r="DC8" s="584"/>
      <c r="DD8" s="584"/>
      <c r="DE8" s="584"/>
      <c r="DF8" s="584"/>
      <c r="DG8" s="584"/>
      <c r="DH8" s="584"/>
      <c r="DI8" s="584"/>
      <c r="DJ8" s="584"/>
      <c r="DK8" s="585"/>
      <c r="DL8" s="571">
        <v>49168203</v>
      </c>
      <c r="DM8" s="584"/>
      <c r="DN8" s="584"/>
      <c r="DO8" s="584"/>
      <c r="DP8" s="584"/>
      <c r="DQ8" s="584"/>
      <c r="DR8" s="584"/>
      <c r="DS8" s="584"/>
      <c r="DT8" s="584"/>
      <c r="DU8" s="584"/>
      <c r="DV8" s="584"/>
      <c r="DW8" s="584"/>
      <c r="DX8" s="641"/>
    </row>
    <row r="9" spans="2:138" ht="11.25" customHeight="1" x14ac:dyDescent="0.15">
      <c r="B9" s="580" t="s">
        <v>195</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196</v>
      </c>
      <c r="AQ9" s="581"/>
      <c r="AR9" s="581"/>
      <c r="AS9" s="581"/>
      <c r="AT9" s="581"/>
      <c r="AU9" s="581"/>
      <c r="AV9" s="581"/>
      <c r="AW9" s="581"/>
      <c r="AX9" s="581"/>
      <c r="AY9" s="581"/>
      <c r="AZ9" s="581"/>
      <c r="BA9" s="581"/>
      <c r="BB9" s="581"/>
      <c r="BC9" s="582"/>
      <c r="BD9" s="583">
        <v>21032340</v>
      </c>
      <c r="BE9" s="584"/>
      <c r="BF9" s="584"/>
      <c r="BG9" s="584"/>
      <c r="BH9" s="584"/>
      <c r="BI9" s="584"/>
      <c r="BJ9" s="584"/>
      <c r="BK9" s="585"/>
      <c r="BL9" s="634">
        <v>26.2</v>
      </c>
      <c r="BM9" s="634"/>
      <c r="BN9" s="634"/>
      <c r="BO9" s="634"/>
      <c r="BP9" s="635" t="s">
        <v>102</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16325577</v>
      </c>
      <c r="CN9" s="584"/>
      <c r="CO9" s="584"/>
      <c r="CP9" s="584"/>
      <c r="CQ9" s="584"/>
      <c r="CR9" s="584"/>
      <c r="CS9" s="584"/>
      <c r="CT9" s="585"/>
      <c r="CU9" s="634">
        <v>3.8</v>
      </c>
      <c r="CV9" s="634"/>
      <c r="CW9" s="634"/>
      <c r="CX9" s="634"/>
      <c r="CY9" s="571">
        <v>1934371</v>
      </c>
      <c r="CZ9" s="584"/>
      <c r="DA9" s="584"/>
      <c r="DB9" s="584"/>
      <c r="DC9" s="584"/>
      <c r="DD9" s="584"/>
      <c r="DE9" s="584"/>
      <c r="DF9" s="584"/>
      <c r="DG9" s="584"/>
      <c r="DH9" s="584"/>
      <c r="DI9" s="584"/>
      <c r="DJ9" s="584"/>
      <c r="DK9" s="585"/>
      <c r="DL9" s="571">
        <v>8068250</v>
      </c>
      <c r="DM9" s="584"/>
      <c r="DN9" s="584"/>
      <c r="DO9" s="584"/>
      <c r="DP9" s="584"/>
      <c r="DQ9" s="584"/>
      <c r="DR9" s="584"/>
      <c r="DS9" s="584"/>
      <c r="DT9" s="584"/>
      <c r="DU9" s="584"/>
      <c r="DV9" s="584"/>
      <c r="DW9" s="584"/>
      <c r="DX9" s="641"/>
    </row>
    <row r="10" spans="2:138" ht="11.25" customHeight="1" x14ac:dyDescent="0.15">
      <c r="B10" s="580" t="s">
        <v>198</v>
      </c>
      <c r="C10" s="581"/>
      <c r="D10" s="581"/>
      <c r="E10" s="581"/>
      <c r="F10" s="581"/>
      <c r="G10" s="581"/>
      <c r="H10" s="581"/>
      <c r="I10" s="581"/>
      <c r="J10" s="581"/>
      <c r="K10" s="581"/>
      <c r="L10" s="581"/>
      <c r="M10" s="581"/>
      <c r="N10" s="581"/>
      <c r="O10" s="581"/>
      <c r="P10" s="581"/>
      <c r="Q10" s="582"/>
      <c r="R10" s="583">
        <v>93072</v>
      </c>
      <c r="S10" s="584"/>
      <c r="T10" s="584"/>
      <c r="U10" s="584"/>
      <c r="V10" s="584"/>
      <c r="W10" s="584"/>
      <c r="X10" s="584"/>
      <c r="Y10" s="585"/>
      <c r="Z10" s="634">
        <v>0</v>
      </c>
      <c r="AA10" s="634"/>
      <c r="AB10" s="634"/>
      <c r="AC10" s="634"/>
      <c r="AD10" s="635">
        <v>93072</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946870</v>
      </c>
      <c r="BE10" s="584"/>
      <c r="BF10" s="584"/>
      <c r="BG10" s="584"/>
      <c r="BH10" s="584"/>
      <c r="BI10" s="584"/>
      <c r="BJ10" s="584"/>
      <c r="BK10" s="585"/>
      <c r="BL10" s="634">
        <v>1.2</v>
      </c>
      <c r="BM10" s="634"/>
      <c r="BN10" s="634"/>
      <c r="BO10" s="634"/>
      <c r="BP10" s="635">
        <v>45348</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4739336</v>
      </c>
      <c r="CN10" s="584"/>
      <c r="CO10" s="584"/>
      <c r="CP10" s="584"/>
      <c r="CQ10" s="584"/>
      <c r="CR10" s="584"/>
      <c r="CS10" s="584"/>
      <c r="CT10" s="585"/>
      <c r="CU10" s="634">
        <v>1.1000000000000001</v>
      </c>
      <c r="CV10" s="634"/>
      <c r="CW10" s="634"/>
      <c r="CX10" s="634"/>
      <c r="CY10" s="571">
        <v>38994</v>
      </c>
      <c r="CZ10" s="584"/>
      <c r="DA10" s="584"/>
      <c r="DB10" s="584"/>
      <c r="DC10" s="584"/>
      <c r="DD10" s="584"/>
      <c r="DE10" s="584"/>
      <c r="DF10" s="584"/>
      <c r="DG10" s="584"/>
      <c r="DH10" s="584"/>
      <c r="DI10" s="584"/>
      <c r="DJ10" s="584"/>
      <c r="DK10" s="585"/>
      <c r="DL10" s="571">
        <v>556209</v>
      </c>
      <c r="DM10" s="584"/>
      <c r="DN10" s="584"/>
      <c r="DO10" s="584"/>
      <c r="DP10" s="584"/>
      <c r="DQ10" s="584"/>
      <c r="DR10" s="584"/>
      <c r="DS10" s="584"/>
      <c r="DT10" s="584"/>
      <c r="DU10" s="584"/>
      <c r="DV10" s="584"/>
      <c r="DW10" s="584"/>
      <c r="DX10" s="641"/>
    </row>
    <row r="11" spans="2:138" ht="11.25" customHeight="1" x14ac:dyDescent="0.15">
      <c r="B11" s="580" t="s">
        <v>201</v>
      </c>
      <c r="C11" s="581"/>
      <c r="D11" s="581"/>
      <c r="E11" s="581"/>
      <c r="F11" s="581"/>
      <c r="G11" s="581"/>
      <c r="H11" s="581"/>
      <c r="I11" s="581"/>
      <c r="J11" s="581"/>
      <c r="K11" s="581"/>
      <c r="L11" s="581"/>
      <c r="M11" s="581"/>
      <c r="N11" s="581"/>
      <c r="O11" s="581"/>
      <c r="P11" s="581"/>
      <c r="Q11" s="582"/>
      <c r="R11" s="583">
        <v>7643</v>
      </c>
      <c r="S11" s="584"/>
      <c r="T11" s="584"/>
      <c r="U11" s="584"/>
      <c r="V11" s="584"/>
      <c r="W11" s="584"/>
      <c r="X11" s="584"/>
      <c r="Y11" s="585"/>
      <c r="Z11" s="634">
        <v>0</v>
      </c>
      <c r="AA11" s="634"/>
      <c r="AB11" s="634"/>
      <c r="AC11" s="634"/>
      <c r="AD11" s="635">
        <v>7643</v>
      </c>
      <c r="AE11" s="635"/>
      <c r="AF11" s="635"/>
      <c r="AG11" s="635"/>
      <c r="AH11" s="635"/>
      <c r="AI11" s="635"/>
      <c r="AJ11" s="635"/>
      <c r="AK11" s="635"/>
      <c r="AL11" s="632">
        <v>0</v>
      </c>
      <c r="AM11" s="597"/>
      <c r="AN11" s="597"/>
      <c r="AO11" s="612"/>
      <c r="AP11" s="580" t="s">
        <v>202</v>
      </c>
      <c r="AQ11" s="581"/>
      <c r="AR11" s="581"/>
      <c r="AS11" s="581"/>
      <c r="AT11" s="581"/>
      <c r="AU11" s="581"/>
      <c r="AV11" s="581"/>
      <c r="AW11" s="581"/>
      <c r="AX11" s="581"/>
      <c r="AY11" s="581"/>
      <c r="AZ11" s="581"/>
      <c r="BA11" s="581"/>
      <c r="BB11" s="581"/>
      <c r="BC11" s="582"/>
      <c r="BD11" s="583">
        <v>2787195</v>
      </c>
      <c r="BE11" s="584"/>
      <c r="BF11" s="584"/>
      <c r="BG11" s="584"/>
      <c r="BH11" s="584"/>
      <c r="BI11" s="584"/>
      <c r="BJ11" s="584"/>
      <c r="BK11" s="585"/>
      <c r="BL11" s="634">
        <v>3.5</v>
      </c>
      <c r="BM11" s="634"/>
      <c r="BN11" s="634"/>
      <c r="BO11" s="634"/>
      <c r="BP11" s="635">
        <v>355080</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35056167</v>
      </c>
      <c r="CN11" s="584"/>
      <c r="CO11" s="584"/>
      <c r="CP11" s="584"/>
      <c r="CQ11" s="584"/>
      <c r="CR11" s="584"/>
      <c r="CS11" s="584"/>
      <c r="CT11" s="585"/>
      <c r="CU11" s="634">
        <v>8.1</v>
      </c>
      <c r="CV11" s="634"/>
      <c r="CW11" s="634"/>
      <c r="CX11" s="634"/>
      <c r="CY11" s="571">
        <v>24392481</v>
      </c>
      <c r="CZ11" s="584"/>
      <c r="DA11" s="584"/>
      <c r="DB11" s="584"/>
      <c r="DC11" s="584"/>
      <c r="DD11" s="584"/>
      <c r="DE11" s="584"/>
      <c r="DF11" s="584"/>
      <c r="DG11" s="584"/>
      <c r="DH11" s="584"/>
      <c r="DI11" s="584"/>
      <c r="DJ11" s="584"/>
      <c r="DK11" s="585"/>
      <c r="DL11" s="571">
        <v>14462519</v>
      </c>
      <c r="DM11" s="584"/>
      <c r="DN11" s="584"/>
      <c r="DO11" s="584"/>
      <c r="DP11" s="584"/>
      <c r="DQ11" s="584"/>
      <c r="DR11" s="584"/>
      <c r="DS11" s="584"/>
      <c r="DT11" s="584"/>
      <c r="DU11" s="584"/>
      <c r="DV11" s="584"/>
      <c r="DW11" s="584"/>
      <c r="DX11" s="641"/>
    </row>
    <row r="12" spans="2:138" ht="11.25" customHeight="1" x14ac:dyDescent="0.15">
      <c r="B12" s="580" t="s">
        <v>204</v>
      </c>
      <c r="C12" s="581"/>
      <c r="D12" s="581"/>
      <c r="E12" s="581"/>
      <c r="F12" s="581"/>
      <c r="G12" s="581"/>
      <c r="H12" s="581"/>
      <c r="I12" s="581"/>
      <c r="J12" s="581"/>
      <c r="K12" s="581"/>
      <c r="L12" s="581"/>
      <c r="M12" s="581"/>
      <c r="N12" s="581"/>
      <c r="O12" s="581"/>
      <c r="P12" s="581"/>
      <c r="Q12" s="582"/>
      <c r="R12" s="583">
        <v>12416483</v>
      </c>
      <c r="S12" s="584"/>
      <c r="T12" s="584"/>
      <c r="U12" s="584"/>
      <c r="V12" s="584"/>
      <c r="W12" s="584"/>
      <c r="X12" s="584"/>
      <c r="Y12" s="585"/>
      <c r="Z12" s="634">
        <v>2.8</v>
      </c>
      <c r="AA12" s="634"/>
      <c r="AB12" s="634"/>
      <c r="AC12" s="634"/>
      <c r="AD12" s="635">
        <v>12416483</v>
      </c>
      <c r="AE12" s="635"/>
      <c r="AF12" s="635"/>
      <c r="AG12" s="635"/>
      <c r="AH12" s="635"/>
      <c r="AI12" s="635"/>
      <c r="AJ12" s="635"/>
      <c r="AK12" s="635"/>
      <c r="AL12" s="632">
        <v>5.5</v>
      </c>
      <c r="AM12" s="597"/>
      <c r="AN12" s="597"/>
      <c r="AO12" s="612"/>
      <c r="AP12" s="580" t="s">
        <v>205</v>
      </c>
      <c r="AQ12" s="581"/>
      <c r="AR12" s="581"/>
      <c r="AS12" s="581"/>
      <c r="AT12" s="581"/>
      <c r="AU12" s="581"/>
      <c r="AV12" s="581"/>
      <c r="AW12" s="581"/>
      <c r="AX12" s="581"/>
      <c r="AY12" s="581"/>
      <c r="AZ12" s="581"/>
      <c r="BA12" s="581"/>
      <c r="BB12" s="581"/>
      <c r="BC12" s="582"/>
      <c r="BD12" s="583">
        <v>285379</v>
      </c>
      <c r="BE12" s="584"/>
      <c r="BF12" s="584"/>
      <c r="BG12" s="584"/>
      <c r="BH12" s="584"/>
      <c r="BI12" s="584"/>
      <c r="BJ12" s="584"/>
      <c r="BK12" s="585"/>
      <c r="BL12" s="634">
        <v>0.4</v>
      </c>
      <c r="BM12" s="634"/>
      <c r="BN12" s="634"/>
      <c r="BO12" s="634"/>
      <c r="BP12" s="635" t="s">
        <v>102</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33494727</v>
      </c>
      <c r="CN12" s="584"/>
      <c r="CO12" s="584"/>
      <c r="CP12" s="584"/>
      <c r="CQ12" s="584"/>
      <c r="CR12" s="584"/>
      <c r="CS12" s="584"/>
      <c r="CT12" s="585"/>
      <c r="CU12" s="634">
        <v>7.7</v>
      </c>
      <c r="CV12" s="634"/>
      <c r="CW12" s="634"/>
      <c r="CX12" s="634"/>
      <c r="CY12" s="571">
        <v>1671718</v>
      </c>
      <c r="CZ12" s="584"/>
      <c r="DA12" s="584"/>
      <c r="DB12" s="584"/>
      <c r="DC12" s="584"/>
      <c r="DD12" s="584"/>
      <c r="DE12" s="584"/>
      <c r="DF12" s="584"/>
      <c r="DG12" s="584"/>
      <c r="DH12" s="584"/>
      <c r="DI12" s="584"/>
      <c r="DJ12" s="584"/>
      <c r="DK12" s="585"/>
      <c r="DL12" s="571">
        <v>7474374</v>
      </c>
      <c r="DM12" s="584"/>
      <c r="DN12" s="584"/>
      <c r="DO12" s="584"/>
      <c r="DP12" s="584"/>
      <c r="DQ12" s="584"/>
      <c r="DR12" s="584"/>
      <c r="DS12" s="584"/>
      <c r="DT12" s="584"/>
      <c r="DU12" s="584"/>
      <c r="DV12" s="584"/>
      <c r="DW12" s="584"/>
      <c r="DX12" s="641"/>
    </row>
    <row r="13" spans="2:138" ht="11.25" customHeight="1" x14ac:dyDescent="0.15">
      <c r="B13" s="580" t="s">
        <v>207</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208</v>
      </c>
      <c r="AQ13" s="581"/>
      <c r="AR13" s="581"/>
      <c r="AS13" s="581"/>
      <c r="AT13" s="581"/>
      <c r="AU13" s="581"/>
      <c r="AV13" s="581"/>
      <c r="AW13" s="581"/>
      <c r="AX13" s="581"/>
      <c r="AY13" s="581"/>
      <c r="AZ13" s="581"/>
      <c r="BA13" s="581"/>
      <c r="BB13" s="581"/>
      <c r="BC13" s="582"/>
      <c r="BD13" s="583">
        <v>484059</v>
      </c>
      <c r="BE13" s="584"/>
      <c r="BF13" s="584"/>
      <c r="BG13" s="584"/>
      <c r="BH13" s="584"/>
      <c r="BI13" s="584"/>
      <c r="BJ13" s="584"/>
      <c r="BK13" s="585"/>
      <c r="BL13" s="634">
        <v>0.6</v>
      </c>
      <c r="BM13" s="634"/>
      <c r="BN13" s="634"/>
      <c r="BO13" s="634"/>
      <c r="BP13" s="635" t="s">
        <v>102</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53193117</v>
      </c>
      <c r="CN13" s="584"/>
      <c r="CO13" s="584"/>
      <c r="CP13" s="584"/>
      <c r="CQ13" s="584"/>
      <c r="CR13" s="584"/>
      <c r="CS13" s="584"/>
      <c r="CT13" s="585"/>
      <c r="CU13" s="634">
        <v>12.2</v>
      </c>
      <c r="CV13" s="634"/>
      <c r="CW13" s="634"/>
      <c r="CX13" s="634"/>
      <c r="CY13" s="571">
        <v>47615904</v>
      </c>
      <c r="CZ13" s="584"/>
      <c r="DA13" s="584"/>
      <c r="DB13" s="584"/>
      <c r="DC13" s="584"/>
      <c r="DD13" s="584"/>
      <c r="DE13" s="584"/>
      <c r="DF13" s="584"/>
      <c r="DG13" s="584"/>
      <c r="DH13" s="584"/>
      <c r="DI13" s="584"/>
      <c r="DJ13" s="584"/>
      <c r="DK13" s="585"/>
      <c r="DL13" s="571">
        <v>10972682</v>
      </c>
      <c r="DM13" s="584"/>
      <c r="DN13" s="584"/>
      <c r="DO13" s="584"/>
      <c r="DP13" s="584"/>
      <c r="DQ13" s="584"/>
      <c r="DR13" s="584"/>
      <c r="DS13" s="584"/>
      <c r="DT13" s="584"/>
      <c r="DU13" s="584"/>
      <c r="DV13" s="584"/>
      <c r="DW13" s="584"/>
      <c r="DX13" s="641"/>
    </row>
    <row r="14" spans="2:138" ht="11.25" customHeight="1" x14ac:dyDescent="0.15">
      <c r="B14" s="580" t="s">
        <v>210</v>
      </c>
      <c r="C14" s="581"/>
      <c r="D14" s="581"/>
      <c r="E14" s="581"/>
      <c r="F14" s="581"/>
      <c r="G14" s="581"/>
      <c r="H14" s="581"/>
      <c r="I14" s="581"/>
      <c r="J14" s="581"/>
      <c r="K14" s="581"/>
      <c r="L14" s="581"/>
      <c r="M14" s="581"/>
      <c r="N14" s="581"/>
      <c r="O14" s="581"/>
      <c r="P14" s="581"/>
      <c r="Q14" s="582"/>
      <c r="R14" s="583">
        <v>233659</v>
      </c>
      <c r="S14" s="584"/>
      <c r="T14" s="584"/>
      <c r="U14" s="584"/>
      <c r="V14" s="584"/>
      <c r="W14" s="584"/>
      <c r="X14" s="584"/>
      <c r="Y14" s="585"/>
      <c r="Z14" s="634">
        <v>0.1</v>
      </c>
      <c r="AA14" s="634"/>
      <c r="AB14" s="634"/>
      <c r="AC14" s="634"/>
      <c r="AD14" s="635">
        <v>233659</v>
      </c>
      <c r="AE14" s="635"/>
      <c r="AF14" s="635"/>
      <c r="AG14" s="635"/>
      <c r="AH14" s="635"/>
      <c r="AI14" s="635"/>
      <c r="AJ14" s="635"/>
      <c r="AK14" s="635"/>
      <c r="AL14" s="632">
        <v>0.1</v>
      </c>
      <c r="AM14" s="597"/>
      <c r="AN14" s="597"/>
      <c r="AO14" s="612"/>
      <c r="AP14" s="580" t="s">
        <v>211</v>
      </c>
      <c r="AQ14" s="581"/>
      <c r="AR14" s="581"/>
      <c r="AS14" s="581"/>
      <c r="AT14" s="581"/>
      <c r="AU14" s="581"/>
      <c r="AV14" s="581"/>
      <c r="AW14" s="581"/>
      <c r="AX14" s="581"/>
      <c r="AY14" s="581"/>
      <c r="AZ14" s="581"/>
      <c r="BA14" s="581"/>
      <c r="BB14" s="581"/>
      <c r="BC14" s="582"/>
      <c r="BD14" s="583">
        <v>676790</v>
      </c>
      <c r="BE14" s="584"/>
      <c r="BF14" s="584"/>
      <c r="BG14" s="584"/>
      <c r="BH14" s="584"/>
      <c r="BI14" s="584"/>
      <c r="BJ14" s="584"/>
      <c r="BK14" s="585"/>
      <c r="BL14" s="634">
        <v>0.8</v>
      </c>
      <c r="BM14" s="634"/>
      <c r="BN14" s="634"/>
      <c r="BO14" s="634"/>
      <c r="BP14" s="635" t="s">
        <v>102</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20970865</v>
      </c>
      <c r="CN14" s="584"/>
      <c r="CO14" s="584"/>
      <c r="CP14" s="584"/>
      <c r="CQ14" s="584"/>
      <c r="CR14" s="584"/>
      <c r="CS14" s="584"/>
      <c r="CT14" s="585"/>
      <c r="CU14" s="634">
        <v>4.8</v>
      </c>
      <c r="CV14" s="634"/>
      <c r="CW14" s="634"/>
      <c r="CX14" s="634"/>
      <c r="CY14" s="571">
        <v>2359782</v>
      </c>
      <c r="CZ14" s="584"/>
      <c r="DA14" s="584"/>
      <c r="DB14" s="584"/>
      <c r="DC14" s="584"/>
      <c r="DD14" s="584"/>
      <c r="DE14" s="584"/>
      <c r="DF14" s="584"/>
      <c r="DG14" s="584"/>
      <c r="DH14" s="584"/>
      <c r="DI14" s="584"/>
      <c r="DJ14" s="584"/>
      <c r="DK14" s="585"/>
      <c r="DL14" s="571">
        <v>19314836</v>
      </c>
      <c r="DM14" s="584"/>
      <c r="DN14" s="584"/>
      <c r="DO14" s="584"/>
      <c r="DP14" s="584"/>
      <c r="DQ14" s="584"/>
      <c r="DR14" s="584"/>
      <c r="DS14" s="584"/>
      <c r="DT14" s="584"/>
      <c r="DU14" s="584"/>
      <c r="DV14" s="584"/>
      <c r="DW14" s="584"/>
      <c r="DX14" s="641"/>
    </row>
    <row r="15" spans="2:138" ht="11.25" customHeight="1" x14ac:dyDescent="0.15">
      <c r="B15" s="580" t="s">
        <v>213</v>
      </c>
      <c r="C15" s="581"/>
      <c r="D15" s="581"/>
      <c r="E15" s="581"/>
      <c r="F15" s="581"/>
      <c r="G15" s="581"/>
      <c r="H15" s="581"/>
      <c r="I15" s="581"/>
      <c r="J15" s="581"/>
      <c r="K15" s="581"/>
      <c r="L15" s="581"/>
      <c r="M15" s="581"/>
      <c r="N15" s="581"/>
      <c r="O15" s="581"/>
      <c r="P15" s="581"/>
      <c r="Q15" s="582"/>
      <c r="R15" s="583">
        <v>144862271</v>
      </c>
      <c r="S15" s="584"/>
      <c r="T15" s="584"/>
      <c r="U15" s="584"/>
      <c r="V15" s="584"/>
      <c r="W15" s="584"/>
      <c r="X15" s="584"/>
      <c r="Y15" s="585"/>
      <c r="Z15" s="634">
        <v>32.1</v>
      </c>
      <c r="AA15" s="634"/>
      <c r="AB15" s="634"/>
      <c r="AC15" s="634"/>
      <c r="AD15" s="635">
        <v>141930616</v>
      </c>
      <c r="AE15" s="635"/>
      <c r="AF15" s="635"/>
      <c r="AG15" s="635"/>
      <c r="AH15" s="635"/>
      <c r="AI15" s="635"/>
      <c r="AJ15" s="635"/>
      <c r="AK15" s="635"/>
      <c r="AL15" s="632">
        <v>62.4</v>
      </c>
      <c r="AM15" s="597"/>
      <c r="AN15" s="597"/>
      <c r="AO15" s="612"/>
      <c r="AP15" s="580" t="s">
        <v>214</v>
      </c>
      <c r="AQ15" s="581"/>
      <c r="AR15" s="581"/>
      <c r="AS15" s="581"/>
      <c r="AT15" s="581"/>
      <c r="AU15" s="581"/>
      <c r="AV15" s="581"/>
      <c r="AW15" s="581"/>
      <c r="AX15" s="581"/>
      <c r="AY15" s="581"/>
      <c r="AZ15" s="581"/>
      <c r="BA15" s="581"/>
      <c r="BB15" s="581"/>
      <c r="BC15" s="582"/>
      <c r="BD15" s="583">
        <v>13511515</v>
      </c>
      <c r="BE15" s="584"/>
      <c r="BF15" s="584"/>
      <c r="BG15" s="584"/>
      <c r="BH15" s="584"/>
      <c r="BI15" s="584"/>
      <c r="BJ15" s="584"/>
      <c r="BK15" s="585"/>
      <c r="BL15" s="634">
        <v>16.8</v>
      </c>
      <c r="BM15" s="634"/>
      <c r="BN15" s="634"/>
      <c r="BO15" s="634"/>
      <c r="BP15" s="635" t="s">
        <v>102</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x14ac:dyDescent="0.15">
      <c r="B16" s="580" t="s">
        <v>216</v>
      </c>
      <c r="C16" s="581"/>
      <c r="D16" s="581"/>
      <c r="E16" s="581"/>
      <c r="F16" s="581"/>
      <c r="G16" s="581"/>
      <c r="H16" s="581"/>
      <c r="I16" s="581"/>
      <c r="J16" s="581"/>
      <c r="K16" s="581"/>
      <c r="L16" s="581"/>
      <c r="M16" s="581"/>
      <c r="N16" s="581"/>
      <c r="O16" s="581"/>
      <c r="P16" s="581"/>
      <c r="Q16" s="582"/>
      <c r="R16" s="583">
        <v>141930616</v>
      </c>
      <c r="S16" s="584"/>
      <c r="T16" s="584"/>
      <c r="U16" s="584"/>
      <c r="V16" s="584"/>
      <c r="W16" s="584"/>
      <c r="X16" s="584"/>
      <c r="Y16" s="585"/>
      <c r="Z16" s="632">
        <v>31.4</v>
      </c>
      <c r="AA16" s="597"/>
      <c r="AB16" s="597"/>
      <c r="AC16" s="633"/>
      <c r="AD16" s="571">
        <v>141930616</v>
      </c>
      <c r="AE16" s="584"/>
      <c r="AF16" s="584"/>
      <c r="AG16" s="584"/>
      <c r="AH16" s="584"/>
      <c r="AI16" s="584"/>
      <c r="AJ16" s="584"/>
      <c r="AK16" s="585"/>
      <c r="AL16" s="632">
        <v>62.4</v>
      </c>
      <c r="AM16" s="597"/>
      <c r="AN16" s="597"/>
      <c r="AO16" s="612"/>
      <c r="AP16" s="580" t="s">
        <v>217</v>
      </c>
      <c r="AQ16" s="581"/>
      <c r="AR16" s="581"/>
      <c r="AS16" s="581"/>
      <c r="AT16" s="581"/>
      <c r="AU16" s="581"/>
      <c r="AV16" s="581"/>
      <c r="AW16" s="581"/>
      <c r="AX16" s="581"/>
      <c r="AY16" s="581"/>
      <c r="AZ16" s="581"/>
      <c r="BA16" s="581"/>
      <c r="BB16" s="581"/>
      <c r="BC16" s="582"/>
      <c r="BD16" s="583">
        <v>715416</v>
      </c>
      <c r="BE16" s="584"/>
      <c r="BF16" s="584"/>
      <c r="BG16" s="584"/>
      <c r="BH16" s="584"/>
      <c r="BI16" s="584"/>
      <c r="BJ16" s="584"/>
      <c r="BK16" s="585"/>
      <c r="BL16" s="634">
        <v>0.9</v>
      </c>
      <c r="BM16" s="634"/>
      <c r="BN16" s="634"/>
      <c r="BO16" s="634"/>
      <c r="BP16" s="635" t="s">
        <v>102</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97121709</v>
      </c>
      <c r="CN16" s="584"/>
      <c r="CO16" s="584"/>
      <c r="CP16" s="584"/>
      <c r="CQ16" s="584"/>
      <c r="CR16" s="584"/>
      <c r="CS16" s="584"/>
      <c r="CT16" s="585"/>
      <c r="CU16" s="634">
        <v>22.4</v>
      </c>
      <c r="CV16" s="634"/>
      <c r="CW16" s="634"/>
      <c r="CX16" s="634"/>
      <c r="CY16" s="571">
        <v>9469700</v>
      </c>
      <c r="CZ16" s="584"/>
      <c r="DA16" s="584"/>
      <c r="DB16" s="584"/>
      <c r="DC16" s="584"/>
      <c r="DD16" s="584"/>
      <c r="DE16" s="584"/>
      <c r="DF16" s="584"/>
      <c r="DG16" s="584"/>
      <c r="DH16" s="584"/>
      <c r="DI16" s="584"/>
      <c r="DJ16" s="584"/>
      <c r="DK16" s="585"/>
      <c r="DL16" s="571">
        <v>75252099</v>
      </c>
      <c r="DM16" s="584"/>
      <c r="DN16" s="584"/>
      <c r="DO16" s="584"/>
      <c r="DP16" s="584"/>
      <c r="DQ16" s="584"/>
      <c r="DR16" s="584"/>
      <c r="DS16" s="584"/>
      <c r="DT16" s="584"/>
      <c r="DU16" s="584"/>
      <c r="DV16" s="584"/>
      <c r="DW16" s="584"/>
      <c r="DX16" s="641"/>
    </row>
    <row r="17" spans="2:128" ht="11.25" customHeight="1" x14ac:dyDescent="0.15">
      <c r="B17" s="580" t="s">
        <v>219</v>
      </c>
      <c r="C17" s="581"/>
      <c r="D17" s="581"/>
      <c r="E17" s="581"/>
      <c r="F17" s="581"/>
      <c r="G17" s="581"/>
      <c r="H17" s="581"/>
      <c r="I17" s="581"/>
      <c r="J17" s="581"/>
      <c r="K17" s="581"/>
      <c r="L17" s="581"/>
      <c r="M17" s="581"/>
      <c r="N17" s="581"/>
      <c r="O17" s="581"/>
      <c r="P17" s="581"/>
      <c r="Q17" s="582"/>
      <c r="R17" s="583">
        <v>2801172</v>
      </c>
      <c r="S17" s="584"/>
      <c r="T17" s="584"/>
      <c r="U17" s="584"/>
      <c r="V17" s="584"/>
      <c r="W17" s="584"/>
      <c r="X17" s="584"/>
      <c r="Y17" s="585"/>
      <c r="Z17" s="632">
        <v>0.6</v>
      </c>
      <c r="AA17" s="597"/>
      <c r="AB17" s="597"/>
      <c r="AC17" s="633"/>
      <c r="AD17" s="571" t="s">
        <v>102</v>
      </c>
      <c r="AE17" s="584"/>
      <c r="AF17" s="584"/>
      <c r="AG17" s="584"/>
      <c r="AH17" s="584"/>
      <c r="AI17" s="584"/>
      <c r="AJ17" s="584"/>
      <c r="AK17" s="585"/>
      <c r="AL17" s="632" t="s">
        <v>102</v>
      </c>
      <c r="AM17" s="597"/>
      <c r="AN17" s="597"/>
      <c r="AO17" s="612"/>
      <c r="AP17" s="580" t="s">
        <v>220</v>
      </c>
      <c r="AQ17" s="581"/>
      <c r="AR17" s="581"/>
      <c r="AS17" s="581"/>
      <c r="AT17" s="581"/>
      <c r="AU17" s="581"/>
      <c r="AV17" s="581"/>
      <c r="AW17" s="581"/>
      <c r="AX17" s="581"/>
      <c r="AY17" s="581"/>
      <c r="AZ17" s="581"/>
      <c r="BA17" s="581"/>
      <c r="BB17" s="581"/>
      <c r="BC17" s="582"/>
      <c r="BD17" s="583">
        <v>12796099</v>
      </c>
      <c r="BE17" s="584"/>
      <c r="BF17" s="584"/>
      <c r="BG17" s="584"/>
      <c r="BH17" s="584"/>
      <c r="BI17" s="584"/>
      <c r="BJ17" s="584"/>
      <c r="BK17" s="585"/>
      <c r="BL17" s="634">
        <v>15.9</v>
      </c>
      <c r="BM17" s="634"/>
      <c r="BN17" s="634"/>
      <c r="BO17" s="634"/>
      <c r="BP17" s="635" t="s">
        <v>102</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721811</v>
      </c>
      <c r="CN17" s="584"/>
      <c r="CO17" s="584"/>
      <c r="CP17" s="584"/>
      <c r="CQ17" s="584"/>
      <c r="CR17" s="584"/>
      <c r="CS17" s="584"/>
      <c r="CT17" s="585"/>
      <c r="CU17" s="634">
        <v>0.2</v>
      </c>
      <c r="CV17" s="634"/>
      <c r="CW17" s="634"/>
      <c r="CX17" s="634"/>
      <c r="CY17" s="571" t="s">
        <v>102</v>
      </c>
      <c r="CZ17" s="584"/>
      <c r="DA17" s="584"/>
      <c r="DB17" s="584"/>
      <c r="DC17" s="584"/>
      <c r="DD17" s="584"/>
      <c r="DE17" s="584"/>
      <c r="DF17" s="584"/>
      <c r="DG17" s="584"/>
      <c r="DH17" s="584"/>
      <c r="DI17" s="584"/>
      <c r="DJ17" s="584"/>
      <c r="DK17" s="585"/>
      <c r="DL17" s="571">
        <v>30455</v>
      </c>
      <c r="DM17" s="584"/>
      <c r="DN17" s="584"/>
      <c r="DO17" s="584"/>
      <c r="DP17" s="584"/>
      <c r="DQ17" s="584"/>
      <c r="DR17" s="584"/>
      <c r="DS17" s="584"/>
      <c r="DT17" s="584"/>
      <c r="DU17" s="584"/>
      <c r="DV17" s="584"/>
      <c r="DW17" s="584"/>
      <c r="DX17" s="641"/>
    </row>
    <row r="18" spans="2:128" ht="11.25" customHeight="1" x14ac:dyDescent="0.15">
      <c r="B18" s="580" t="s">
        <v>222</v>
      </c>
      <c r="C18" s="581"/>
      <c r="D18" s="581"/>
      <c r="E18" s="581"/>
      <c r="F18" s="581"/>
      <c r="G18" s="581"/>
      <c r="H18" s="581"/>
      <c r="I18" s="581"/>
      <c r="J18" s="581"/>
      <c r="K18" s="581"/>
      <c r="L18" s="581"/>
      <c r="M18" s="581"/>
      <c r="N18" s="581"/>
      <c r="O18" s="581"/>
      <c r="P18" s="581"/>
      <c r="Q18" s="582"/>
      <c r="R18" s="583">
        <v>130483</v>
      </c>
      <c r="S18" s="584"/>
      <c r="T18" s="584"/>
      <c r="U18" s="584"/>
      <c r="V18" s="584"/>
      <c r="W18" s="584"/>
      <c r="X18" s="584"/>
      <c r="Y18" s="585"/>
      <c r="Z18" s="632">
        <v>0</v>
      </c>
      <c r="AA18" s="597"/>
      <c r="AB18" s="597"/>
      <c r="AC18" s="633"/>
      <c r="AD18" s="571" t="s">
        <v>102</v>
      </c>
      <c r="AE18" s="584"/>
      <c r="AF18" s="584"/>
      <c r="AG18" s="584"/>
      <c r="AH18" s="584"/>
      <c r="AI18" s="584"/>
      <c r="AJ18" s="584"/>
      <c r="AK18" s="585"/>
      <c r="AL18" s="632" t="s">
        <v>102</v>
      </c>
      <c r="AM18" s="597"/>
      <c r="AN18" s="597"/>
      <c r="AO18" s="612"/>
      <c r="AP18" s="580" t="s">
        <v>223</v>
      </c>
      <c r="AQ18" s="581"/>
      <c r="AR18" s="581"/>
      <c r="AS18" s="581"/>
      <c r="AT18" s="581"/>
      <c r="AU18" s="581"/>
      <c r="AV18" s="581"/>
      <c r="AW18" s="581"/>
      <c r="AX18" s="581"/>
      <c r="AY18" s="581"/>
      <c r="AZ18" s="581"/>
      <c r="BA18" s="581"/>
      <c r="BB18" s="581"/>
      <c r="BC18" s="582"/>
      <c r="BD18" s="583">
        <v>15594445</v>
      </c>
      <c r="BE18" s="584"/>
      <c r="BF18" s="584"/>
      <c r="BG18" s="584"/>
      <c r="BH18" s="584"/>
      <c r="BI18" s="584"/>
      <c r="BJ18" s="584"/>
      <c r="BK18" s="585"/>
      <c r="BL18" s="634">
        <v>19.399999999999999</v>
      </c>
      <c r="BM18" s="634"/>
      <c r="BN18" s="634"/>
      <c r="BO18" s="634"/>
      <c r="BP18" s="635" t="s">
        <v>102</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67499784</v>
      </c>
      <c r="CN18" s="584"/>
      <c r="CO18" s="584"/>
      <c r="CP18" s="584"/>
      <c r="CQ18" s="584"/>
      <c r="CR18" s="584"/>
      <c r="CS18" s="584"/>
      <c r="CT18" s="585"/>
      <c r="CU18" s="634">
        <v>15.5</v>
      </c>
      <c r="CV18" s="634"/>
      <c r="CW18" s="634"/>
      <c r="CX18" s="634"/>
      <c r="CY18" s="571" t="s">
        <v>102</v>
      </c>
      <c r="CZ18" s="584"/>
      <c r="DA18" s="584"/>
      <c r="DB18" s="584"/>
      <c r="DC18" s="584"/>
      <c r="DD18" s="584"/>
      <c r="DE18" s="584"/>
      <c r="DF18" s="584"/>
      <c r="DG18" s="584"/>
      <c r="DH18" s="584"/>
      <c r="DI18" s="584"/>
      <c r="DJ18" s="584"/>
      <c r="DK18" s="585"/>
      <c r="DL18" s="571">
        <v>66575305</v>
      </c>
      <c r="DM18" s="584"/>
      <c r="DN18" s="584"/>
      <c r="DO18" s="584"/>
      <c r="DP18" s="584"/>
      <c r="DQ18" s="584"/>
      <c r="DR18" s="584"/>
      <c r="DS18" s="584"/>
      <c r="DT18" s="584"/>
      <c r="DU18" s="584"/>
      <c r="DV18" s="584"/>
      <c r="DW18" s="584"/>
      <c r="DX18" s="641"/>
    </row>
    <row r="19" spans="2:128" ht="11.25" customHeight="1" x14ac:dyDescent="0.15">
      <c r="B19" s="580" t="s">
        <v>225</v>
      </c>
      <c r="C19" s="581"/>
      <c r="D19" s="581"/>
      <c r="E19" s="581"/>
      <c r="F19" s="581"/>
      <c r="G19" s="581"/>
      <c r="H19" s="581"/>
      <c r="I19" s="581"/>
      <c r="J19" s="581"/>
      <c r="K19" s="581"/>
      <c r="L19" s="581"/>
      <c r="M19" s="581"/>
      <c r="N19" s="581"/>
      <c r="O19" s="581"/>
      <c r="P19" s="581"/>
      <c r="Q19" s="582"/>
      <c r="R19" s="583">
        <v>239472139</v>
      </c>
      <c r="S19" s="584"/>
      <c r="T19" s="584"/>
      <c r="U19" s="584"/>
      <c r="V19" s="584"/>
      <c r="W19" s="584"/>
      <c r="X19" s="584"/>
      <c r="Y19" s="585"/>
      <c r="Z19" s="632">
        <v>53</v>
      </c>
      <c r="AA19" s="597"/>
      <c r="AB19" s="597"/>
      <c r="AC19" s="633"/>
      <c r="AD19" s="571">
        <v>226575208</v>
      </c>
      <c r="AE19" s="584"/>
      <c r="AF19" s="584"/>
      <c r="AG19" s="584"/>
      <c r="AH19" s="584"/>
      <c r="AI19" s="584"/>
      <c r="AJ19" s="584"/>
      <c r="AK19" s="585"/>
      <c r="AL19" s="632">
        <v>99.6</v>
      </c>
      <c r="AM19" s="597"/>
      <c r="AN19" s="597"/>
      <c r="AO19" s="612"/>
      <c r="AP19" s="580" t="s">
        <v>226</v>
      </c>
      <c r="AQ19" s="581"/>
      <c r="AR19" s="581"/>
      <c r="AS19" s="581"/>
      <c r="AT19" s="581"/>
      <c r="AU19" s="581"/>
      <c r="AV19" s="581"/>
      <c r="AW19" s="581"/>
      <c r="AX19" s="581"/>
      <c r="AY19" s="581"/>
      <c r="AZ19" s="581"/>
      <c r="BA19" s="581"/>
      <c r="BB19" s="581"/>
      <c r="BC19" s="582"/>
      <c r="BD19" s="583">
        <v>2013072</v>
      </c>
      <c r="BE19" s="584"/>
      <c r="BF19" s="584"/>
      <c r="BG19" s="584"/>
      <c r="BH19" s="584"/>
      <c r="BI19" s="584"/>
      <c r="BJ19" s="584"/>
      <c r="BK19" s="585"/>
      <c r="BL19" s="634">
        <v>2.5</v>
      </c>
      <c r="BM19" s="634"/>
      <c r="BN19" s="634"/>
      <c r="BO19" s="634"/>
      <c r="BP19" s="635" t="s">
        <v>102</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102</v>
      </c>
      <c r="CN19" s="584"/>
      <c r="CO19" s="584"/>
      <c r="CP19" s="584"/>
      <c r="CQ19" s="584"/>
      <c r="CR19" s="584"/>
      <c r="CS19" s="584"/>
      <c r="CT19" s="585"/>
      <c r="CU19" s="634" t="s">
        <v>102</v>
      </c>
      <c r="CV19" s="634"/>
      <c r="CW19" s="634"/>
      <c r="CX19" s="634"/>
      <c r="CY19" s="571" t="s">
        <v>102</v>
      </c>
      <c r="CZ19" s="584"/>
      <c r="DA19" s="584"/>
      <c r="DB19" s="584"/>
      <c r="DC19" s="584"/>
      <c r="DD19" s="584"/>
      <c r="DE19" s="584"/>
      <c r="DF19" s="584"/>
      <c r="DG19" s="584"/>
      <c r="DH19" s="584"/>
      <c r="DI19" s="584"/>
      <c r="DJ19" s="584"/>
      <c r="DK19" s="585"/>
      <c r="DL19" s="571" t="s">
        <v>102</v>
      </c>
      <c r="DM19" s="584"/>
      <c r="DN19" s="584"/>
      <c r="DO19" s="584"/>
      <c r="DP19" s="584"/>
      <c r="DQ19" s="584"/>
      <c r="DR19" s="584"/>
      <c r="DS19" s="584"/>
      <c r="DT19" s="584"/>
      <c r="DU19" s="584"/>
      <c r="DV19" s="584"/>
      <c r="DW19" s="584"/>
      <c r="DX19" s="641"/>
    </row>
    <row r="20" spans="2:128" ht="11.25" customHeight="1" x14ac:dyDescent="0.15">
      <c r="B20" s="580" t="s">
        <v>228</v>
      </c>
      <c r="C20" s="581"/>
      <c r="D20" s="581"/>
      <c r="E20" s="581"/>
      <c r="F20" s="581"/>
      <c r="G20" s="581"/>
      <c r="H20" s="581"/>
      <c r="I20" s="581"/>
      <c r="J20" s="581"/>
      <c r="K20" s="581"/>
      <c r="L20" s="581"/>
      <c r="M20" s="581"/>
      <c r="N20" s="581"/>
      <c r="O20" s="581"/>
      <c r="P20" s="581"/>
      <c r="Q20" s="582"/>
      <c r="R20" s="583">
        <v>438422</v>
      </c>
      <c r="S20" s="584"/>
      <c r="T20" s="584"/>
      <c r="U20" s="584"/>
      <c r="V20" s="584"/>
      <c r="W20" s="584"/>
      <c r="X20" s="584"/>
      <c r="Y20" s="585"/>
      <c r="Z20" s="632">
        <v>0.1</v>
      </c>
      <c r="AA20" s="597"/>
      <c r="AB20" s="597"/>
      <c r="AC20" s="633"/>
      <c r="AD20" s="571">
        <v>438422</v>
      </c>
      <c r="AE20" s="584"/>
      <c r="AF20" s="584"/>
      <c r="AG20" s="584"/>
      <c r="AH20" s="584"/>
      <c r="AI20" s="584"/>
      <c r="AJ20" s="584"/>
      <c r="AK20" s="585"/>
      <c r="AL20" s="632">
        <v>0.2</v>
      </c>
      <c r="AM20" s="597"/>
      <c r="AN20" s="597"/>
      <c r="AO20" s="612"/>
      <c r="AP20" s="638" t="s">
        <v>229</v>
      </c>
      <c r="AQ20" s="639"/>
      <c r="AR20" s="639"/>
      <c r="AS20" s="639"/>
      <c r="AT20" s="639"/>
      <c r="AU20" s="639"/>
      <c r="AV20" s="639"/>
      <c r="AW20" s="639"/>
      <c r="AX20" s="639"/>
      <c r="AY20" s="639"/>
      <c r="AZ20" s="639"/>
      <c r="BA20" s="639"/>
      <c r="BB20" s="639"/>
      <c r="BC20" s="640"/>
      <c r="BD20" s="583">
        <v>1194581</v>
      </c>
      <c r="BE20" s="584"/>
      <c r="BF20" s="584"/>
      <c r="BG20" s="584"/>
      <c r="BH20" s="584"/>
      <c r="BI20" s="584"/>
      <c r="BJ20" s="584"/>
      <c r="BK20" s="585"/>
      <c r="BL20" s="634">
        <v>1.5</v>
      </c>
      <c r="BM20" s="634"/>
      <c r="BN20" s="634"/>
      <c r="BO20" s="634"/>
      <c r="BP20" s="635" t="s">
        <v>102</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x14ac:dyDescent="0.15">
      <c r="B21" s="580" t="s">
        <v>231</v>
      </c>
      <c r="C21" s="581"/>
      <c r="D21" s="581"/>
      <c r="E21" s="581"/>
      <c r="F21" s="581"/>
      <c r="G21" s="581"/>
      <c r="H21" s="581"/>
      <c r="I21" s="581"/>
      <c r="J21" s="581"/>
      <c r="K21" s="581"/>
      <c r="L21" s="581"/>
      <c r="M21" s="581"/>
      <c r="N21" s="581"/>
      <c r="O21" s="581"/>
      <c r="P21" s="581"/>
      <c r="Q21" s="582"/>
      <c r="R21" s="583">
        <v>2926219</v>
      </c>
      <c r="S21" s="584"/>
      <c r="T21" s="584"/>
      <c r="U21" s="584"/>
      <c r="V21" s="584"/>
      <c r="W21" s="584"/>
      <c r="X21" s="584"/>
      <c r="Y21" s="585"/>
      <c r="Z21" s="632">
        <v>0.6</v>
      </c>
      <c r="AA21" s="597"/>
      <c r="AB21" s="597"/>
      <c r="AC21" s="633"/>
      <c r="AD21" s="571" t="s">
        <v>102</v>
      </c>
      <c r="AE21" s="584"/>
      <c r="AF21" s="584"/>
      <c r="AG21" s="584"/>
      <c r="AH21" s="584"/>
      <c r="AI21" s="584"/>
      <c r="AJ21" s="584"/>
      <c r="AK21" s="585"/>
      <c r="AL21" s="632" t="s">
        <v>102</v>
      </c>
      <c r="AM21" s="597"/>
      <c r="AN21" s="597"/>
      <c r="AO21" s="612"/>
      <c r="AP21" s="638" t="s">
        <v>232</v>
      </c>
      <c r="AQ21" s="639"/>
      <c r="AR21" s="639"/>
      <c r="AS21" s="639"/>
      <c r="AT21" s="639"/>
      <c r="AU21" s="639"/>
      <c r="AV21" s="639"/>
      <c r="AW21" s="639"/>
      <c r="AX21" s="639"/>
      <c r="AY21" s="639"/>
      <c r="AZ21" s="639"/>
      <c r="BA21" s="639"/>
      <c r="BB21" s="639"/>
      <c r="BC21" s="640"/>
      <c r="BD21" s="583">
        <v>325445</v>
      </c>
      <c r="BE21" s="584"/>
      <c r="BF21" s="584"/>
      <c r="BG21" s="584"/>
      <c r="BH21" s="584"/>
      <c r="BI21" s="584"/>
      <c r="BJ21" s="584"/>
      <c r="BK21" s="585"/>
      <c r="BL21" s="634">
        <v>0.4</v>
      </c>
      <c r="BM21" s="634"/>
      <c r="BN21" s="634"/>
      <c r="BO21" s="634"/>
      <c r="BP21" s="635" t="s">
        <v>102</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161570</v>
      </c>
      <c r="CN21" s="584"/>
      <c r="CO21" s="584"/>
      <c r="CP21" s="584"/>
      <c r="CQ21" s="584"/>
      <c r="CR21" s="584"/>
      <c r="CS21" s="584"/>
      <c r="CT21" s="585"/>
      <c r="CU21" s="634">
        <v>0</v>
      </c>
      <c r="CV21" s="634"/>
      <c r="CW21" s="634"/>
      <c r="CX21" s="634"/>
      <c r="CY21" s="571" t="s">
        <v>102</v>
      </c>
      <c r="CZ21" s="584"/>
      <c r="DA21" s="584"/>
      <c r="DB21" s="584"/>
      <c r="DC21" s="584"/>
      <c r="DD21" s="584"/>
      <c r="DE21" s="584"/>
      <c r="DF21" s="584"/>
      <c r="DG21" s="584"/>
      <c r="DH21" s="584"/>
      <c r="DI21" s="584"/>
      <c r="DJ21" s="584"/>
      <c r="DK21" s="585"/>
      <c r="DL21" s="571">
        <v>161570</v>
      </c>
      <c r="DM21" s="584"/>
      <c r="DN21" s="584"/>
      <c r="DO21" s="584"/>
      <c r="DP21" s="584"/>
      <c r="DQ21" s="584"/>
      <c r="DR21" s="584"/>
      <c r="DS21" s="584"/>
      <c r="DT21" s="584"/>
      <c r="DU21" s="584"/>
      <c r="DV21" s="584"/>
      <c r="DW21" s="584"/>
      <c r="DX21" s="641"/>
    </row>
    <row r="22" spans="2:128" ht="11.25" customHeight="1" x14ac:dyDescent="0.15">
      <c r="B22" s="580" t="s">
        <v>234</v>
      </c>
      <c r="C22" s="581"/>
      <c r="D22" s="581"/>
      <c r="E22" s="581"/>
      <c r="F22" s="581"/>
      <c r="G22" s="581"/>
      <c r="H22" s="581"/>
      <c r="I22" s="581"/>
      <c r="J22" s="581"/>
      <c r="K22" s="581"/>
      <c r="L22" s="581"/>
      <c r="M22" s="581"/>
      <c r="N22" s="581"/>
      <c r="O22" s="581"/>
      <c r="P22" s="581"/>
      <c r="Q22" s="582"/>
      <c r="R22" s="583">
        <v>2857866</v>
      </c>
      <c r="S22" s="584"/>
      <c r="T22" s="584"/>
      <c r="U22" s="584"/>
      <c r="V22" s="584"/>
      <c r="W22" s="584"/>
      <c r="X22" s="584"/>
      <c r="Y22" s="585"/>
      <c r="Z22" s="632">
        <v>0.6</v>
      </c>
      <c r="AA22" s="597"/>
      <c r="AB22" s="597"/>
      <c r="AC22" s="633"/>
      <c r="AD22" s="571">
        <v>334542</v>
      </c>
      <c r="AE22" s="584"/>
      <c r="AF22" s="584"/>
      <c r="AG22" s="584"/>
      <c r="AH22" s="584"/>
      <c r="AI22" s="584"/>
      <c r="AJ22" s="584"/>
      <c r="AK22" s="585"/>
      <c r="AL22" s="632">
        <v>0.1</v>
      </c>
      <c r="AM22" s="597"/>
      <c r="AN22" s="597"/>
      <c r="AO22" s="612"/>
      <c r="AP22" s="638" t="s">
        <v>235</v>
      </c>
      <c r="AQ22" s="639"/>
      <c r="AR22" s="639"/>
      <c r="AS22" s="639"/>
      <c r="AT22" s="639"/>
      <c r="AU22" s="639"/>
      <c r="AV22" s="639"/>
      <c r="AW22" s="639"/>
      <c r="AX22" s="639"/>
      <c r="AY22" s="639"/>
      <c r="AZ22" s="639"/>
      <c r="BA22" s="639"/>
      <c r="BB22" s="639"/>
      <c r="BC22" s="640"/>
      <c r="BD22" s="583">
        <v>916154</v>
      </c>
      <c r="BE22" s="584"/>
      <c r="BF22" s="584"/>
      <c r="BG22" s="584"/>
      <c r="BH22" s="584"/>
      <c r="BI22" s="584"/>
      <c r="BJ22" s="584"/>
      <c r="BK22" s="585"/>
      <c r="BL22" s="634">
        <v>1.1000000000000001</v>
      </c>
      <c r="BM22" s="634"/>
      <c r="BN22" s="634"/>
      <c r="BO22" s="634"/>
      <c r="BP22" s="635" t="s">
        <v>102</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287298</v>
      </c>
      <c r="CN22" s="584"/>
      <c r="CO22" s="584"/>
      <c r="CP22" s="584"/>
      <c r="CQ22" s="584"/>
      <c r="CR22" s="584"/>
      <c r="CS22" s="584"/>
      <c r="CT22" s="585"/>
      <c r="CU22" s="634">
        <v>0.1</v>
      </c>
      <c r="CV22" s="634"/>
      <c r="CW22" s="634"/>
      <c r="CX22" s="634"/>
      <c r="CY22" s="571" t="s">
        <v>102</v>
      </c>
      <c r="CZ22" s="584"/>
      <c r="DA22" s="584"/>
      <c r="DB22" s="584"/>
      <c r="DC22" s="584"/>
      <c r="DD22" s="584"/>
      <c r="DE22" s="584"/>
      <c r="DF22" s="584"/>
      <c r="DG22" s="584"/>
      <c r="DH22" s="584"/>
      <c r="DI22" s="584"/>
      <c r="DJ22" s="584"/>
      <c r="DK22" s="585"/>
      <c r="DL22" s="571">
        <v>287298</v>
      </c>
      <c r="DM22" s="584"/>
      <c r="DN22" s="584"/>
      <c r="DO22" s="584"/>
      <c r="DP22" s="584"/>
      <c r="DQ22" s="584"/>
      <c r="DR22" s="584"/>
      <c r="DS22" s="584"/>
      <c r="DT22" s="584"/>
      <c r="DU22" s="584"/>
      <c r="DV22" s="584"/>
      <c r="DW22" s="584"/>
      <c r="DX22" s="641"/>
    </row>
    <row r="23" spans="2:128" ht="11.25" customHeight="1" x14ac:dyDescent="0.15">
      <c r="B23" s="580" t="s">
        <v>237</v>
      </c>
      <c r="C23" s="581"/>
      <c r="D23" s="581"/>
      <c r="E23" s="581"/>
      <c r="F23" s="581"/>
      <c r="G23" s="581"/>
      <c r="H23" s="581"/>
      <c r="I23" s="581"/>
      <c r="J23" s="581"/>
      <c r="K23" s="581"/>
      <c r="L23" s="581"/>
      <c r="M23" s="581"/>
      <c r="N23" s="581"/>
      <c r="O23" s="581"/>
      <c r="P23" s="581"/>
      <c r="Q23" s="582"/>
      <c r="R23" s="583">
        <v>1546610</v>
      </c>
      <c r="S23" s="584"/>
      <c r="T23" s="584"/>
      <c r="U23" s="584"/>
      <c r="V23" s="584"/>
      <c r="W23" s="584"/>
      <c r="X23" s="584"/>
      <c r="Y23" s="585"/>
      <c r="Z23" s="632">
        <v>0.3</v>
      </c>
      <c r="AA23" s="597"/>
      <c r="AB23" s="597"/>
      <c r="AC23" s="633"/>
      <c r="AD23" s="571">
        <v>264</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9531006</v>
      </c>
      <c r="BE23" s="584"/>
      <c r="BF23" s="584"/>
      <c r="BG23" s="584"/>
      <c r="BH23" s="584"/>
      <c r="BI23" s="584"/>
      <c r="BJ23" s="584"/>
      <c r="BK23" s="585"/>
      <c r="BL23" s="634">
        <v>11.9</v>
      </c>
      <c r="BM23" s="634"/>
      <c r="BN23" s="634"/>
      <c r="BO23" s="634"/>
      <c r="BP23" s="635" t="s">
        <v>102</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401958</v>
      </c>
      <c r="CN23" s="584"/>
      <c r="CO23" s="584"/>
      <c r="CP23" s="584"/>
      <c r="CQ23" s="584"/>
      <c r="CR23" s="584"/>
      <c r="CS23" s="584"/>
      <c r="CT23" s="585"/>
      <c r="CU23" s="634">
        <v>0.1</v>
      </c>
      <c r="CV23" s="634"/>
      <c r="CW23" s="634"/>
      <c r="CX23" s="634"/>
      <c r="CY23" s="571" t="s">
        <v>102</v>
      </c>
      <c r="CZ23" s="584"/>
      <c r="DA23" s="584"/>
      <c r="DB23" s="584"/>
      <c r="DC23" s="584"/>
      <c r="DD23" s="584"/>
      <c r="DE23" s="584"/>
      <c r="DF23" s="584"/>
      <c r="DG23" s="584"/>
      <c r="DH23" s="584"/>
      <c r="DI23" s="584"/>
      <c r="DJ23" s="584"/>
      <c r="DK23" s="585"/>
      <c r="DL23" s="571">
        <v>401958</v>
      </c>
      <c r="DM23" s="584"/>
      <c r="DN23" s="584"/>
      <c r="DO23" s="584"/>
      <c r="DP23" s="584"/>
      <c r="DQ23" s="584"/>
      <c r="DR23" s="584"/>
      <c r="DS23" s="584"/>
      <c r="DT23" s="584"/>
      <c r="DU23" s="584"/>
      <c r="DV23" s="584"/>
      <c r="DW23" s="584"/>
      <c r="DX23" s="641"/>
    </row>
    <row r="24" spans="2:128" ht="11.25" customHeight="1" x14ac:dyDescent="0.15">
      <c r="B24" s="580" t="s">
        <v>240</v>
      </c>
      <c r="C24" s="581"/>
      <c r="D24" s="581"/>
      <c r="E24" s="581"/>
      <c r="F24" s="581"/>
      <c r="G24" s="581"/>
      <c r="H24" s="581"/>
      <c r="I24" s="581"/>
      <c r="J24" s="581"/>
      <c r="K24" s="581"/>
      <c r="L24" s="581"/>
      <c r="M24" s="581"/>
      <c r="N24" s="581"/>
      <c r="O24" s="581"/>
      <c r="P24" s="581"/>
      <c r="Q24" s="582"/>
      <c r="R24" s="583">
        <v>74434408</v>
      </c>
      <c r="S24" s="584"/>
      <c r="T24" s="584"/>
      <c r="U24" s="584"/>
      <c r="V24" s="584"/>
      <c r="W24" s="584"/>
      <c r="X24" s="584"/>
      <c r="Y24" s="585"/>
      <c r="Z24" s="632">
        <v>16.5</v>
      </c>
      <c r="AA24" s="597"/>
      <c r="AB24" s="597"/>
      <c r="AC24" s="633"/>
      <c r="AD24" s="571" t="s">
        <v>102</v>
      </c>
      <c r="AE24" s="584"/>
      <c r="AF24" s="584"/>
      <c r="AG24" s="584"/>
      <c r="AH24" s="584"/>
      <c r="AI24" s="584"/>
      <c r="AJ24" s="584"/>
      <c r="AK24" s="585"/>
      <c r="AL24" s="632" t="s">
        <v>102</v>
      </c>
      <c r="AM24" s="597"/>
      <c r="AN24" s="597"/>
      <c r="AO24" s="612"/>
      <c r="AP24" s="638" t="s">
        <v>241</v>
      </c>
      <c r="AQ24" s="639"/>
      <c r="AR24" s="639"/>
      <c r="AS24" s="639"/>
      <c r="AT24" s="639"/>
      <c r="AU24" s="639"/>
      <c r="AV24" s="639"/>
      <c r="AW24" s="639"/>
      <c r="AX24" s="639"/>
      <c r="AY24" s="639"/>
      <c r="AZ24" s="639"/>
      <c r="BA24" s="639"/>
      <c r="BB24" s="639"/>
      <c r="BC24" s="640"/>
      <c r="BD24" s="583">
        <v>10309570</v>
      </c>
      <c r="BE24" s="584"/>
      <c r="BF24" s="584"/>
      <c r="BG24" s="584"/>
      <c r="BH24" s="584"/>
      <c r="BI24" s="584"/>
      <c r="BJ24" s="584"/>
      <c r="BK24" s="585"/>
      <c r="BL24" s="634">
        <v>12.8</v>
      </c>
      <c r="BM24" s="634"/>
      <c r="BN24" s="634"/>
      <c r="BO24" s="634"/>
      <c r="BP24" s="635" t="s">
        <v>102</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7651381</v>
      </c>
      <c r="CN24" s="584"/>
      <c r="CO24" s="584"/>
      <c r="CP24" s="584"/>
      <c r="CQ24" s="584"/>
      <c r="CR24" s="584"/>
      <c r="CS24" s="584"/>
      <c r="CT24" s="585"/>
      <c r="CU24" s="634">
        <v>1.8</v>
      </c>
      <c r="CV24" s="634"/>
      <c r="CW24" s="634"/>
      <c r="CX24" s="634"/>
      <c r="CY24" s="571" t="s">
        <v>102</v>
      </c>
      <c r="CZ24" s="584"/>
      <c r="DA24" s="584"/>
      <c r="DB24" s="584"/>
      <c r="DC24" s="584"/>
      <c r="DD24" s="584"/>
      <c r="DE24" s="584"/>
      <c r="DF24" s="584"/>
      <c r="DG24" s="584"/>
      <c r="DH24" s="584"/>
      <c r="DI24" s="584"/>
      <c r="DJ24" s="584"/>
      <c r="DK24" s="585"/>
      <c r="DL24" s="571">
        <v>7651381</v>
      </c>
      <c r="DM24" s="584"/>
      <c r="DN24" s="584"/>
      <c r="DO24" s="584"/>
      <c r="DP24" s="584"/>
      <c r="DQ24" s="584"/>
      <c r="DR24" s="584"/>
      <c r="DS24" s="584"/>
      <c r="DT24" s="584"/>
      <c r="DU24" s="584"/>
      <c r="DV24" s="584"/>
      <c r="DW24" s="584"/>
      <c r="DX24" s="641"/>
    </row>
    <row r="25" spans="2:128" ht="11.25" customHeight="1" x14ac:dyDescent="0.15">
      <c r="B25" s="580" t="s">
        <v>243</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244</v>
      </c>
      <c r="AQ25" s="639"/>
      <c r="AR25" s="639"/>
      <c r="AS25" s="639"/>
      <c r="AT25" s="639"/>
      <c r="AU25" s="639"/>
      <c r="AV25" s="639"/>
      <c r="AW25" s="639"/>
      <c r="AX25" s="639"/>
      <c r="AY25" s="639"/>
      <c r="AZ25" s="639"/>
      <c r="BA25" s="639"/>
      <c r="BB25" s="639"/>
      <c r="BC25" s="640"/>
      <c r="BD25" s="583">
        <v>381</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228572</v>
      </c>
      <c r="CN25" s="584"/>
      <c r="CO25" s="584"/>
      <c r="CP25" s="584"/>
      <c r="CQ25" s="584"/>
      <c r="CR25" s="584"/>
      <c r="CS25" s="584"/>
      <c r="CT25" s="585"/>
      <c r="CU25" s="634">
        <v>0.1</v>
      </c>
      <c r="CV25" s="634"/>
      <c r="CW25" s="634"/>
      <c r="CX25" s="634"/>
      <c r="CY25" s="571" t="s">
        <v>102</v>
      </c>
      <c r="CZ25" s="584"/>
      <c r="DA25" s="584"/>
      <c r="DB25" s="584"/>
      <c r="DC25" s="584"/>
      <c r="DD25" s="584"/>
      <c r="DE25" s="584"/>
      <c r="DF25" s="584"/>
      <c r="DG25" s="584"/>
      <c r="DH25" s="584"/>
      <c r="DI25" s="584"/>
      <c r="DJ25" s="584"/>
      <c r="DK25" s="585"/>
      <c r="DL25" s="571">
        <v>228572</v>
      </c>
      <c r="DM25" s="584"/>
      <c r="DN25" s="584"/>
      <c r="DO25" s="584"/>
      <c r="DP25" s="584"/>
      <c r="DQ25" s="584"/>
      <c r="DR25" s="584"/>
      <c r="DS25" s="584"/>
      <c r="DT25" s="584"/>
      <c r="DU25" s="584"/>
      <c r="DV25" s="584"/>
      <c r="DW25" s="584"/>
      <c r="DX25" s="641"/>
    </row>
    <row r="26" spans="2:128" ht="11.25" customHeight="1" x14ac:dyDescent="0.15">
      <c r="B26" s="580" t="s">
        <v>246</v>
      </c>
      <c r="C26" s="581"/>
      <c r="D26" s="581"/>
      <c r="E26" s="581"/>
      <c r="F26" s="581"/>
      <c r="G26" s="581"/>
      <c r="H26" s="581"/>
      <c r="I26" s="581"/>
      <c r="J26" s="581"/>
      <c r="K26" s="581"/>
      <c r="L26" s="581"/>
      <c r="M26" s="581"/>
      <c r="N26" s="581"/>
      <c r="O26" s="581"/>
      <c r="P26" s="581"/>
      <c r="Q26" s="582"/>
      <c r="R26" s="583">
        <v>1308481</v>
      </c>
      <c r="S26" s="584"/>
      <c r="T26" s="584"/>
      <c r="U26" s="584"/>
      <c r="V26" s="584"/>
      <c r="W26" s="584"/>
      <c r="X26" s="584"/>
      <c r="Y26" s="585"/>
      <c r="Z26" s="632">
        <v>0.3</v>
      </c>
      <c r="AA26" s="597"/>
      <c r="AB26" s="597"/>
      <c r="AC26" s="633"/>
      <c r="AD26" s="571">
        <v>30400</v>
      </c>
      <c r="AE26" s="584"/>
      <c r="AF26" s="584"/>
      <c r="AG26" s="584"/>
      <c r="AH26" s="584"/>
      <c r="AI26" s="584"/>
      <c r="AJ26" s="584"/>
      <c r="AK26" s="585"/>
      <c r="AL26" s="632">
        <v>0</v>
      </c>
      <c r="AM26" s="597"/>
      <c r="AN26" s="597"/>
      <c r="AO26" s="612"/>
      <c r="AP26" s="638" t="s">
        <v>247</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x14ac:dyDescent="0.15">
      <c r="B27" s="580" t="s">
        <v>249</v>
      </c>
      <c r="C27" s="581"/>
      <c r="D27" s="581"/>
      <c r="E27" s="581"/>
      <c r="F27" s="581"/>
      <c r="G27" s="581"/>
      <c r="H27" s="581"/>
      <c r="I27" s="581"/>
      <c r="J27" s="581"/>
      <c r="K27" s="581"/>
      <c r="L27" s="581"/>
      <c r="M27" s="581"/>
      <c r="N27" s="581"/>
      <c r="O27" s="581"/>
      <c r="P27" s="581"/>
      <c r="Q27" s="582"/>
      <c r="R27" s="583">
        <v>706904</v>
      </c>
      <c r="S27" s="584"/>
      <c r="T27" s="584"/>
      <c r="U27" s="584"/>
      <c r="V27" s="584"/>
      <c r="W27" s="584"/>
      <c r="X27" s="584"/>
      <c r="Y27" s="585"/>
      <c r="Z27" s="632">
        <v>0.2</v>
      </c>
      <c r="AA27" s="597"/>
      <c r="AB27" s="597"/>
      <c r="AC27" s="633"/>
      <c r="AD27" s="571" t="s">
        <v>102</v>
      </c>
      <c r="AE27" s="584"/>
      <c r="AF27" s="584"/>
      <c r="AG27" s="584"/>
      <c r="AH27" s="584"/>
      <c r="AI27" s="584"/>
      <c r="AJ27" s="584"/>
      <c r="AK27" s="585"/>
      <c r="AL27" s="632" t="s">
        <v>102</v>
      </c>
      <c r="AM27" s="597"/>
      <c r="AN27" s="597"/>
      <c r="AO27" s="612"/>
      <c r="AP27" s="638" t="s">
        <v>250</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626270</v>
      </c>
      <c r="CN27" s="584"/>
      <c r="CO27" s="584"/>
      <c r="CP27" s="584"/>
      <c r="CQ27" s="584"/>
      <c r="CR27" s="584"/>
      <c r="CS27" s="584"/>
      <c r="CT27" s="585"/>
      <c r="CU27" s="634">
        <v>0.1</v>
      </c>
      <c r="CV27" s="634"/>
      <c r="CW27" s="634"/>
      <c r="CX27" s="634"/>
      <c r="CY27" s="571" t="s">
        <v>102</v>
      </c>
      <c r="CZ27" s="584"/>
      <c r="DA27" s="584"/>
      <c r="DB27" s="584"/>
      <c r="DC27" s="584"/>
      <c r="DD27" s="584"/>
      <c r="DE27" s="584"/>
      <c r="DF27" s="584"/>
      <c r="DG27" s="584"/>
      <c r="DH27" s="584"/>
      <c r="DI27" s="584"/>
      <c r="DJ27" s="584"/>
      <c r="DK27" s="585"/>
      <c r="DL27" s="571">
        <v>626270</v>
      </c>
      <c r="DM27" s="584"/>
      <c r="DN27" s="584"/>
      <c r="DO27" s="584"/>
      <c r="DP27" s="584"/>
      <c r="DQ27" s="584"/>
      <c r="DR27" s="584"/>
      <c r="DS27" s="584"/>
      <c r="DT27" s="584"/>
      <c r="DU27" s="584"/>
      <c r="DV27" s="584"/>
      <c r="DW27" s="584"/>
      <c r="DX27" s="641"/>
    </row>
    <row r="28" spans="2:128" ht="11.25" customHeight="1" x14ac:dyDescent="0.15">
      <c r="B28" s="580" t="s">
        <v>252</v>
      </c>
      <c r="C28" s="581"/>
      <c r="D28" s="581"/>
      <c r="E28" s="581"/>
      <c r="F28" s="581"/>
      <c r="G28" s="581"/>
      <c r="H28" s="581"/>
      <c r="I28" s="581"/>
      <c r="J28" s="581"/>
      <c r="K28" s="581"/>
      <c r="L28" s="581"/>
      <c r="M28" s="581"/>
      <c r="N28" s="581"/>
      <c r="O28" s="581"/>
      <c r="P28" s="581"/>
      <c r="Q28" s="582"/>
      <c r="R28" s="583">
        <v>18294620</v>
      </c>
      <c r="S28" s="584"/>
      <c r="T28" s="584"/>
      <c r="U28" s="584"/>
      <c r="V28" s="584"/>
      <c r="W28" s="584"/>
      <c r="X28" s="584"/>
      <c r="Y28" s="585"/>
      <c r="Z28" s="632">
        <v>4.0999999999999996</v>
      </c>
      <c r="AA28" s="597"/>
      <c r="AB28" s="597"/>
      <c r="AC28" s="633"/>
      <c r="AD28" s="571" t="s">
        <v>102</v>
      </c>
      <c r="AE28" s="584"/>
      <c r="AF28" s="584"/>
      <c r="AG28" s="584"/>
      <c r="AH28" s="584"/>
      <c r="AI28" s="584"/>
      <c r="AJ28" s="584"/>
      <c r="AK28" s="585"/>
      <c r="AL28" s="632" t="s">
        <v>102</v>
      </c>
      <c r="AM28" s="597"/>
      <c r="AN28" s="597"/>
      <c r="AO28" s="612"/>
      <c r="AP28" s="638" t="s">
        <v>253</v>
      </c>
      <c r="AQ28" s="639"/>
      <c r="AR28" s="639"/>
      <c r="AS28" s="639"/>
      <c r="AT28" s="639"/>
      <c r="AU28" s="639"/>
      <c r="AV28" s="639"/>
      <c r="AW28" s="639"/>
      <c r="AX28" s="639"/>
      <c r="AY28" s="639"/>
      <c r="AZ28" s="639"/>
      <c r="BA28" s="639"/>
      <c r="BB28" s="639"/>
      <c r="BC28" s="640"/>
      <c r="BD28" s="583">
        <v>129809</v>
      </c>
      <c r="BE28" s="584"/>
      <c r="BF28" s="584"/>
      <c r="BG28" s="584"/>
      <c r="BH28" s="584"/>
      <c r="BI28" s="584"/>
      <c r="BJ28" s="584"/>
      <c r="BK28" s="585"/>
      <c r="BL28" s="634">
        <v>0.2</v>
      </c>
      <c r="BM28" s="634"/>
      <c r="BN28" s="634"/>
      <c r="BO28" s="634"/>
      <c r="BP28" s="635" t="s">
        <v>102</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t="s">
        <v>102</v>
      </c>
      <c r="CN28" s="584"/>
      <c r="CO28" s="584"/>
      <c r="CP28" s="584"/>
      <c r="CQ28" s="584"/>
      <c r="CR28" s="584"/>
      <c r="CS28" s="584"/>
      <c r="CT28" s="585"/>
      <c r="CU28" s="634" t="s">
        <v>102</v>
      </c>
      <c r="CV28" s="634"/>
      <c r="CW28" s="634"/>
      <c r="CX28" s="634"/>
      <c r="CY28" s="571" t="s">
        <v>102</v>
      </c>
      <c r="CZ28" s="584"/>
      <c r="DA28" s="584"/>
      <c r="DB28" s="584"/>
      <c r="DC28" s="584"/>
      <c r="DD28" s="584"/>
      <c r="DE28" s="584"/>
      <c r="DF28" s="584"/>
      <c r="DG28" s="584"/>
      <c r="DH28" s="584"/>
      <c r="DI28" s="584"/>
      <c r="DJ28" s="584"/>
      <c r="DK28" s="585"/>
      <c r="DL28" s="571" t="s">
        <v>102</v>
      </c>
      <c r="DM28" s="584"/>
      <c r="DN28" s="584"/>
      <c r="DO28" s="584"/>
      <c r="DP28" s="584"/>
      <c r="DQ28" s="584"/>
      <c r="DR28" s="584"/>
      <c r="DS28" s="584"/>
      <c r="DT28" s="584"/>
      <c r="DU28" s="584"/>
      <c r="DV28" s="584"/>
      <c r="DW28" s="584"/>
      <c r="DX28" s="641"/>
    </row>
    <row r="29" spans="2:128" ht="11.25" customHeight="1" x14ac:dyDescent="0.15">
      <c r="B29" s="580" t="s">
        <v>255</v>
      </c>
      <c r="C29" s="581"/>
      <c r="D29" s="581"/>
      <c r="E29" s="581"/>
      <c r="F29" s="581"/>
      <c r="G29" s="581"/>
      <c r="H29" s="581"/>
      <c r="I29" s="581"/>
      <c r="J29" s="581"/>
      <c r="K29" s="581"/>
      <c r="L29" s="581"/>
      <c r="M29" s="581"/>
      <c r="N29" s="581"/>
      <c r="O29" s="581"/>
      <c r="P29" s="581"/>
      <c r="Q29" s="582"/>
      <c r="R29" s="583">
        <v>14665264</v>
      </c>
      <c r="S29" s="584"/>
      <c r="T29" s="584"/>
      <c r="U29" s="584"/>
      <c r="V29" s="584"/>
      <c r="W29" s="584"/>
      <c r="X29" s="584"/>
      <c r="Y29" s="585"/>
      <c r="Z29" s="632">
        <v>3.2</v>
      </c>
      <c r="AA29" s="597"/>
      <c r="AB29" s="597"/>
      <c r="AC29" s="633"/>
      <c r="AD29" s="571" t="s">
        <v>102</v>
      </c>
      <c r="AE29" s="584"/>
      <c r="AF29" s="584"/>
      <c r="AG29" s="584"/>
      <c r="AH29" s="584"/>
      <c r="AI29" s="584"/>
      <c r="AJ29" s="584"/>
      <c r="AK29" s="585"/>
      <c r="AL29" s="632" t="s">
        <v>102</v>
      </c>
      <c r="AM29" s="597"/>
      <c r="AN29" s="597"/>
      <c r="AO29" s="612"/>
      <c r="AP29" s="638" t="s">
        <v>256</v>
      </c>
      <c r="AQ29" s="639"/>
      <c r="AR29" s="639"/>
      <c r="AS29" s="639"/>
      <c r="AT29" s="639"/>
      <c r="AU29" s="639"/>
      <c r="AV29" s="639"/>
      <c r="AW29" s="639"/>
      <c r="AX29" s="639"/>
      <c r="AY29" s="639"/>
      <c r="AZ29" s="639"/>
      <c r="BA29" s="639"/>
      <c r="BB29" s="639"/>
      <c r="BC29" s="640"/>
      <c r="BD29" s="583">
        <v>15240</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x14ac:dyDescent="0.15">
      <c r="B30" s="580" t="s">
        <v>258</v>
      </c>
      <c r="C30" s="581"/>
      <c r="D30" s="581"/>
      <c r="E30" s="581"/>
      <c r="F30" s="581"/>
      <c r="G30" s="581"/>
      <c r="H30" s="581"/>
      <c r="I30" s="581"/>
      <c r="J30" s="581"/>
      <c r="K30" s="581"/>
      <c r="L30" s="581"/>
      <c r="M30" s="581"/>
      <c r="N30" s="581"/>
      <c r="O30" s="581"/>
      <c r="P30" s="581"/>
      <c r="Q30" s="582"/>
      <c r="R30" s="583">
        <v>33012445</v>
      </c>
      <c r="S30" s="584"/>
      <c r="T30" s="584"/>
      <c r="U30" s="584"/>
      <c r="V30" s="584"/>
      <c r="W30" s="584"/>
      <c r="X30" s="584"/>
      <c r="Y30" s="585"/>
      <c r="Z30" s="632">
        <v>7.3</v>
      </c>
      <c r="AA30" s="597"/>
      <c r="AB30" s="597"/>
      <c r="AC30" s="633"/>
      <c r="AD30" s="571">
        <v>148762</v>
      </c>
      <c r="AE30" s="584"/>
      <c r="AF30" s="584"/>
      <c r="AG30" s="584"/>
      <c r="AH30" s="584"/>
      <c r="AI30" s="584"/>
      <c r="AJ30" s="584"/>
      <c r="AK30" s="585"/>
      <c r="AL30" s="632">
        <v>0.1</v>
      </c>
      <c r="AM30" s="597"/>
      <c r="AN30" s="597"/>
      <c r="AO30" s="612"/>
      <c r="AP30" s="638" t="s">
        <v>259</v>
      </c>
      <c r="AQ30" s="639"/>
      <c r="AR30" s="639"/>
      <c r="AS30" s="639"/>
      <c r="AT30" s="639"/>
      <c r="AU30" s="639"/>
      <c r="AV30" s="639"/>
      <c r="AW30" s="639"/>
      <c r="AX30" s="639"/>
      <c r="AY30" s="639"/>
      <c r="AZ30" s="639"/>
      <c r="BA30" s="639"/>
      <c r="BB30" s="639"/>
      <c r="BC30" s="640"/>
      <c r="BD30" s="583">
        <v>15240</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434352654</v>
      </c>
      <c r="CN30" s="584"/>
      <c r="CO30" s="584"/>
      <c r="CP30" s="584"/>
      <c r="CQ30" s="584"/>
      <c r="CR30" s="584"/>
      <c r="CS30" s="584"/>
      <c r="CT30" s="585"/>
      <c r="CU30" s="634">
        <v>100</v>
      </c>
      <c r="CV30" s="634"/>
      <c r="CW30" s="634"/>
      <c r="CX30" s="634"/>
      <c r="CY30" s="571">
        <v>95635508</v>
      </c>
      <c r="CZ30" s="584"/>
      <c r="DA30" s="584"/>
      <c r="DB30" s="584"/>
      <c r="DC30" s="584"/>
      <c r="DD30" s="584"/>
      <c r="DE30" s="584"/>
      <c r="DF30" s="584"/>
      <c r="DG30" s="584"/>
      <c r="DH30" s="584"/>
      <c r="DI30" s="584"/>
      <c r="DJ30" s="584"/>
      <c r="DK30" s="585"/>
      <c r="DL30" s="571">
        <v>285802149</v>
      </c>
      <c r="DM30" s="584"/>
      <c r="DN30" s="584"/>
      <c r="DO30" s="584"/>
      <c r="DP30" s="584"/>
      <c r="DQ30" s="584"/>
      <c r="DR30" s="584"/>
      <c r="DS30" s="584"/>
      <c r="DT30" s="584"/>
      <c r="DU30" s="584"/>
      <c r="DV30" s="584"/>
      <c r="DW30" s="584"/>
      <c r="DX30" s="641"/>
    </row>
    <row r="31" spans="2:128" ht="11.25" customHeight="1" x14ac:dyDescent="0.15">
      <c r="B31" s="580" t="s">
        <v>261</v>
      </c>
      <c r="C31" s="581"/>
      <c r="D31" s="581"/>
      <c r="E31" s="581"/>
      <c r="F31" s="581"/>
      <c r="G31" s="581"/>
      <c r="H31" s="581"/>
      <c r="I31" s="581"/>
      <c r="J31" s="581"/>
      <c r="K31" s="581"/>
      <c r="L31" s="581"/>
      <c r="M31" s="581"/>
      <c r="N31" s="581"/>
      <c r="O31" s="581"/>
      <c r="P31" s="581"/>
      <c r="Q31" s="582"/>
      <c r="R31" s="583">
        <v>61756117</v>
      </c>
      <c r="S31" s="584"/>
      <c r="T31" s="584"/>
      <c r="U31" s="584"/>
      <c r="V31" s="584"/>
      <c r="W31" s="584"/>
      <c r="X31" s="584"/>
      <c r="Y31" s="585"/>
      <c r="Z31" s="632">
        <v>13.7</v>
      </c>
      <c r="AA31" s="597"/>
      <c r="AB31" s="597"/>
      <c r="AC31" s="633"/>
      <c r="AD31" s="571" t="s">
        <v>102</v>
      </c>
      <c r="AE31" s="584"/>
      <c r="AF31" s="584"/>
      <c r="AG31" s="584"/>
      <c r="AH31" s="584"/>
      <c r="AI31" s="584"/>
      <c r="AJ31" s="584"/>
      <c r="AK31" s="585"/>
      <c r="AL31" s="632" t="s">
        <v>102</v>
      </c>
      <c r="AM31" s="597"/>
      <c r="AN31" s="597"/>
      <c r="AO31" s="612"/>
      <c r="AP31" s="638" t="s">
        <v>262</v>
      </c>
      <c r="AQ31" s="639"/>
      <c r="AR31" s="639"/>
      <c r="AS31" s="639"/>
      <c r="AT31" s="639"/>
      <c r="AU31" s="639"/>
      <c r="AV31" s="639"/>
      <c r="AW31" s="639"/>
      <c r="AX31" s="639"/>
      <c r="AY31" s="639"/>
      <c r="AZ31" s="639"/>
      <c r="BA31" s="639"/>
      <c r="BB31" s="639"/>
      <c r="BC31" s="640"/>
      <c r="BD31" s="583">
        <v>114569</v>
      </c>
      <c r="BE31" s="584"/>
      <c r="BF31" s="584"/>
      <c r="BG31" s="584"/>
      <c r="BH31" s="584"/>
      <c r="BI31" s="584"/>
      <c r="BJ31" s="584"/>
      <c r="BK31" s="585"/>
      <c r="BL31" s="634">
        <v>0.1</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263</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264</v>
      </c>
      <c r="AQ32" s="639"/>
      <c r="AR32" s="639"/>
      <c r="AS32" s="639"/>
      <c r="AT32" s="639"/>
      <c r="AU32" s="639"/>
      <c r="AV32" s="639"/>
      <c r="AW32" s="639"/>
      <c r="AX32" s="639"/>
      <c r="AY32" s="639"/>
      <c r="AZ32" s="639"/>
      <c r="BA32" s="639"/>
      <c r="BB32" s="639"/>
      <c r="BC32" s="640"/>
      <c r="BD32" s="583">
        <v>336</v>
      </c>
      <c r="BE32" s="584"/>
      <c r="BF32" s="584"/>
      <c r="BG32" s="584"/>
      <c r="BH32" s="584"/>
      <c r="BI32" s="584"/>
      <c r="BJ32" s="584"/>
      <c r="BK32" s="585"/>
      <c r="BL32" s="634">
        <v>0</v>
      </c>
      <c r="BM32" s="634"/>
      <c r="BN32" s="634"/>
      <c r="BO32" s="634"/>
      <c r="BP32" s="635" t="s">
        <v>102</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266</v>
      </c>
      <c r="C33" s="581"/>
      <c r="D33" s="581"/>
      <c r="E33" s="581"/>
      <c r="F33" s="581"/>
      <c r="G33" s="581"/>
      <c r="H33" s="581"/>
      <c r="I33" s="581"/>
      <c r="J33" s="581"/>
      <c r="K33" s="581"/>
      <c r="L33" s="581"/>
      <c r="M33" s="581"/>
      <c r="N33" s="581"/>
      <c r="O33" s="581"/>
      <c r="P33" s="581"/>
      <c r="Q33" s="582"/>
      <c r="R33" s="583">
        <v>32901300</v>
      </c>
      <c r="S33" s="584"/>
      <c r="T33" s="584"/>
      <c r="U33" s="584"/>
      <c r="V33" s="584"/>
      <c r="W33" s="584"/>
      <c r="X33" s="584"/>
      <c r="Y33" s="585"/>
      <c r="Z33" s="632">
        <v>7.3</v>
      </c>
      <c r="AA33" s="597"/>
      <c r="AB33" s="597"/>
      <c r="AC33" s="633"/>
      <c r="AD33" s="571" t="s">
        <v>102</v>
      </c>
      <c r="AE33" s="584"/>
      <c r="AF33" s="584"/>
      <c r="AG33" s="584"/>
      <c r="AH33" s="584"/>
      <c r="AI33" s="584"/>
      <c r="AJ33" s="584"/>
      <c r="AK33" s="585"/>
      <c r="AL33" s="632" t="s">
        <v>102</v>
      </c>
      <c r="AM33" s="597"/>
      <c r="AN33" s="597"/>
      <c r="AO33" s="612"/>
      <c r="AP33" s="580" t="s">
        <v>139</v>
      </c>
      <c r="AQ33" s="581"/>
      <c r="AR33" s="581"/>
      <c r="AS33" s="581"/>
      <c r="AT33" s="581"/>
      <c r="AU33" s="581"/>
      <c r="AV33" s="581"/>
      <c r="AW33" s="581"/>
      <c r="AX33" s="581"/>
      <c r="AY33" s="581"/>
      <c r="AZ33" s="581"/>
      <c r="BA33" s="581"/>
      <c r="BB33" s="581"/>
      <c r="BC33" s="582"/>
      <c r="BD33" s="583">
        <v>80323513</v>
      </c>
      <c r="BE33" s="584"/>
      <c r="BF33" s="584"/>
      <c r="BG33" s="584"/>
      <c r="BH33" s="584"/>
      <c r="BI33" s="584"/>
      <c r="BJ33" s="584"/>
      <c r="BK33" s="585"/>
      <c r="BL33" s="634">
        <v>100</v>
      </c>
      <c r="BM33" s="634"/>
      <c r="BN33" s="634"/>
      <c r="BO33" s="634"/>
      <c r="BP33" s="635">
        <v>592988</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x14ac:dyDescent="0.15">
      <c r="B34" s="553" t="s">
        <v>272</v>
      </c>
      <c r="C34" s="554"/>
      <c r="D34" s="554"/>
      <c r="E34" s="554"/>
      <c r="F34" s="554"/>
      <c r="G34" s="554"/>
      <c r="H34" s="554"/>
      <c r="I34" s="554"/>
      <c r="J34" s="554"/>
      <c r="K34" s="554"/>
      <c r="L34" s="554"/>
      <c r="M34" s="554"/>
      <c r="N34" s="554"/>
      <c r="O34" s="554"/>
      <c r="P34" s="554"/>
      <c r="Q34" s="555"/>
      <c r="R34" s="583">
        <v>451419495</v>
      </c>
      <c r="S34" s="584"/>
      <c r="T34" s="584"/>
      <c r="U34" s="584"/>
      <c r="V34" s="584"/>
      <c r="W34" s="584"/>
      <c r="X34" s="584"/>
      <c r="Y34" s="585"/>
      <c r="Z34" s="634">
        <v>100</v>
      </c>
      <c r="AA34" s="634"/>
      <c r="AB34" s="634"/>
      <c r="AC34" s="634"/>
      <c r="AD34" s="635">
        <v>227527598</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195513243</v>
      </c>
      <c r="CN34" s="620"/>
      <c r="CO34" s="620"/>
      <c r="CP34" s="620"/>
      <c r="CQ34" s="620"/>
      <c r="CR34" s="620"/>
      <c r="CS34" s="620"/>
      <c r="CT34" s="621"/>
      <c r="CU34" s="622">
        <v>45</v>
      </c>
      <c r="CV34" s="623"/>
      <c r="CW34" s="623"/>
      <c r="CX34" s="625"/>
      <c r="CY34" s="619">
        <v>174047965</v>
      </c>
      <c r="CZ34" s="620"/>
      <c r="DA34" s="620"/>
      <c r="DB34" s="620"/>
      <c r="DC34" s="620"/>
      <c r="DD34" s="620"/>
      <c r="DE34" s="620"/>
      <c r="DF34" s="621"/>
      <c r="DG34" s="619">
        <v>173182900</v>
      </c>
      <c r="DH34" s="620"/>
      <c r="DI34" s="620"/>
      <c r="DJ34" s="620"/>
      <c r="DK34" s="620"/>
      <c r="DL34" s="620"/>
      <c r="DM34" s="620"/>
      <c r="DN34" s="620"/>
      <c r="DO34" s="620"/>
      <c r="DP34" s="620"/>
      <c r="DQ34" s="621"/>
      <c r="DR34" s="622">
        <v>66.5</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118733485</v>
      </c>
      <c r="CN35" s="572"/>
      <c r="CO35" s="572"/>
      <c r="CP35" s="572"/>
      <c r="CQ35" s="572"/>
      <c r="CR35" s="572"/>
      <c r="CS35" s="572"/>
      <c r="CT35" s="573"/>
      <c r="CU35" s="586">
        <v>27.3</v>
      </c>
      <c r="CV35" s="587"/>
      <c r="CW35" s="587"/>
      <c r="CX35" s="588"/>
      <c r="CY35" s="571">
        <v>102700355</v>
      </c>
      <c r="CZ35" s="572"/>
      <c r="DA35" s="572"/>
      <c r="DB35" s="572"/>
      <c r="DC35" s="572"/>
      <c r="DD35" s="572"/>
      <c r="DE35" s="572"/>
      <c r="DF35" s="573"/>
      <c r="DG35" s="571">
        <v>101835290</v>
      </c>
      <c r="DH35" s="572"/>
      <c r="DI35" s="572"/>
      <c r="DJ35" s="572"/>
      <c r="DK35" s="572"/>
      <c r="DL35" s="572"/>
      <c r="DM35" s="572"/>
      <c r="DN35" s="572"/>
      <c r="DO35" s="572"/>
      <c r="DP35" s="572"/>
      <c r="DQ35" s="573"/>
      <c r="DR35" s="586">
        <v>39.1</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85280775</v>
      </c>
      <c r="CN36" s="584"/>
      <c r="CO36" s="584"/>
      <c r="CP36" s="584"/>
      <c r="CQ36" s="584"/>
      <c r="CR36" s="584"/>
      <c r="CS36" s="584"/>
      <c r="CT36" s="585"/>
      <c r="CU36" s="586">
        <v>19.600000000000001</v>
      </c>
      <c r="CV36" s="587"/>
      <c r="CW36" s="587"/>
      <c r="CX36" s="588"/>
      <c r="CY36" s="571">
        <v>70850460</v>
      </c>
      <c r="CZ36" s="572"/>
      <c r="DA36" s="572"/>
      <c r="DB36" s="572"/>
      <c r="DC36" s="572"/>
      <c r="DD36" s="572"/>
      <c r="DE36" s="572"/>
      <c r="DF36" s="573"/>
      <c r="DG36" s="571">
        <v>70850460</v>
      </c>
      <c r="DH36" s="572"/>
      <c r="DI36" s="572"/>
      <c r="DJ36" s="572"/>
      <c r="DK36" s="572"/>
      <c r="DL36" s="572"/>
      <c r="DM36" s="572"/>
      <c r="DN36" s="572"/>
      <c r="DO36" s="572"/>
      <c r="DP36" s="572"/>
      <c r="DQ36" s="573"/>
      <c r="DR36" s="586">
        <v>27.2</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9283088</v>
      </c>
      <c r="CN37" s="572"/>
      <c r="CO37" s="572"/>
      <c r="CP37" s="572"/>
      <c r="CQ37" s="572"/>
      <c r="CR37" s="572"/>
      <c r="CS37" s="572"/>
      <c r="CT37" s="573"/>
      <c r="CU37" s="586">
        <v>2.1</v>
      </c>
      <c r="CV37" s="587"/>
      <c r="CW37" s="587"/>
      <c r="CX37" s="588"/>
      <c r="CY37" s="571">
        <v>4775419</v>
      </c>
      <c r="CZ37" s="572"/>
      <c r="DA37" s="572"/>
      <c r="DB37" s="572"/>
      <c r="DC37" s="572"/>
      <c r="DD37" s="572"/>
      <c r="DE37" s="572"/>
      <c r="DF37" s="573"/>
      <c r="DG37" s="571">
        <v>4775419</v>
      </c>
      <c r="DH37" s="572"/>
      <c r="DI37" s="572"/>
      <c r="DJ37" s="572"/>
      <c r="DK37" s="572"/>
      <c r="DL37" s="572"/>
      <c r="DM37" s="572"/>
      <c r="DN37" s="572"/>
      <c r="DO37" s="572"/>
      <c r="DP37" s="572"/>
      <c r="DQ37" s="573"/>
      <c r="DR37" s="586">
        <v>1.8</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98.9</v>
      </c>
      <c r="BE38" s="630"/>
      <c r="BF38" s="630"/>
      <c r="BG38" s="630"/>
      <c r="BH38" s="630"/>
      <c r="BI38" s="630">
        <v>97.7</v>
      </c>
      <c r="BJ38" s="630"/>
      <c r="BK38" s="630"/>
      <c r="BL38" s="630"/>
      <c r="BM38" s="631"/>
      <c r="BN38" s="629">
        <v>99</v>
      </c>
      <c r="BO38" s="630"/>
      <c r="BP38" s="630"/>
      <c r="BQ38" s="630"/>
      <c r="BR38" s="630"/>
      <c r="BS38" s="630">
        <v>97.4</v>
      </c>
      <c r="BT38" s="630"/>
      <c r="BU38" s="630"/>
      <c r="BV38" s="630"/>
      <c r="BW38" s="631"/>
      <c r="BY38" s="580" t="s">
        <v>282</v>
      </c>
      <c r="BZ38" s="581"/>
      <c r="CA38" s="581"/>
      <c r="CB38" s="581"/>
      <c r="CC38" s="581"/>
      <c r="CD38" s="581"/>
      <c r="CE38" s="581"/>
      <c r="CF38" s="581"/>
      <c r="CG38" s="581"/>
      <c r="CH38" s="581"/>
      <c r="CI38" s="581"/>
      <c r="CJ38" s="581"/>
      <c r="CK38" s="581"/>
      <c r="CL38" s="582"/>
      <c r="CM38" s="583">
        <v>67496670</v>
      </c>
      <c r="CN38" s="584"/>
      <c r="CO38" s="584"/>
      <c r="CP38" s="584"/>
      <c r="CQ38" s="584"/>
      <c r="CR38" s="584"/>
      <c r="CS38" s="584"/>
      <c r="CT38" s="585"/>
      <c r="CU38" s="586">
        <v>15.5</v>
      </c>
      <c r="CV38" s="587"/>
      <c r="CW38" s="587"/>
      <c r="CX38" s="588"/>
      <c r="CY38" s="571">
        <v>66572191</v>
      </c>
      <c r="CZ38" s="572"/>
      <c r="DA38" s="572"/>
      <c r="DB38" s="572"/>
      <c r="DC38" s="572"/>
      <c r="DD38" s="572"/>
      <c r="DE38" s="572"/>
      <c r="DF38" s="573"/>
      <c r="DG38" s="571">
        <v>66572191</v>
      </c>
      <c r="DH38" s="572"/>
      <c r="DI38" s="572"/>
      <c r="DJ38" s="572"/>
      <c r="DK38" s="572"/>
      <c r="DL38" s="572"/>
      <c r="DM38" s="572"/>
      <c r="DN38" s="572"/>
      <c r="DO38" s="572"/>
      <c r="DP38" s="572"/>
      <c r="DQ38" s="573"/>
      <c r="DR38" s="586">
        <v>25.6</v>
      </c>
      <c r="DS38" s="587"/>
      <c r="DT38" s="587"/>
      <c r="DU38" s="587"/>
      <c r="DV38" s="587"/>
      <c r="DW38" s="587"/>
      <c r="DX38" s="596"/>
    </row>
    <row r="39" spans="2:128" ht="11.25" customHeight="1" x14ac:dyDescent="0.15">
      <c r="AP39" s="601"/>
      <c r="AQ39" s="602"/>
      <c r="AR39" s="602"/>
      <c r="AS39" s="602"/>
      <c r="AT39" s="606"/>
      <c r="AU39" s="167" t="s">
        <v>283</v>
      </c>
      <c r="AV39" s="167"/>
      <c r="AW39" s="167"/>
      <c r="AX39" s="580" t="s">
        <v>284</v>
      </c>
      <c r="AY39" s="581"/>
      <c r="AZ39" s="581"/>
      <c r="BA39" s="581"/>
      <c r="BB39" s="581"/>
      <c r="BC39" s="582"/>
      <c r="BD39" s="611">
        <v>98.7</v>
      </c>
      <c r="BE39" s="597"/>
      <c r="BF39" s="597"/>
      <c r="BG39" s="597"/>
      <c r="BH39" s="597"/>
      <c r="BI39" s="597">
        <v>95.7</v>
      </c>
      <c r="BJ39" s="597"/>
      <c r="BK39" s="597"/>
      <c r="BL39" s="597"/>
      <c r="BM39" s="612"/>
      <c r="BN39" s="611">
        <v>98.4</v>
      </c>
      <c r="BO39" s="597"/>
      <c r="BP39" s="597"/>
      <c r="BQ39" s="597"/>
      <c r="BR39" s="597"/>
      <c r="BS39" s="597">
        <v>94.9</v>
      </c>
      <c r="BT39" s="597"/>
      <c r="BU39" s="597"/>
      <c r="BV39" s="597"/>
      <c r="BW39" s="612"/>
      <c r="BY39" s="589" t="s">
        <v>285</v>
      </c>
      <c r="BZ39" s="590"/>
      <c r="CA39" s="580" t="s">
        <v>56</v>
      </c>
      <c r="CB39" s="581"/>
      <c r="CC39" s="581"/>
      <c r="CD39" s="581"/>
      <c r="CE39" s="581"/>
      <c r="CF39" s="581"/>
      <c r="CG39" s="581"/>
      <c r="CH39" s="581"/>
      <c r="CI39" s="581"/>
      <c r="CJ39" s="581"/>
      <c r="CK39" s="581"/>
      <c r="CL39" s="582"/>
      <c r="CM39" s="583">
        <v>67483055</v>
      </c>
      <c r="CN39" s="572"/>
      <c r="CO39" s="572"/>
      <c r="CP39" s="572"/>
      <c r="CQ39" s="572"/>
      <c r="CR39" s="572"/>
      <c r="CS39" s="572"/>
      <c r="CT39" s="573"/>
      <c r="CU39" s="586">
        <v>15.5</v>
      </c>
      <c r="CV39" s="587"/>
      <c r="CW39" s="587"/>
      <c r="CX39" s="588"/>
      <c r="CY39" s="571">
        <v>66558576</v>
      </c>
      <c r="CZ39" s="572"/>
      <c r="DA39" s="572"/>
      <c r="DB39" s="572"/>
      <c r="DC39" s="572"/>
      <c r="DD39" s="572"/>
      <c r="DE39" s="572"/>
      <c r="DF39" s="573"/>
      <c r="DG39" s="571">
        <v>66558576</v>
      </c>
      <c r="DH39" s="572"/>
      <c r="DI39" s="572"/>
      <c r="DJ39" s="572"/>
      <c r="DK39" s="572"/>
      <c r="DL39" s="572"/>
      <c r="DM39" s="572"/>
      <c r="DN39" s="572"/>
      <c r="DO39" s="572"/>
      <c r="DP39" s="572"/>
      <c r="DQ39" s="573"/>
      <c r="DR39" s="586">
        <v>25.6</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99.9</v>
      </c>
      <c r="BE40" s="614"/>
      <c r="BF40" s="614"/>
      <c r="BG40" s="614"/>
      <c r="BH40" s="614"/>
      <c r="BI40" s="614">
        <v>99.6</v>
      </c>
      <c r="BJ40" s="614"/>
      <c r="BK40" s="614"/>
      <c r="BL40" s="614"/>
      <c r="BM40" s="615"/>
      <c r="BN40" s="613">
        <v>99.8</v>
      </c>
      <c r="BO40" s="614"/>
      <c r="BP40" s="614"/>
      <c r="BQ40" s="614"/>
      <c r="BR40" s="614"/>
      <c r="BS40" s="614">
        <v>99.5</v>
      </c>
      <c r="BT40" s="614"/>
      <c r="BU40" s="614"/>
      <c r="BV40" s="614"/>
      <c r="BW40" s="615"/>
      <c r="BY40" s="591"/>
      <c r="BZ40" s="592"/>
      <c r="CA40" s="580" t="s">
        <v>287</v>
      </c>
      <c r="CB40" s="581"/>
      <c r="CC40" s="581"/>
      <c r="CD40" s="581"/>
      <c r="CE40" s="581"/>
      <c r="CF40" s="581"/>
      <c r="CG40" s="581"/>
      <c r="CH40" s="581"/>
      <c r="CI40" s="581"/>
      <c r="CJ40" s="581"/>
      <c r="CK40" s="581"/>
      <c r="CL40" s="582"/>
      <c r="CM40" s="583">
        <v>59896564</v>
      </c>
      <c r="CN40" s="584"/>
      <c r="CO40" s="584"/>
      <c r="CP40" s="584"/>
      <c r="CQ40" s="584"/>
      <c r="CR40" s="584"/>
      <c r="CS40" s="584"/>
      <c r="CT40" s="585"/>
      <c r="CU40" s="586">
        <v>13.8</v>
      </c>
      <c r="CV40" s="587"/>
      <c r="CW40" s="587"/>
      <c r="CX40" s="588"/>
      <c r="CY40" s="571">
        <v>59175499</v>
      </c>
      <c r="CZ40" s="572"/>
      <c r="DA40" s="572"/>
      <c r="DB40" s="572"/>
      <c r="DC40" s="572"/>
      <c r="DD40" s="572"/>
      <c r="DE40" s="572"/>
      <c r="DF40" s="573"/>
      <c r="DG40" s="571">
        <v>59175499</v>
      </c>
      <c r="DH40" s="572"/>
      <c r="DI40" s="572"/>
      <c r="DJ40" s="572"/>
      <c r="DK40" s="572"/>
      <c r="DL40" s="572"/>
      <c r="DM40" s="572"/>
      <c r="DN40" s="572"/>
      <c r="DO40" s="572"/>
      <c r="DP40" s="572"/>
      <c r="DQ40" s="573"/>
      <c r="DR40" s="586">
        <v>22.7</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7586491</v>
      </c>
      <c r="CN41" s="572"/>
      <c r="CO41" s="572"/>
      <c r="CP41" s="572"/>
      <c r="CQ41" s="572"/>
      <c r="CR41" s="572"/>
      <c r="CS41" s="572"/>
      <c r="CT41" s="573"/>
      <c r="CU41" s="586">
        <v>1.7</v>
      </c>
      <c r="CV41" s="587"/>
      <c r="CW41" s="587"/>
      <c r="CX41" s="588"/>
      <c r="CY41" s="571">
        <v>7383077</v>
      </c>
      <c r="CZ41" s="572"/>
      <c r="DA41" s="572"/>
      <c r="DB41" s="572"/>
      <c r="DC41" s="572"/>
      <c r="DD41" s="572"/>
      <c r="DE41" s="572"/>
      <c r="DF41" s="573"/>
      <c r="DG41" s="571">
        <v>7383077</v>
      </c>
      <c r="DH41" s="572"/>
      <c r="DI41" s="572"/>
      <c r="DJ41" s="572"/>
      <c r="DK41" s="572"/>
      <c r="DL41" s="572"/>
      <c r="DM41" s="572"/>
      <c r="DN41" s="572"/>
      <c r="DO41" s="572"/>
      <c r="DP41" s="572"/>
      <c r="DQ41" s="573"/>
      <c r="DR41" s="586">
        <v>2.8</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13615</v>
      </c>
      <c r="CN42" s="584"/>
      <c r="CO42" s="584"/>
      <c r="CP42" s="584"/>
      <c r="CQ42" s="584"/>
      <c r="CR42" s="584"/>
      <c r="CS42" s="584"/>
      <c r="CT42" s="585"/>
      <c r="CU42" s="586">
        <v>0</v>
      </c>
      <c r="CV42" s="587"/>
      <c r="CW42" s="587"/>
      <c r="CX42" s="588"/>
      <c r="CY42" s="571">
        <v>13615</v>
      </c>
      <c r="CZ42" s="572"/>
      <c r="DA42" s="572"/>
      <c r="DB42" s="572"/>
      <c r="DC42" s="572"/>
      <c r="DD42" s="572"/>
      <c r="DE42" s="572"/>
      <c r="DF42" s="573"/>
      <c r="DG42" s="571">
        <v>13615</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142482092</v>
      </c>
      <c r="CN43" s="572"/>
      <c r="CO43" s="572"/>
      <c r="CP43" s="572"/>
      <c r="CQ43" s="572"/>
      <c r="CR43" s="572"/>
      <c r="CS43" s="572"/>
      <c r="CT43" s="573"/>
      <c r="CU43" s="586">
        <v>32.799999999999997</v>
      </c>
      <c r="CV43" s="587"/>
      <c r="CW43" s="587"/>
      <c r="CX43" s="588"/>
      <c r="CY43" s="571">
        <v>84502701</v>
      </c>
      <c r="CZ43" s="572"/>
      <c r="DA43" s="572"/>
      <c r="DB43" s="572"/>
      <c r="DC43" s="572"/>
      <c r="DD43" s="572"/>
      <c r="DE43" s="572"/>
      <c r="DF43" s="573"/>
      <c r="DG43" s="571">
        <v>61953750</v>
      </c>
      <c r="DH43" s="572"/>
      <c r="DI43" s="572"/>
      <c r="DJ43" s="572"/>
      <c r="DK43" s="572"/>
      <c r="DL43" s="572"/>
      <c r="DM43" s="572"/>
      <c r="DN43" s="572"/>
      <c r="DO43" s="572"/>
      <c r="DP43" s="572"/>
      <c r="DQ43" s="573"/>
      <c r="DR43" s="586">
        <v>23.8</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14500068</v>
      </c>
      <c r="CN44" s="584"/>
      <c r="CO44" s="584"/>
      <c r="CP44" s="584"/>
      <c r="CQ44" s="584"/>
      <c r="CR44" s="584"/>
      <c r="CS44" s="584"/>
      <c r="CT44" s="585"/>
      <c r="CU44" s="586">
        <v>3.3</v>
      </c>
      <c r="CV44" s="587"/>
      <c r="CW44" s="587"/>
      <c r="CX44" s="588"/>
      <c r="CY44" s="571">
        <v>10380201</v>
      </c>
      <c r="CZ44" s="572"/>
      <c r="DA44" s="572"/>
      <c r="DB44" s="572"/>
      <c r="DC44" s="572"/>
      <c r="DD44" s="572"/>
      <c r="DE44" s="572"/>
      <c r="DF44" s="573"/>
      <c r="DG44" s="571">
        <v>7991109</v>
      </c>
      <c r="DH44" s="572"/>
      <c r="DI44" s="572"/>
      <c r="DJ44" s="572"/>
      <c r="DK44" s="572"/>
      <c r="DL44" s="572"/>
      <c r="DM44" s="572"/>
      <c r="DN44" s="572"/>
      <c r="DO44" s="572"/>
      <c r="DP44" s="572"/>
      <c r="DQ44" s="573"/>
      <c r="DR44" s="586">
        <v>3.1</v>
      </c>
      <c r="DS44" s="587"/>
      <c r="DT44" s="587"/>
      <c r="DU44" s="587"/>
      <c r="DV44" s="587"/>
      <c r="DW44" s="587"/>
      <c r="DX44" s="596"/>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1586125</v>
      </c>
      <c r="CN45" s="572"/>
      <c r="CO45" s="572"/>
      <c r="CP45" s="572"/>
      <c r="CQ45" s="572"/>
      <c r="CR45" s="572"/>
      <c r="CS45" s="572"/>
      <c r="CT45" s="573"/>
      <c r="CU45" s="586">
        <v>0.4</v>
      </c>
      <c r="CV45" s="587"/>
      <c r="CW45" s="587"/>
      <c r="CX45" s="588"/>
      <c r="CY45" s="571">
        <v>845677</v>
      </c>
      <c r="CZ45" s="572"/>
      <c r="DA45" s="572"/>
      <c r="DB45" s="572"/>
      <c r="DC45" s="572"/>
      <c r="DD45" s="572"/>
      <c r="DE45" s="572"/>
      <c r="DF45" s="573"/>
      <c r="DG45" s="571">
        <v>845626</v>
      </c>
      <c r="DH45" s="572"/>
      <c r="DI45" s="572"/>
      <c r="DJ45" s="572"/>
      <c r="DK45" s="572"/>
      <c r="DL45" s="572"/>
      <c r="DM45" s="572"/>
      <c r="DN45" s="572"/>
      <c r="DO45" s="572"/>
      <c r="DP45" s="572"/>
      <c r="DQ45" s="573"/>
      <c r="DR45" s="586">
        <v>0.3</v>
      </c>
      <c r="DS45" s="587"/>
      <c r="DT45" s="587"/>
      <c r="DU45" s="587"/>
      <c r="DV45" s="587"/>
      <c r="DW45" s="587"/>
      <c r="DX45" s="596"/>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74874626</v>
      </c>
      <c r="CN46" s="584"/>
      <c r="CO46" s="584"/>
      <c r="CP46" s="584"/>
      <c r="CQ46" s="584"/>
      <c r="CR46" s="584"/>
      <c r="CS46" s="584"/>
      <c r="CT46" s="585"/>
      <c r="CU46" s="586">
        <v>17.2</v>
      </c>
      <c r="CV46" s="587"/>
      <c r="CW46" s="587"/>
      <c r="CX46" s="588"/>
      <c r="CY46" s="571">
        <v>65939822</v>
      </c>
      <c r="CZ46" s="572"/>
      <c r="DA46" s="572"/>
      <c r="DB46" s="572"/>
      <c r="DC46" s="572"/>
      <c r="DD46" s="572"/>
      <c r="DE46" s="572"/>
      <c r="DF46" s="573"/>
      <c r="DG46" s="571">
        <v>53113303</v>
      </c>
      <c r="DH46" s="572"/>
      <c r="DI46" s="572"/>
      <c r="DJ46" s="572"/>
      <c r="DK46" s="572"/>
      <c r="DL46" s="572"/>
      <c r="DM46" s="572"/>
      <c r="DN46" s="572"/>
      <c r="DO46" s="572"/>
      <c r="DP46" s="572"/>
      <c r="DQ46" s="573"/>
      <c r="DR46" s="586">
        <v>20.399999999999999</v>
      </c>
      <c r="DS46" s="587"/>
      <c r="DT46" s="587"/>
      <c r="DU46" s="587"/>
      <c r="DV46" s="587"/>
      <c r="DW46" s="587"/>
      <c r="DX46" s="596"/>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46209</v>
      </c>
      <c r="CN47" s="572"/>
      <c r="CO47" s="572"/>
      <c r="CP47" s="572"/>
      <c r="CQ47" s="572"/>
      <c r="CR47" s="572"/>
      <c r="CS47" s="572"/>
      <c r="CT47" s="573"/>
      <c r="CU47" s="586">
        <v>0</v>
      </c>
      <c r="CV47" s="587"/>
      <c r="CW47" s="587"/>
      <c r="CX47" s="588"/>
      <c r="CY47" s="571">
        <v>4476</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23773683</v>
      </c>
      <c r="CN48" s="584"/>
      <c r="CO48" s="584"/>
      <c r="CP48" s="584"/>
      <c r="CQ48" s="584"/>
      <c r="CR48" s="584"/>
      <c r="CS48" s="584"/>
      <c r="CT48" s="585"/>
      <c r="CU48" s="586">
        <v>5.5</v>
      </c>
      <c r="CV48" s="587"/>
      <c r="CW48" s="587"/>
      <c r="CX48" s="588"/>
      <c r="CY48" s="571">
        <v>7286475</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t="s">
        <v>102</v>
      </c>
      <c r="CN49" s="572"/>
      <c r="CO49" s="572"/>
      <c r="CP49" s="572"/>
      <c r="CQ49" s="572"/>
      <c r="CR49" s="572"/>
      <c r="CS49" s="572"/>
      <c r="CT49" s="573"/>
      <c r="CU49" s="586" t="s">
        <v>102</v>
      </c>
      <c r="CV49" s="587"/>
      <c r="CW49" s="587"/>
      <c r="CX49" s="588"/>
      <c r="CY49" s="571" t="s">
        <v>102</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27701381</v>
      </c>
      <c r="CN50" s="584"/>
      <c r="CO50" s="584"/>
      <c r="CP50" s="584"/>
      <c r="CQ50" s="584"/>
      <c r="CR50" s="584"/>
      <c r="CS50" s="584"/>
      <c r="CT50" s="585"/>
      <c r="CU50" s="586">
        <v>6.4</v>
      </c>
      <c r="CV50" s="587"/>
      <c r="CW50" s="587"/>
      <c r="CX50" s="588"/>
      <c r="CY50" s="571">
        <v>46050</v>
      </c>
      <c r="CZ50" s="572"/>
      <c r="DA50" s="572"/>
      <c r="DB50" s="572"/>
      <c r="DC50" s="572"/>
      <c r="DD50" s="572"/>
      <c r="DE50" s="572"/>
      <c r="DF50" s="573"/>
      <c r="DG50" s="571">
        <v>3712</v>
      </c>
      <c r="DH50" s="572"/>
      <c r="DI50" s="572"/>
      <c r="DJ50" s="572"/>
      <c r="DK50" s="572"/>
      <c r="DL50" s="572"/>
      <c r="DM50" s="572"/>
      <c r="DN50" s="572"/>
      <c r="DO50" s="572"/>
      <c r="DP50" s="572"/>
      <c r="DQ50" s="573"/>
      <c r="DR50" s="586">
        <v>0</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96357319</v>
      </c>
      <c r="CN52" s="584"/>
      <c r="CO52" s="584"/>
      <c r="CP52" s="584"/>
      <c r="CQ52" s="584"/>
      <c r="CR52" s="584"/>
      <c r="CS52" s="584"/>
      <c r="CT52" s="585"/>
      <c r="CU52" s="586">
        <v>22.2</v>
      </c>
      <c r="CV52" s="587"/>
      <c r="CW52" s="587"/>
      <c r="CX52" s="588"/>
      <c r="CY52" s="571">
        <v>27251483</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1411339</v>
      </c>
      <c r="CN53" s="584"/>
      <c r="CO53" s="584"/>
      <c r="CP53" s="584"/>
      <c r="CQ53" s="584"/>
      <c r="CR53" s="584"/>
      <c r="CS53" s="584"/>
      <c r="CT53" s="585"/>
      <c r="CU53" s="586">
        <v>0.3</v>
      </c>
      <c r="CV53" s="587"/>
      <c r="CW53" s="587"/>
      <c r="CX53" s="588"/>
      <c r="CY53" s="571">
        <v>520036</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304</v>
      </c>
      <c r="CB54" s="581"/>
      <c r="CC54" s="581"/>
      <c r="CD54" s="581"/>
      <c r="CE54" s="581"/>
      <c r="CF54" s="581"/>
      <c r="CG54" s="581"/>
      <c r="CH54" s="581"/>
      <c r="CI54" s="581"/>
      <c r="CJ54" s="581"/>
      <c r="CK54" s="581"/>
      <c r="CL54" s="582"/>
      <c r="CM54" s="583">
        <v>95635508</v>
      </c>
      <c r="CN54" s="584"/>
      <c r="CO54" s="584"/>
      <c r="CP54" s="584"/>
      <c r="CQ54" s="584"/>
      <c r="CR54" s="584"/>
      <c r="CS54" s="584"/>
      <c r="CT54" s="585"/>
      <c r="CU54" s="586">
        <v>22</v>
      </c>
      <c r="CV54" s="587"/>
      <c r="CW54" s="587"/>
      <c r="CX54" s="588"/>
      <c r="CY54" s="571">
        <v>27221028</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52722698</v>
      </c>
      <c r="CN55" s="584"/>
      <c r="CO55" s="584"/>
      <c r="CP55" s="584"/>
      <c r="CQ55" s="584"/>
      <c r="CR55" s="584"/>
      <c r="CS55" s="584"/>
      <c r="CT55" s="585"/>
      <c r="CU55" s="586">
        <v>12.1</v>
      </c>
      <c r="CV55" s="587"/>
      <c r="CW55" s="587"/>
      <c r="CX55" s="588"/>
      <c r="CY55" s="571">
        <v>3323231</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33155752</v>
      </c>
      <c r="CN56" s="584"/>
      <c r="CO56" s="584"/>
      <c r="CP56" s="584"/>
      <c r="CQ56" s="584"/>
      <c r="CR56" s="584"/>
      <c r="CS56" s="584"/>
      <c r="CT56" s="585"/>
      <c r="CU56" s="586">
        <v>7.6</v>
      </c>
      <c r="CV56" s="587"/>
      <c r="CW56" s="587"/>
      <c r="CX56" s="588"/>
      <c r="CY56" s="571">
        <v>20303060</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721811</v>
      </c>
      <c r="CN57" s="584"/>
      <c r="CO57" s="584"/>
      <c r="CP57" s="584"/>
      <c r="CQ57" s="584"/>
      <c r="CR57" s="584"/>
      <c r="CS57" s="584"/>
      <c r="CT57" s="585"/>
      <c r="CU57" s="586">
        <v>0.2</v>
      </c>
      <c r="CV57" s="587"/>
      <c r="CW57" s="587"/>
      <c r="CX57" s="588"/>
      <c r="CY57" s="571">
        <v>30455</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434352654</v>
      </c>
      <c r="CN59" s="557"/>
      <c r="CO59" s="557"/>
      <c r="CP59" s="557"/>
      <c r="CQ59" s="557"/>
      <c r="CR59" s="557"/>
      <c r="CS59" s="557"/>
      <c r="CT59" s="558"/>
      <c r="CU59" s="559">
        <v>100</v>
      </c>
      <c r="CV59" s="560"/>
      <c r="CW59" s="560"/>
      <c r="CX59" s="561"/>
      <c r="CY59" s="562">
        <v>285802149</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N15" sqref="BN15:BU1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311</v>
      </c>
      <c r="DK2" s="1069"/>
      <c r="DL2" s="1069"/>
      <c r="DM2" s="1069"/>
      <c r="DN2" s="1069"/>
      <c r="DO2" s="1070"/>
      <c r="DP2" s="192"/>
      <c r="DQ2" s="1068" t="s">
        <v>312</v>
      </c>
      <c r="DR2" s="1069"/>
      <c r="DS2" s="1069"/>
      <c r="DT2" s="1069"/>
      <c r="DU2" s="1069"/>
      <c r="DV2" s="1069"/>
      <c r="DW2" s="1069"/>
      <c r="DX2" s="1069"/>
      <c r="DY2" s="1069"/>
      <c r="DZ2" s="1070"/>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313</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1"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56" t="s">
        <v>329</v>
      </c>
      <c r="DH5" s="1057"/>
      <c r="DI5" s="1057"/>
      <c r="DJ5" s="1057"/>
      <c r="DK5" s="1058"/>
      <c r="DL5" s="1056" t="s">
        <v>330</v>
      </c>
      <c r="DM5" s="1057"/>
      <c r="DN5" s="1057"/>
      <c r="DO5" s="1057"/>
      <c r="DP5" s="1058"/>
      <c r="DQ5" s="944" t="s">
        <v>331</v>
      </c>
      <c r="DR5" s="945"/>
      <c r="DS5" s="945"/>
      <c r="DT5" s="945"/>
      <c r="DU5" s="946"/>
      <c r="DV5" s="944" t="s">
        <v>322</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15">
      <c r="A7" s="201">
        <v>1</v>
      </c>
      <c r="B7" s="999" t="s">
        <v>332</v>
      </c>
      <c r="C7" s="1000"/>
      <c r="D7" s="1000"/>
      <c r="E7" s="1000"/>
      <c r="F7" s="1000"/>
      <c r="G7" s="1000"/>
      <c r="H7" s="1000"/>
      <c r="I7" s="1000"/>
      <c r="J7" s="1000"/>
      <c r="K7" s="1000"/>
      <c r="L7" s="1000"/>
      <c r="M7" s="1000"/>
      <c r="N7" s="1000"/>
      <c r="O7" s="1000"/>
      <c r="P7" s="1001"/>
      <c r="Q7" s="1062"/>
      <c r="R7" s="1063"/>
      <c r="S7" s="1063"/>
      <c r="T7" s="1063"/>
      <c r="U7" s="1063"/>
      <c r="V7" s="1063"/>
      <c r="W7" s="1063"/>
      <c r="X7" s="1063"/>
      <c r="Y7" s="1063"/>
      <c r="Z7" s="1063"/>
      <c r="AA7" s="1063"/>
      <c r="AB7" s="1063"/>
      <c r="AC7" s="1063"/>
      <c r="AD7" s="1063"/>
      <c r="AE7" s="1064"/>
      <c r="AF7" s="1065">
        <v>4028</v>
      </c>
      <c r="AG7" s="1066"/>
      <c r="AH7" s="1066"/>
      <c r="AI7" s="1066"/>
      <c r="AJ7" s="1067"/>
      <c r="AK7" s="1049"/>
      <c r="AL7" s="1050"/>
      <c r="AM7" s="1050"/>
      <c r="AN7" s="1050"/>
      <c r="AO7" s="1050"/>
      <c r="AP7" s="1050"/>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507</v>
      </c>
      <c r="BT7" s="1054" t="s">
        <v>507</v>
      </c>
      <c r="BU7" s="1054" t="s">
        <v>507</v>
      </c>
      <c r="BV7" s="1054" t="s">
        <v>507</v>
      </c>
      <c r="BW7" s="1054" t="s">
        <v>507</v>
      </c>
      <c r="BX7" s="1054" t="s">
        <v>507</v>
      </c>
      <c r="BY7" s="1054" t="s">
        <v>507</v>
      </c>
      <c r="BZ7" s="1054" t="s">
        <v>507</v>
      </c>
      <c r="CA7" s="1054" t="s">
        <v>507</v>
      </c>
      <c r="CB7" s="1054" t="s">
        <v>507</v>
      </c>
      <c r="CC7" s="1054" t="s">
        <v>507</v>
      </c>
      <c r="CD7" s="1054" t="s">
        <v>507</v>
      </c>
      <c r="CE7" s="1054" t="s">
        <v>507</v>
      </c>
      <c r="CF7" s="1054" t="s">
        <v>507</v>
      </c>
      <c r="CG7" s="1055" t="s">
        <v>507</v>
      </c>
      <c r="CH7" s="1046">
        <v>5</v>
      </c>
      <c r="CI7" s="1047"/>
      <c r="CJ7" s="1047"/>
      <c r="CK7" s="1047"/>
      <c r="CL7" s="1048"/>
      <c r="CM7" s="1046">
        <v>349</v>
      </c>
      <c r="CN7" s="1047"/>
      <c r="CO7" s="1047"/>
      <c r="CP7" s="1047"/>
      <c r="CQ7" s="1048"/>
      <c r="CR7" s="1046">
        <v>243</v>
      </c>
      <c r="CS7" s="1047"/>
      <c r="CT7" s="1047"/>
      <c r="CU7" s="1047"/>
      <c r="CV7" s="1048"/>
      <c r="CW7" s="1046">
        <v>20</v>
      </c>
      <c r="CX7" s="1047"/>
      <c r="CY7" s="1047"/>
      <c r="CZ7" s="1047"/>
      <c r="DA7" s="1048"/>
      <c r="DB7" s="1046">
        <v>0</v>
      </c>
      <c r="DC7" s="1047"/>
      <c r="DD7" s="1047"/>
      <c r="DE7" s="1047"/>
      <c r="DF7" s="1048"/>
      <c r="DG7" s="1046">
        <v>0</v>
      </c>
      <c r="DH7" s="1047"/>
      <c r="DI7" s="1047"/>
      <c r="DJ7" s="1047"/>
      <c r="DK7" s="1048"/>
      <c r="DL7" s="1046">
        <v>0</v>
      </c>
      <c r="DM7" s="1047"/>
      <c r="DN7" s="1047"/>
      <c r="DO7" s="1047"/>
      <c r="DP7" s="1048"/>
      <c r="DQ7" s="1046">
        <v>0</v>
      </c>
      <c r="DR7" s="1047"/>
      <c r="DS7" s="1047"/>
      <c r="DT7" s="1047"/>
      <c r="DU7" s="1048"/>
      <c r="DV7" s="1073"/>
      <c r="DW7" s="1074"/>
      <c r="DX7" s="1074"/>
      <c r="DY7" s="1074"/>
      <c r="DZ7" s="1075"/>
      <c r="EA7" s="197"/>
    </row>
    <row r="8" spans="1:131" s="198" customFormat="1" ht="26.25" customHeight="1" x14ac:dyDescent="0.15">
      <c r="A8" s="204">
        <v>2</v>
      </c>
      <c r="B8" s="986" t="s">
        <v>333</v>
      </c>
      <c r="C8" s="987"/>
      <c r="D8" s="987"/>
      <c r="E8" s="987"/>
      <c r="F8" s="987"/>
      <c r="G8" s="987"/>
      <c r="H8" s="987"/>
      <c r="I8" s="987"/>
      <c r="J8" s="987"/>
      <c r="K8" s="987"/>
      <c r="L8" s="987"/>
      <c r="M8" s="987"/>
      <c r="N8" s="987"/>
      <c r="O8" s="987"/>
      <c r="P8" s="988"/>
      <c r="Q8" s="993"/>
      <c r="R8" s="990"/>
      <c r="S8" s="990"/>
      <c r="T8" s="990"/>
      <c r="U8" s="990"/>
      <c r="V8" s="990"/>
      <c r="W8" s="990"/>
      <c r="X8" s="990"/>
      <c r="Y8" s="990"/>
      <c r="Z8" s="990"/>
      <c r="AA8" s="990"/>
      <c r="AB8" s="990"/>
      <c r="AC8" s="990"/>
      <c r="AD8" s="990"/>
      <c r="AE8" s="994"/>
      <c r="AF8" s="1041" t="s">
        <v>102</v>
      </c>
      <c r="AG8" s="1042"/>
      <c r="AH8" s="1042"/>
      <c r="AI8" s="1042"/>
      <c r="AJ8" s="1043"/>
      <c r="AK8" s="1044"/>
      <c r="AL8" s="1045"/>
      <c r="AM8" s="1045"/>
      <c r="AN8" s="1045"/>
      <c r="AO8" s="1045"/>
      <c r="AP8" s="1045"/>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508</v>
      </c>
      <c r="BT8" s="958" t="s">
        <v>508</v>
      </c>
      <c r="BU8" s="958" t="s">
        <v>508</v>
      </c>
      <c r="BV8" s="958" t="s">
        <v>508</v>
      </c>
      <c r="BW8" s="958" t="s">
        <v>508</v>
      </c>
      <c r="BX8" s="958" t="s">
        <v>508</v>
      </c>
      <c r="BY8" s="958" t="s">
        <v>508</v>
      </c>
      <c r="BZ8" s="958" t="s">
        <v>508</v>
      </c>
      <c r="CA8" s="958" t="s">
        <v>508</v>
      </c>
      <c r="CB8" s="958" t="s">
        <v>508</v>
      </c>
      <c r="CC8" s="958" t="s">
        <v>508</v>
      </c>
      <c r="CD8" s="958" t="s">
        <v>508</v>
      </c>
      <c r="CE8" s="958" t="s">
        <v>508</v>
      </c>
      <c r="CF8" s="958" t="s">
        <v>508</v>
      </c>
      <c r="CG8" s="959" t="s">
        <v>508</v>
      </c>
      <c r="CH8" s="932">
        <v>-2</v>
      </c>
      <c r="CI8" s="933"/>
      <c r="CJ8" s="933"/>
      <c r="CK8" s="933"/>
      <c r="CL8" s="934"/>
      <c r="CM8" s="932">
        <v>88</v>
      </c>
      <c r="CN8" s="933"/>
      <c r="CO8" s="933"/>
      <c r="CP8" s="933"/>
      <c r="CQ8" s="934"/>
      <c r="CR8" s="932">
        <v>20</v>
      </c>
      <c r="CS8" s="933"/>
      <c r="CT8" s="933"/>
      <c r="CU8" s="933"/>
      <c r="CV8" s="934"/>
      <c r="CW8" s="932">
        <v>0</v>
      </c>
      <c r="CX8" s="933"/>
      <c r="CY8" s="933"/>
      <c r="CZ8" s="933"/>
      <c r="DA8" s="934"/>
      <c r="DB8" s="932">
        <v>0</v>
      </c>
      <c r="DC8" s="933"/>
      <c r="DD8" s="933"/>
      <c r="DE8" s="933"/>
      <c r="DF8" s="934"/>
      <c r="DG8" s="932">
        <v>0</v>
      </c>
      <c r="DH8" s="933"/>
      <c r="DI8" s="933"/>
      <c r="DJ8" s="933"/>
      <c r="DK8" s="934"/>
      <c r="DL8" s="932">
        <v>0</v>
      </c>
      <c r="DM8" s="933"/>
      <c r="DN8" s="933"/>
      <c r="DO8" s="933"/>
      <c r="DP8" s="934"/>
      <c r="DQ8" s="932">
        <v>0</v>
      </c>
      <c r="DR8" s="933"/>
      <c r="DS8" s="933"/>
      <c r="DT8" s="933"/>
      <c r="DU8" s="934"/>
      <c r="DV8" s="935"/>
      <c r="DW8" s="936"/>
      <c r="DX8" s="936"/>
      <c r="DY8" s="936"/>
      <c r="DZ8" s="937"/>
      <c r="EA8" s="197"/>
    </row>
    <row r="9" spans="1:131" s="198" customFormat="1" ht="26.25" customHeight="1" x14ac:dyDescent="0.15">
      <c r="A9" s="204">
        <v>3</v>
      </c>
      <c r="B9" s="986" t="s">
        <v>334</v>
      </c>
      <c r="C9" s="987"/>
      <c r="D9" s="987"/>
      <c r="E9" s="987"/>
      <c r="F9" s="987"/>
      <c r="G9" s="987"/>
      <c r="H9" s="987"/>
      <c r="I9" s="987"/>
      <c r="J9" s="987"/>
      <c r="K9" s="987"/>
      <c r="L9" s="987"/>
      <c r="M9" s="987"/>
      <c r="N9" s="987"/>
      <c r="O9" s="987"/>
      <c r="P9" s="988"/>
      <c r="Q9" s="993"/>
      <c r="R9" s="990"/>
      <c r="S9" s="990"/>
      <c r="T9" s="990"/>
      <c r="U9" s="990"/>
      <c r="V9" s="990"/>
      <c r="W9" s="990"/>
      <c r="X9" s="990"/>
      <c r="Y9" s="990"/>
      <c r="Z9" s="990"/>
      <c r="AA9" s="990"/>
      <c r="AB9" s="990"/>
      <c r="AC9" s="990"/>
      <c r="AD9" s="990"/>
      <c r="AE9" s="994"/>
      <c r="AF9" s="1041" t="s">
        <v>102</v>
      </c>
      <c r="AG9" s="1042"/>
      <c r="AH9" s="1042"/>
      <c r="AI9" s="1042"/>
      <c r="AJ9" s="1043"/>
      <c r="AK9" s="1044"/>
      <c r="AL9" s="1045"/>
      <c r="AM9" s="1045"/>
      <c r="AN9" s="1045"/>
      <c r="AO9" s="1045"/>
      <c r="AP9" s="1045"/>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509</v>
      </c>
      <c r="BT9" s="958" t="s">
        <v>509</v>
      </c>
      <c r="BU9" s="958" t="s">
        <v>509</v>
      </c>
      <c r="BV9" s="958" t="s">
        <v>509</v>
      </c>
      <c r="BW9" s="958" t="s">
        <v>509</v>
      </c>
      <c r="BX9" s="958" t="s">
        <v>509</v>
      </c>
      <c r="BY9" s="958" t="s">
        <v>509</v>
      </c>
      <c r="BZ9" s="958" t="s">
        <v>509</v>
      </c>
      <c r="CA9" s="958" t="s">
        <v>509</v>
      </c>
      <c r="CB9" s="958" t="s">
        <v>509</v>
      </c>
      <c r="CC9" s="958" t="s">
        <v>509</v>
      </c>
      <c r="CD9" s="958" t="s">
        <v>509</v>
      </c>
      <c r="CE9" s="958" t="s">
        <v>509</v>
      </c>
      <c r="CF9" s="958" t="s">
        <v>509</v>
      </c>
      <c r="CG9" s="959" t="s">
        <v>509</v>
      </c>
      <c r="CH9" s="932">
        <v>-1</v>
      </c>
      <c r="CI9" s="933"/>
      <c r="CJ9" s="933"/>
      <c r="CK9" s="933"/>
      <c r="CL9" s="934"/>
      <c r="CM9" s="932">
        <v>3327</v>
      </c>
      <c r="CN9" s="933"/>
      <c r="CO9" s="933"/>
      <c r="CP9" s="933"/>
      <c r="CQ9" s="934"/>
      <c r="CR9" s="932">
        <v>2880</v>
      </c>
      <c r="CS9" s="933"/>
      <c r="CT9" s="933"/>
      <c r="CU9" s="933"/>
      <c r="CV9" s="934"/>
      <c r="CW9" s="932">
        <v>0</v>
      </c>
      <c r="CX9" s="933"/>
      <c r="CY9" s="933"/>
      <c r="CZ9" s="933"/>
      <c r="DA9" s="934"/>
      <c r="DB9" s="932">
        <v>0</v>
      </c>
      <c r="DC9" s="933"/>
      <c r="DD9" s="933"/>
      <c r="DE9" s="933"/>
      <c r="DF9" s="934"/>
      <c r="DG9" s="932">
        <v>0</v>
      </c>
      <c r="DH9" s="933"/>
      <c r="DI9" s="933"/>
      <c r="DJ9" s="933"/>
      <c r="DK9" s="934"/>
      <c r="DL9" s="932">
        <v>0</v>
      </c>
      <c r="DM9" s="933"/>
      <c r="DN9" s="933"/>
      <c r="DO9" s="933"/>
      <c r="DP9" s="934"/>
      <c r="DQ9" s="932">
        <v>0</v>
      </c>
      <c r="DR9" s="933"/>
      <c r="DS9" s="933"/>
      <c r="DT9" s="933"/>
      <c r="DU9" s="934"/>
      <c r="DV9" s="935"/>
      <c r="DW9" s="936"/>
      <c r="DX9" s="936"/>
      <c r="DY9" s="936"/>
      <c r="DZ9" s="937"/>
      <c r="EA9" s="197"/>
    </row>
    <row r="10" spans="1:131" s="198" customFormat="1" ht="26.25" customHeight="1" x14ac:dyDescent="0.15">
      <c r="A10" s="204">
        <v>4</v>
      </c>
      <c r="B10" s="986" t="s">
        <v>335</v>
      </c>
      <c r="C10" s="987"/>
      <c r="D10" s="987"/>
      <c r="E10" s="987"/>
      <c r="F10" s="987"/>
      <c r="G10" s="987"/>
      <c r="H10" s="987"/>
      <c r="I10" s="987"/>
      <c r="J10" s="987"/>
      <c r="K10" s="987"/>
      <c r="L10" s="987"/>
      <c r="M10" s="987"/>
      <c r="N10" s="987"/>
      <c r="O10" s="987"/>
      <c r="P10" s="988"/>
      <c r="Q10" s="993"/>
      <c r="R10" s="990"/>
      <c r="S10" s="990"/>
      <c r="T10" s="990"/>
      <c r="U10" s="990"/>
      <c r="V10" s="990"/>
      <c r="W10" s="990"/>
      <c r="X10" s="990"/>
      <c r="Y10" s="990"/>
      <c r="Z10" s="990"/>
      <c r="AA10" s="990"/>
      <c r="AB10" s="990"/>
      <c r="AC10" s="990"/>
      <c r="AD10" s="990"/>
      <c r="AE10" s="994"/>
      <c r="AF10" s="1041" t="s">
        <v>102</v>
      </c>
      <c r="AG10" s="1042"/>
      <c r="AH10" s="1042"/>
      <c r="AI10" s="1042"/>
      <c r="AJ10" s="1043"/>
      <c r="AK10" s="1044"/>
      <c r="AL10" s="1045"/>
      <c r="AM10" s="1045"/>
      <c r="AN10" s="1045"/>
      <c r="AO10" s="1045"/>
      <c r="AP10" s="1045"/>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510</v>
      </c>
      <c r="BT10" s="958" t="s">
        <v>510</v>
      </c>
      <c r="BU10" s="958" t="s">
        <v>510</v>
      </c>
      <c r="BV10" s="958" t="s">
        <v>510</v>
      </c>
      <c r="BW10" s="958" t="s">
        <v>510</v>
      </c>
      <c r="BX10" s="958" t="s">
        <v>510</v>
      </c>
      <c r="BY10" s="958" t="s">
        <v>510</v>
      </c>
      <c r="BZ10" s="958" t="s">
        <v>510</v>
      </c>
      <c r="CA10" s="958" t="s">
        <v>510</v>
      </c>
      <c r="CB10" s="958" t="s">
        <v>510</v>
      </c>
      <c r="CC10" s="958" t="s">
        <v>510</v>
      </c>
      <c r="CD10" s="958" t="s">
        <v>510</v>
      </c>
      <c r="CE10" s="958" t="s">
        <v>510</v>
      </c>
      <c r="CF10" s="958" t="s">
        <v>510</v>
      </c>
      <c r="CG10" s="959" t="s">
        <v>510</v>
      </c>
      <c r="CH10" s="932">
        <v>4</v>
      </c>
      <c r="CI10" s="933"/>
      <c r="CJ10" s="933"/>
      <c r="CK10" s="933"/>
      <c r="CL10" s="934"/>
      <c r="CM10" s="932">
        <v>243</v>
      </c>
      <c r="CN10" s="933"/>
      <c r="CO10" s="933"/>
      <c r="CP10" s="933"/>
      <c r="CQ10" s="934"/>
      <c r="CR10" s="932">
        <v>200</v>
      </c>
      <c r="CS10" s="933"/>
      <c r="CT10" s="933"/>
      <c r="CU10" s="933"/>
      <c r="CV10" s="934"/>
      <c r="CW10" s="932">
        <v>52</v>
      </c>
      <c r="CX10" s="933"/>
      <c r="CY10" s="933"/>
      <c r="CZ10" s="933"/>
      <c r="DA10" s="934"/>
      <c r="DB10" s="932">
        <v>0</v>
      </c>
      <c r="DC10" s="933"/>
      <c r="DD10" s="933"/>
      <c r="DE10" s="933"/>
      <c r="DF10" s="934"/>
      <c r="DG10" s="932">
        <v>0</v>
      </c>
      <c r="DH10" s="933"/>
      <c r="DI10" s="933"/>
      <c r="DJ10" s="933"/>
      <c r="DK10" s="934"/>
      <c r="DL10" s="932">
        <v>0</v>
      </c>
      <c r="DM10" s="933"/>
      <c r="DN10" s="933"/>
      <c r="DO10" s="933"/>
      <c r="DP10" s="934"/>
      <c r="DQ10" s="932">
        <v>0</v>
      </c>
      <c r="DR10" s="933"/>
      <c r="DS10" s="933"/>
      <c r="DT10" s="933"/>
      <c r="DU10" s="934"/>
      <c r="DV10" s="935"/>
      <c r="DW10" s="936"/>
      <c r="DX10" s="936"/>
      <c r="DY10" s="936"/>
      <c r="DZ10" s="937"/>
      <c r="EA10" s="197"/>
    </row>
    <row r="11" spans="1:131" s="198" customFormat="1" ht="26.25" customHeight="1" x14ac:dyDescent="0.15">
      <c r="A11" s="204">
        <v>5</v>
      </c>
      <c r="B11" s="986" t="s">
        <v>336</v>
      </c>
      <c r="C11" s="987"/>
      <c r="D11" s="987"/>
      <c r="E11" s="987"/>
      <c r="F11" s="987"/>
      <c r="G11" s="987"/>
      <c r="H11" s="987"/>
      <c r="I11" s="987"/>
      <c r="J11" s="987"/>
      <c r="K11" s="987"/>
      <c r="L11" s="987"/>
      <c r="M11" s="987"/>
      <c r="N11" s="987"/>
      <c r="O11" s="987"/>
      <c r="P11" s="988"/>
      <c r="Q11" s="993"/>
      <c r="R11" s="990"/>
      <c r="S11" s="990"/>
      <c r="T11" s="990"/>
      <c r="U11" s="990"/>
      <c r="V11" s="990"/>
      <c r="W11" s="990"/>
      <c r="X11" s="990"/>
      <c r="Y11" s="990"/>
      <c r="Z11" s="990"/>
      <c r="AA11" s="990"/>
      <c r="AB11" s="990"/>
      <c r="AC11" s="990"/>
      <c r="AD11" s="990"/>
      <c r="AE11" s="994"/>
      <c r="AF11" s="1041" t="s">
        <v>102</v>
      </c>
      <c r="AG11" s="1042"/>
      <c r="AH11" s="1042"/>
      <c r="AI11" s="1042"/>
      <c r="AJ11" s="1043"/>
      <c r="AK11" s="1044"/>
      <c r="AL11" s="1045"/>
      <c r="AM11" s="1045"/>
      <c r="AN11" s="1045"/>
      <c r="AO11" s="1045"/>
      <c r="AP11" s="1045"/>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511</v>
      </c>
      <c r="BT11" s="958" t="s">
        <v>511</v>
      </c>
      <c r="BU11" s="958" t="s">
        <v>511</v>
      </c>
      <c r="BV11" s="958" t="s">
        <v>511</v>
      </c>
      <c r="BW11" s="958" t="s">
        <v>511</v>
      </c>
      <c r="BX11" s="958" t="s">
        <v>511</v>
      </c>
      <c r="BY11" s="958" t="s">
        <v>511</v>
      </c>
      <c r="BZ11" s="958" t="s">
        <v>511</v>
      </c>
      <c r="CA11" s="958" t="s">
        <v>511</v>
      </c>
      <c r="CB11" s="958" t="s">
        <v>511</v>
      </c>
      <c r="CC11" s="958" t="s">
        <v>511</v>
      </c>
      <c r="CD11" s="958" t="s">
        <v>511</v>
      </c>
      <c r="CE11" s="958" t="s">
        <v>511</v>
      </c>
      <c r="CF11" s="958" t="s">
        <v>511</v>
      </c>
      <c r="CG11" s="959" t="s">
        <v>511</v>
      </c>
      <c r="CH11" s="932">
        <v>0</v>
      </c>
      <c r="CI11" s="933"/>
      <c r="CJ11" s="933"/>
      <c r="CK11" s="933"/>
      <c r="CL11" s="934"/>
      <c r="CM11" s="932">
        <v>75</v>
      </c>
      <c r="CN11" s="933"/>
      <c r="CO11" s="933"/>
      <c r="CP11" s="933"/>
      <c r="CQ11" s="934"/>
      <c r="CR11" s="932">
        <v>42</v>
      </c>
      <c r="CS11" s="933"/>
      <c r="CT11" s="933"/>
      <c r="CU11" s="933"/>
      <c r="CV11" s="934"/>
      <c r="CW11" s="932">
        <v>5</v>
      </c>
      <c r="CX11" s="933"/>
      <c r="CY11" s="933"/>
      <c r="CZ11" s="933"/>
      <c r="DA11" s="934"/>
      <c r="DB11" s="932">
        <v>0</v>
      </c>
      <c r="DC11" s="933"/>
      <c r="DD11" s="933"/>
      <c r="DE11" s="933"/>
      <c r="DF11" s="934"/>
      <c r="DG11" s="932">
        <v>0</v>
      </c>
      <c r="DH11" s="933"/>
      <c r="DI11" s="933"/>
      <c r="DJ11" s="933"/>
      <c r="DK11" s="934"/>
      <c r="DL11" s="932">
        <v>0</v>
      </c>
      <c r="DM11" s="933"/>
      <c r="DN11" s="933"/>
      <c r="DO11" s="933"/>
      <c r="DP11" s="934"/>
      <c r="DQ11" s="932">
        <v>0</v>
      </c>
      <c r="DR11" s="933"/>
      <c r="DS11" s="933"/>
      <c r="DT11" s="933"/>
      <c r="DU11" s="934"/>
      <c r="DV11" s="935"/>
      <c r="DW11" s="936"/>
      <c r="DX11" s="936"/>
      <c r="DY11" s="936"/>
      <c r="DZ11" s="937"/>
      <c r="EA11" s="197"/>
    </row>
    <row r="12" spans="1:131" s="198" customFormat="1" ht="26.25" customHeight="1" x14ac:dyDescent="0.15">
      <c r="A12" s="204">
        <v>6</v>
      </c>
      <c r="B12" s="986" t="s">
        <v>337</v>
      </c>
      <c r="C12" s="987"/>
      <c r="D12" s="987"/>
      <c r="E12" s="987"/>
      <c r="F12" s="987"/>
      <c r="G12" s="987"/>
      <c r="H12" s="987"/>
      <c r="I12" s="987"/>
      <c r="J12" s="987"/>
      <c r="K12" s="987"/>
      <c r="L12" s="987"/>
      <c r="M12" s="987"/>
      <c r="N12" s="987"/>
      <c r="O12" s="987"/>
      <c r="P12" s="988"/>
      <c r="Q12" s="993"/>
      <c r="R12" s="990"/>
      <c r="S12" s="990"/>
      <c r="T12" s="990"/>
      <c r="U12" s="990"/>
      <c r="V12" s="990"/>
      <c r="W12" s="990"/>
      <c r="X12" s="990"/>
      <c r="Y12" s="990"/>
      <c r="Z12" s="990"/>
      <c r="AA12" s="990"/>
      <c r="AB12" s="990"/>
      <c r="AC12" s="990"/>
      <c r="AD12" s="990"/>
      <c r="AE12" s="994"/>
      <c r="AF12" s="1041" t="s">
        <v>102</v>
      </c>
      <c r="AG12" s="1042"/>
      <c r="AH12" s="1042"/>
      <c r="AI12" s="1042"/>
      <c r="AJ12" s="1043"/>
      <c r="AK12" s="1044"/>
      <c r="AL12" s="1045"/>
      <c r="AM12" s="1045"/>
      <c r="AN12" s="1045"/>
      <c r="AO12" s="1045"/>
      <c r="AP12" s="1045"/>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512</v>
      </c>
      <c r="BT12" s="958" t="s">
        <v>512</v>
      </c>
      <c r="BU12" s="958" t="s">
        <v>512</v>
      </c>
      <c r="BV12" s="958" t="s">
        <v>512</v>
      </c>
      <c r="BW12" s="958" t="s">
        <v>512</v>
      </c>
      <c r="BX12" s="958" t="s">
        <v>512</v>
      </c>
      <c r="BY12" s="958" t="s">
        <v>512</v>
      </c>
      <c r="BZ12" s="958" t="s">
        <v>512</v>
      </c>
      <c r="CA12" s="958" t="s">
        <v>512</v>
      </c>
      <c r="CB12" s="958" t="s">
        <v>512</v>
      </c>
      <c r="CC12" s="958" t="s">
        <v>512</v>
      </c>
      <c r="CD12" s="958" t="s">
        <v>512</v>
      </c>
      <c r="CE12" s="958" t="s">
        <v>512</v>
      </c>
      <c r="CF12" s="958" t="s">
        <v>512</v>
      </c>
      <c r="CG12" s="959" t="s">
        <v>512</v>
      </c>
      <c r="CH12" s="932">
        <v>2</v>
      </c>
      <c r="CI12" s="933"/>
      <c r="CJ12" s="933"/>
      <c r="CK12" s="933"/>
      <c r="CL12" s="934"/>
      <c r="CM12" s="932">
        <v>41</v>
      </c>
      <c r="CN12" s="933"/>
      <c r="CO12" s="933"/>
      <c r="CP12" s="933"/>
      <c r="CQ12" s="934"/>
      <c r="CR12" s="932">
        <v>10</v>
      </c>
      <c r="CS12" s="933"/>
      <c r="CT12" s="933"/>
      <c r="CU12" s="933"/>
      <c r="CV12" s="934"/>
      <c r="CW12" s="932">
        <v>0</v>
      </c>
      <c r="CX12" s="933"/>
      <c r="CY12" s="933"/>
      <c r="CZ12" s="933"/>
      <c r="DA12" s="934"/>
      <c r="DB12" s="932">
        <v>0</v>
      </c>
      <c r="DC12" s="933"/>
      <c r="DD12" s="933"/>
      <c r="DE12" s="933"/>
      <c r="DF12" s="934"/>
      <c r="DG12" s="932">
        <v>0</v>
      </c>
      <c r="DH12" s="933"/>
      <c r="DI12" s="933"/>
      <c r="DJ12" s="933"/>
      <c r="DK12" s="934"/>
      <c r="DL12" s="932">
        <v>0</v>
      </c>
      <c r="DM12" s="933"/>
      <c r="DN12" s="933"/>
      <c r="DO12" s="933"/>
      <c r="DP12" s="934"/>
      <c r="DQ12" s="932">
        <v>0</v>
      </c>
      <c r="DR12" s="933"/>
      <c r="DS12" s="933"/>
      <c r="DT12" s="933"/>
      <c r="DU12" s="934"/>
      <c r="DV12" s="935"/>
      <c r="DW12" s="936"/>
      <c r="DX12" s="936"/>
      <c r="DY12" s="936"/>
      <c r="DZ12" s="937"/>
      <c r="EA12" s="197"/>
    </row>
    <row r="13" spans="1:131" s="198" customFormat="1" ht="26.25" customHeight="1" x14ac:dyDescent="0.15">
      <c r="A13" s="204">
        <v>7</v>
      </c>
      <c r="B13" s="986" t="s">
        <v>338</v>
      </c>
      <c r="C13" s="987"/>
      <c r="D13" s="987"/>
      <c r="E13" s="987"/>
      <c r="F13" s="987"/>
      <c r="G13" s="987"/>
      <c r="H13" s="987"/>
      <c r="I13" s="987"/>
      <c r="J13" s="987"/>
      <c r="K13" s="987"/>
      <c r="L13" s="987"/>
      <c r="M13" s="987"/>
      <c r="N13" s="987"/>
      <c r="O13" s="987"/>
      <c r="P13" s="988"/>
      <c r="Q13" s="993"/>
      <c r="R13" s="990"/>
      <c r="S13" s="990"/>
      <c r="T13" s="990"/>
      <c r="U13" s="990"/>
      <c r="V13" s="990"/>
      <c r="W13" s="990"/>
      <c r="X13" s="990"/>
      <c r="Y13" s="990"/>
      <c r="Z13" s="990"/>
      <c r="AA13" s="990"/>
      <c r="AB13" s="990"/>
      <c r="AC13" s="990"/>
      <c r="AD13" s="990"/>
      <c r="AE13" s="994"/>
      <c r="AF13" s="1041">
        <v>78</v>
      </c>
      <c r="AG13" s="1042"/>
      <c r="AH13" s="1042"/>
      <c r="AI13" s="1042"/>
      <c r="AJ13" s="1043"/>
      <c r="AK13" s="1044"/>
      <c r="AL13" s="1045"/>
      <c r="AM13" s="1045"/>
      <c r="AN13" s="1045"/>
      <c r="AO13" s="1045"/>
      <c r="AP13" s="1045"/>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513</v>
      </c>
      <c r="BT13" s="958" t="s">
        <v>513</v>
      </c>
      <c r="BU13" s="958" t="s">
        <v>513</v>
      </c>
      <c r="BV13" s="958" t="s">
        <v>513</v>
      </c>
      <c r="BW13" s="958" t="s">
        <v>513</v>
      </c>
      <c r="BX13" s="958" t="s">
        <v>513</v>
      </c>
      <c r="BY13" s="958" t="s">
        <v>513</v>
      </c>
      <c r="BZ13" s="958" t="s">
        <v>513</v>
      </c>
      <c r="CA13" s="958" t="s">
        <v>513</v>
      </c>
      <c r="CB13" s="958" t="s">
        <v>513</v>
      </c>
      <c r="CC13" s="958" t="s">
        <v>513</v>
      </c>
      <c r="CD13" s="958" t="s">
        <v>513</v>
      </c>
      <c r="CE13" s="958" t="s">
        <v>513</v>
      </c>
      <c r="CF13" s="958" t="s">
        <v>513</v>
      </c>
      <c r="CG13" s="959" t="s">
        <v>513</v>
      </c>
      <c r="CH13" s="932">
        <v>2</v>
      </c>
      <c r="CI13" s="933"/>
      <c r="CJ13" s="933"/>
      <c r="CK13" s="933"/>
      <c r="CL13" s="934"/>
      <c r="CM13" s="932">
        <v>300</v>
      </c>
      <c r="CN13" s="933"/>
      <c r="CO13" s="933"/>
      <c r="CP13" s="933"/>
      <c r="CQ13" s="934"/>
      <c r="CR13" s="932">
        <v>212</v>
      </c>
      <c r="CS13" s="933"/>
      <c r="CT13" s="933"/>
      <c r="CU13" s="933"/>
      <c r="CV13" s="934"/>
      <c r="CW13" s="932">
        <v>0</v>
      </c>
      <c r="CX13" s="933"/>
      <c r="CY13" s="933"/>
      <c r="CZ13" s="933"/>
      <c r="DA13" s="934"/>
      <c r="DB13" s="932">
        <v>0</v>
      </c>
      <c r="DC13" s="933"/>
      <c r="DD13" s="933"/>
      <c r="DE13" s="933"/>
      <c r="DF13" s="934"/>
      <c r="DG13" s="932">
        <v>0</v>
      </c>
      <c r="DH13" s="933"/>
      <c r="DI13" s="933"/>
      <c r="DJ13" s="933"/>
      <c r="DK13" s="934"/>
      <c r="DL13" s="932">
        <v>0</v>
      </c>
      <c r="DM13" s="933"/>
      <c r="DN13" s="933"/>
      <c r="DO13" s="933"/>
      <c r="DP13" s="934"/>
      <c r="DQ13" s="932">
        <v>0</v>
      </c>
      <c r="DR13" s="933"/>
      <c r="DS13" s="933"/>
      <c r="DT13" s="933"/>
      <c r="DU13" s="934"/>
      <c r="DV13" s="935"/>
      <c r="DW13" s="936"/>
      <c r="DX13" s="936"/>
      <c r="DY13" s="936"/>
      <c r="DZ13" s="937"/>
      <c r="EA13" s="197"/>
    </row>
    <row r="14" spans="1:131" s="198" customFormat="1" ht="26.25" customHeight="1" x14ac:dyDescent="0.15">
      <c r="A14" s="204">
        <v>8</v>
      </c>
      <c r="B14" s="986" t="s">
        <v>339</v>
      </c>
      <c r="C14" s="987"/>
      <c r="D14" s="987"/>
      <c r="E14" s="987"/>
      <c r="F14" s="987"/>
      <c r="G14" s="987"/>
      <c r="H14" s="987"/>
      <c r="I14" s="987"/>
      <c r="J14" s="987"/>
      <c r="K14" s="987"/>
      <c r="L14" s="987"/>
      <c r="M14" s="987"/>
      <c r="N14" s="987"/>
      <c r="O14" s="987"/>
      <c r="P14" s="988"/>
      <c r="Q14" s="993"/>
      <c r="R14" s="990"/>
      <c r="S14" s="990"/>
      <c r="T14" s="990"/>
      <c r="U14" s="990"/>
      <c r="V14" s="990"/>
      <c r="W14" s="990"/>
      <c r="X14" s="990"/>
      <c r="Y14" s="990"/>
      <c r="Z14" s="990"/>
      <c r="AA14" s="990"/>
      <c r="AB14" s="990"/>
      <c r="AC14" s="990"/>
      <c r="AD14" s="990"/>
      <c r="AE14" s="994"/>
      <c r="AF14" s="1041" t="s">
        <v>102</v>
      </c>
      <c r="AG14" s="1042"/>
      <c r="AH14" s="1042"/>
      <c r="AI14" s="1042"/>
      <c r="AJ14" s="1043"/>
      <c r="AK14" s="1044"/>
      <c r="AL14" s="1045"/>
      <c r="AM14" s="1045"/>
      <c r="AN14" s="1045"/>
      <c r="AO14" s="1045"/>
      <c r="AP14" s="1045"/>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514</v>
      </c>
      <c r="BT14" s="958" t="s">
        <v>514</v>
      </c>
      <c r="BU14" s="958" t="s">
        <v>514</v>
      </c>
      <c r="BV14" s="958" t="s">
        <v>514</v>
      </c>
      <c r="BW14" s="958" t="s">
        <v>514</v>
      </c>
      <c r="BX14" s="958" t="s">
        <v>514</v>
      </c>
      <c r="BY14" s="958" t="s">
        <v>514</v>
      </c>
      <c r="BZ14" s="958" t="s">
        <v>514</v>
      </c>
      <c r="CA14" s="958" t="s">
        <v>514</v>
      </c>
      <c r="CB14" s="958" t="s">
        <v>514</v>
      </c>
      <c r="CC14" s="958" t="s">
        <v>514</v>
      </c>
      <c r="CD14" s="958" t="s">
        <v>514</v>
      </c>
      <c r="CE14" s="958" t="s">
        <v>514</v>
      </c>
      <c r="CF14" s="958" t="s">
        <v>514</v>
      </c>
      <c r="CG14" s="959" t="s">
        <v>514</v>
      </c>
      <c r="CH14" s="932">
        <v>14</v>
      </c>
      <c r="CI14" s="933"/>
      <c r="CJ14" s="933"/>
      <c r="CK14" s="933"/>
      <c r="CL14" s="934"/>
      <c r="CM14" s="932">
        <v>6224</v>
      </c>
      <c r="CN14" s="933"/>
      <c r="CO14" s="933"/>
      <c r="CP14" s="933"/>
      <c r="CQ14" s="934"/>
      <c r="CR14" s="932">
        <v>8</v>
      </c>
      <c r="CS14" s="933"/>
      <c r="CT14" s="933"/>
      <c r="CU14" s="933"/>
      <c r="CV14" s="934"/>
      <c r="CW14" s="932">
        <v>173</v>
      </c>
      <c r="CX14" s="933"/>
      <c r="CY14" s="933"/>
      <c r="CZ14" s="933"/>
      <c r="DA14" s="934"/>
      <c r="DB14" s="932">
        <v>1385</v>
      </c>
      <c r="DC14" s="933"/>
      <c r="DD14" s="933"/>
      <c r="DE14" s="933"/>
      <c r="DF14" s="934"/>
      <c r="DG14" s="932">
        <v>0</v>
      </c>
      <c r="DH14" s="933"/>
      <c r="DI14" s="933"/>
      <c r="DJ14" s="933"/>
      <c r="DK14" s="934"/>
      <c r="DL14" s="932">
        <v>510</v>
      </c>
      <c r="DM14" s="933"/>
      <c r="DN14" s="933"/>
      <c r="DO14" s="933"/>
      <c r="DP14" s="934"/>
      <c r="DQ14" s="932">
        <v>51</v>
      </c>
      <c r="DR14" s="933"/>
      <c r="DS14" s="933"/>
      <c r="DT14" s="933"/>
      <c r="DU14" s="934"/>
      <c r="DV14" s="935"/>
      <c r="DW14" s="936"/>
      <c r="DX14" s="936"/>
      <c r="DY14" s="936"/>
      <c r="DZ14" s="937"/>
      <c r="EA14" s="197"/>
    </row>
    <row r="15" spans="1:131" s="198" customFormat="1" ht="26.25" customHeight="1" x14ac:dyDescent="0.15">
      <c r="A15" s="204">
        <v>9</v>
      </c>
      <c r="B15" s="986" t="s">
        <v>340</v>
      </c>
      <c r="C15" s="987"/>
      <c r="D15" s="987"/>
      <c r="E15" s="987"/>
      <c r="F15" s="987"/>
      <c r="G15" s="987"/>
      <c r="H15" s="987"/>
      <c r="I15" s="987"/>
      <c r="J15" s="987"/>
      <c r="K15" s="987"/>
      <c r="L15" s="987"/>
      <c r="M15" s="987"/>
      <c r="N15" s="987"/>
      <c r="O15" s="987"/>
      <c r="P15" s="988"/>
      <c r="Q15" s="993"/>
      <c r="R15" s="990"/>
      <c r="S15" s="990"/>
      <c r="T15" s="990"/>
      <c r="U15" s="990"/>
      <c r="V15" s="990"/>
      <c r="W15" s="990"/>
      <c r="X15" s="990"/>
      <c r="Y15" s="990"/>
      <c r="Z15" s="990"/>
      <c r="AA15" s="990"/>
      <c r="AB15" s="990"/>
      <c r="AC15" s="990"/>
      <c r="AD15" s="990"/>
      <c r="AE15" s="994"/>
      <c r="AF15" s="1041" t="s">
        <v>102</v>
      </c>
      <c r="AG15" s="1042"/>
      <c r="AH15" s="1042"/>
      <c r="AI15" s="1042"/>
      <c r="AJ15" s="1043"/>
      <c r="AK15" s="1044"/>
      <c r="AL15" s="1045"/>
      <c r="AM15" s="1045"/>
      <c r="AN15" s="1045"/>
      <c r="AO15" s="1045"/>
      <c r="AP15" s="1045"/>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515</v>
      </c>
      <c r="BT15" s="958" t="s">
        <v>515</v>
      </c>
      <c r="BU15" s="958" t="s">
        <v>515</v>
      </c>
      <c r="BV15" s="958" t="s">
        <v>515</v>
      </c>
      <c r="BW15" s="958" t="s">
        <v>515</v>
      </c>
      <c r="BX15" s="958" t="s">
        <v>515</v>
      </c>
      <c r="BY15" s="958" t="s">
        <v>515</v>
      </c>
      <c r="BZ15" s="958" t="s">
        <v>515</v>
      </c>
      <c r="CA15" s="958" t="s">
        <v>515</v>
      </c>
      <c r="CB15" s="958" t="s">
        <v>515</v>
      </c>
      <c r="CC15" s="958" t="s">
        <v>515</v>
      </c>
      <c r="CD15" s="958" t="s">
        <v>515</v>
      </c>
      <c r="CE15" s="958" t="s">
        <v>515</v>
      </c>
      <c r="CF15" s="958" t="s">
        <v>515</v>
      </c>
      <c r="CG15" s="959" t="s">
        <v>515</v>
      </c>
      <c r="CH15" s="932">
        <v>1</v>
      </c>
      <c r="CI15" s="933"/>
      <c r="CJ15" s="933"/>
      <c r="CK15" s="933"/>
      <c r="CL15" s="934"/>
      <c r="CM15" s="932">
        <v>1889</v>
      </c>
      <c r="CN15" s="933"/>
      <c r="CO15" s="933"/>
      <c r="CP15" s="933"/>
      <c r="CQ15" s="934"/>
      <c r="CR15" s="932">
        <v>11</v>
      </c>
      <c r="CS15" s="933"/>
      <c r="CT15" s="933"/>
      <c r="CU15" s="933"/>
      <c r="CV15" s="934"/>
      <c r="CW15" s="932">
        <v>33</v>
      </c>
      <c r="CX15" s="933"/>
      <c r="CY15" s="933"/>
      <c r="CZ15" s="933"/>
      <c r="DA15" s="934"/>
      <c r="DB15" s="932">
        <v>808</v>
      </c>
      <c r="DC15" s="933"/>
      <c r="DD15" s="933"/>
      <c r="DE15" s="933"/>
      <c r="DF15" s="934"/>
      <c r="DG15" s="932">
        <v>0</v>
      </c>
      <c r="DH15" s="933"/>
      <c r="DI15" s="933"/>
      <c r="DJ15" s="933"/>
      <c r="DK15" s="934"/>
      <c r="DL15" s="932">
        <v>124</v>
      </c>
      <c r="DM15" s="933"/>
      <c r="DN15" s="933"/>
      <c r="DO15" s="933"/>
      <c r="DP15" s="934"/>
      <c r="DQ15" s="932">
        <v>37</v>
      </c>
      <c r="DR15" s="933"/>
      <c r="DS15" s="933"/>
      <c r="DT15" s="933"/>
      <c r="DU15" s="934"/>
      <c r="DV15" s="935"/>
      <c r="DW15" s="936"/>
      <c r="DX15" s="936"/>
      <c r="DY15" s="936"/>
      <c r="DZ15" s="937"/>
      <c r="EA15" s="197"/>
    </row>
    <row r="16" spans="1:131" s="198" customFormat="1" ht="26.25" customHeight="1" x14ac:dyDescent="0.15">
      <c r="A16" s="204">
        <v>10</v>
      </c>
      <c r="B16" s="986" t="s">
        <v>341</v>
      </c>
      <c r="C16" s="987"/>
      <c r="D16" s="987"/>
      <c r="E16" s="987"/>
      <c r="F16" s="987"/>
      <c r="G16" s="987"/>
      <c r="H16" s="987"/>
      <c r="I16" s="987"/>
      <c r="J16" s="987"/>
      <c r="K16" s="987"/>
      <c r="L16" s="987"/>
      <c r="M16" s="987"/>
      <c r="N16" s="987"/>
      <c r="O16" s="987"/>
      <c r="P16" s="988"/>
      <c r="Q16" s="993"/>
      <c r="R16" s="990"/>
      <c r="S16" s="990"/>
      <c r="T16" s="990"/>
      <c r="U16" s="990"/>
      <c r="V16" s="990"/>
      <c r="W16" s="990"/>
      <c r="X16" s="990"/>
      <c r="Y16" s="990"/>
      <c r="Z16" s="990"/>
      <c r="AA16" s="990"/>
      <c r="AB16" s="990"/>
      <c r="AC16" s="990"/>
      <c r="AD16" s="990"/>
      <c r="AE16" s="994"/>
      <c r="AF16" s="1041" t="s">
        <v>102</v>
      </c>
      <c r="AG16" s="1042"/>
      <c r="AH16" s="1042"/>
      <c r="AI16" s="1042"/>
      <c r="AJ16" s="1043"/>
      <c r="AK16" s="1044"/>
      <c r="AL16" s="1045"/>
      <c r="AM16" s="1045"/>
      <c r="AN16" s="1045"/>
      <c r="AO16" s="1045"/>
      <c r="AP16" s="1045"/>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516</v>
      </c>
      <c r="BT16" s="958" t="s">
        <v>516</v>
      </c>
      <c r="BU16" s="958" t="s">
        <v>516</v>
      </c>
      <c r="BV16" s="958" t="s">
        <v>516</v>
      </c>
      <c r="BW16" s="958" t="s">
        <v>516</v>
      </c>
      <c r="BX16" s="958" t="s">
        <v>516</v>
      </c>
      <c r="BY16" s="958" t="s">
        <v>516</v>
      </c>
      <c r="BZ16" s="958" t="s">
        <v>516</v>
      </c>
      <c r="CA16" s="958" t="s">
        <v>516</v>
      </c>
      <c r="CB16" s="958" t="s">
        <v>516</v>
      </c>
      <c r="CC16" s="958" t="s">
        <v>516</v>
      </c>
      <c r="CD16" s="958" t="s">
        <v>516</v>
      </c>
      <c r="CE16" s="958" t="s">
        <v>516</v>
      </c>
      <c r="CF16" s="958" t="s">
        <v>516</v>
      </c>
      <c r="CG16" s="959" t="s">
        <v>516</v>
      </c>
      <c r="CH16" s="932">
        <v>1</v>
      </c>
      <c r="CI16" s="933"/>
      <c r="CJ16" s="933"/>
      <c r="CK16" s="933"/>
      <c r="CL16" s="934"/>
      <c r="CM16" s="932">
        <v>639</v>
      </c>
      <c r="CN16" s="933"/>
      <c r="CO16" s="933"/>
      <c r="CP16" s="933"/>
      <c r="CQ16" s="934"/>
      <c r="CR16" s="932">
        <v>586</v>
      </c>
      <c r="CS16" s="933"/>
      <c r="CT16" s="933"/>
      <c r="CU16" s="933"/>
      <c r="CV16" s="934"/>
      <c r="CW16" s="932">
        <v>0</v>
      </c>
      <c r="CX16" s="933"/>
      <c r="CY16" s="933"/>
      <c r="CZ16" s="933"/>
      <c r="DA16" s="934"/>
      <c r="DB16" s="932">
        <v>0</v>
      </c>
      <c r="DC16" s="933"/>
      <c r="DD16" s="933"/>
      <c r="DE16" s="933"/>
      <c r="DF16" s="934"/>
      <c r="DG16" s="932">
        <v>0</v>
      </c>
      <c r="DH16" s="933"/>
      <c r="DI16" s="933"/>
      <c r="DJ16" s="933"/>
      <c r="DK16" s="934"/>
      <c r="DL16" s="932">
        <v>0</v>
      </c>
      <c r="DM16" s="933"/>
      <c r="DN16" s="933"/>
      <c r="DO16" s="933"/>
      <c r="DP16" s="934"/>
      <c r="DQ16" s="932">
        <v>0</v>
      </c>
      <c r="DR16" s="933"/>
      <c r="DS16" s="933"/>
      <c r="DT16" s="933"/>
      <c r="DU16" s="934"/>
      <c r="DV16" s="935"/>
      <c r="DW16" s="936"/>
      <c r="DX16" s="936"/>
      <c r="DY16" s="936"/>
      <c r="DZ16" s="937"/>
      <c r="EA16" s="197"/>
    </row>
    <row r="17" spans="1:131" s="198" customFormat="1" ht="26.25" customHeight="1" x14ac:dyDescent="0.15">
      <c r="A17" s="204">
        <v>11</v>
      </c>
      <c r="B17" s="986" t="s">
        <v>342</v>
      </c>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1" t="s">
        <v>102</v>
      </c>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517</v>
      </c>
      <c r="BT17" s="958" t="s">
        <v>517</v>
      </c>
      <c r="BU17" s="958" t="s">
        <v>517</v>
      </c>
      <c r="BV17" s="958" t="s">
        <v>517</v>
      </c>
      <c r="BW17" s="958" t="s">
        <v>517</v>
      </c>
      <c r="BX17" s="958" t="s">
        <v>517</v>
      </c>
      <c r="BY17" s="958" t="s">
        <v>517</v>
      </c>
      <c r="BZ17" s="958" t="s">
        <v>517</v>
      </c>
      <c r="CA17" s="958" t="s">
        <v>517</v>
      </c>
      <c r="CB17" s="958" t="s">
        <v>517</v>
      </c>
      <c r="CC17" s="958" t="s">
        <v>517</v>
      </c>
      <c r="CD17" s="958" t="s">
        <v>517</v>
      </c>
      <c r="CE17" s="958" t="s">
        <v>517</v>
      </c>
      <c r="CF17" s="958" t="s">
        <v>517</v>
      </c>
      <c r="CG17" s="959" t="s">
        <v>517</v>
      </c>
      <c r="CH17" s="932">
        <v>6</v>
      </c>
      <c r="CI17" s="933"/>
      <c r="CJ17" s="933"/>
      <c r="CK17" s="933"/>
      <c r="CL17" s="934"/>
      <c r="CM17" s="932">
        <v>232</v>
      </c>
      <c r="CN17" s="933"/>
      <c r="CO17" s="933"/>
      <c r="CP17" s="933"/>
      <c r="CQ17" s="934"/>
      <c r="CR17" s="932">
        <v>5</v>
      </c>
      <c r="CS17" s="933"/>
      <c r="CT17" s="933"/>
      <c r="CU17" s="933"/>
      <c r="CV17" s="934"/>
      <c r="CW17" s="932">
        <v>0</v>
      </c>
      <c r="CX17" s="933"/>
      <c r="CY17" s="933"/>
      <c r="CZ17" s="933"/>
      <c r="DA17" s="934"/>
      <c r="DB17" s="932">
        <v>0</v>
      </c>
      <c r="DC17" s="933"/>
      <c r="DD17" s="933"/>
      <c r="DE17" s="933"/>
      <c r="DF17" s="934"/>
      <c r="DG17" s="932">
        <v>0</v>
      </c>
      <c r="DH17" s="933"/>
      <c r="DI17" s="933"/>
      <c r="DJ17" s="933"/>
      <c r="DK17" s="934"/>
      <c r="DL17" s="932">
        <v>21</v>
      </c>
      <c r="DM17" s="933"/>
      <c r="DN17" s="933"/>
      <c r="DO17" s="933"/>
      <c r="DP17" s="934"/>
      <c r="DQ17" s="932">
        <v>2</v>
      </c>
      <c r="DR17" s="933"/>
      <c r="DS17" s="933"/>
      <c r="DT17" s="933"/>
      <c r="DU17" s="934"/>
      <c r="DV17" s="935"/>
      <c r="DW17" s="936"/>
      <c r="DX17" s="936"/>
      <c r="DY17" s="936"/>
      <c r="DZ17" s="937"/>
      <c r="EA17" s="197"/>
    </row>
    <row r="18" spans="1:131" s="198" customFormat="1" ht="26.25" customHeight="1" x14ac:dyDescent="0.15">
      <c r="A18" s="204">
        <v>12</v>
      </c>
      <c r="B18" s="986" t="s">
        <v>343</v>
      </c>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t="s">
        <v>102</v>
      </c>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518</v>
      </c>
      <c r="BT18" s="958" t="s">
        <v>518</v>
      </c>
      <c r="BU18" s="958" t="s">
        <v>518</v>
      </c>
      <c r="BV18" s="958" t="s">
        <v>518</v>
      </c>
      <c r="BW18" s="958" t="s">
        <v>518</v>
      </c>
      <c r="BX18" s="958" t="s">
        <v>518</v>
      </c>
      <c r="BY18" s="958" t="s">
        <v>518</v>
      </c>
      <c r="BZ18" s="958" t="s">
        <v>518</v>
      </c>
      <c r="CA18" s="958" t="s">
        <v>518</v>
      </c>
      <c r="CB18" s="958" t="s">
        <v>518</v>
      </c>
      <c r="CC18" s="958" t="s">
        <v>518</v>
      </c>
      <c r="CD18" s="958" t="s">
        <v>518</v>
      </c>
      <c r="CE18" s="958" t="s">
        <v>518</v>
      </c>
      <c r="CF18" s="958" t="s">
        <v>518</v>
      </c>
      <c r="CG18" s="959" t="s">
        <v>518</v>
      </c>
      <c r="CH18" s="932">
        <v>-1</v>
      </c>
      <c r="CI18" s="933"/>
      <c r="CJ18" s="933"/>
      <c r="CK18" s="933"/>
      <c r="CL18" s="934"/>
      <c r="CM18" s="932">
        <v>78</v>
      </c>
      <c r="CN18" s="933"/>
      <c r="CO18" s="933"/>
      <c r="CP18" s="933"/>
      <c r="CQ18" s="934"/>
      <c r="CR18" s="932">
        <v>20</v>
      </c>
      <c r="CS18" s="933"/>
      <c r="CT18" s="933"/>
      <c r="CU18" s="933"/>
      <c r="CV18" s="934"/>
      <c r="CW18" s="932">
        <v>0</v>
      </c>
      <c r="CX18" s="933"/>
      <c r="CY18" s="933"/>
      <c r="CZ18" s="933"/>
      <c r="DA18" s="934"/>
      <c r="DB18" s="932">
        <v>0</v>
      </c>
      <c r="DC18" s="933"/>
      <c r="DD18" s="933"/>
      <c r="DE18" s="933"/>
      <c r="DF18" s="934"/>
      <c r="DG18" s="932">
        <v>0</v>
      </c>
      <c r="DH18" s="933"/>
      <c r="DI18" s="933"/>
      <c r="DJ18" s="933"/>
      <c r="DK18" s="934"/>
      <c r="DL18" s="932">
        <v>0</v>
      </c>
      <c r="DM18" s="933"/>
      <c r="DN18" s="933"/>
      <c r="DO18" s="933"/>
      <c r="DP18" s="934"/>
      <c r="DQ18" s="932">
        <v>0</v>
      </c>
      <c r="DR18" s="933"/>
      <c r="DS18" s="933"/>
      <c r="DT18" s="933"/>
      <c r="DU18" s="934"/>
      <c r="DV18" s="935"/>
      <c r="DW18" s="936"/>
      <c r="DX18" s="936"/>
      <c r="DY18" s="936"/>
      <c r="DZ18" s="937"/>
      <c r="EA18" s="197"/>
    </row>
    <row r="19" spans="1:131" s="198" customFormat="1" ht="26.25" customHeight="1" x14ac:dyDescent="0.15">
      <c r="A19" s="204">
        <v>13</v>
      </c>
      <c r="B19" s="986" t="s">
        <v>344</v>
      </c>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t="s">
        <v>102</v>
      </c>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519</v>
      </c>
      <c r="BT19" s="958" t="s">
        <v>519</v>
      </c>
      <c r="BU19" s="958" t="s">
        <v>519</v>
      </c>
      <c r="BV19" s="958" t="s">
        <v>519</v>
      </c>
      <c r="BW19" s="958" t="s">
        <v>519</v>
      </c>
      <c r="BX19" s="958" t="s">
        <v>519</v>
      </c>
      <c r="BY19" s="958" t="s">
        <v>519</v>
      </c>
      <c r="BZ19" s="958" t="s">
        <v>519</v>
      </c>
      <c r="CA19" s="958" t="s">
        <v>519</v>
      </c>
      <c r="CB19" s="958" t="s">
        <v>519</v>
      </c>
      <c r="CC19" s="958" t="s">
        <v>519</v>
      </c>
      <c r="CD19" s="958" t="s">
        <v>519</v>
      </c>
      <c r="CE19" s="958" t="s">
        <v>519</v>
      </c>
      <c r="CF19" s="958" t="s">
        <v>519</v>
      </c>
      <c r="CG19" s="959" t="s">
        <v>519</v>
      </c>
      <c r="CH19" s="932">
        <v>0</v>
      </c>
      <c r="CI19" s="933"/>
      <c r="CJ19" s="933"/>
      <c r="CK19" s="933"/>
      <c r="CL19" s="934"/>
      <c r="CM19" s="932">
        <v>26</v>
      </c>
      <c r="CN19" s="933"/>
      <c r="CO19" s="933"/>
      <c r="CP19" s="933"/>
      <c r="CQ19" s="934"/>
      <c r="CR19" s="932">
        <v>5</v>
      </c>
      <c r="CS19" s="933"/>
      <c r="CT19" s="933"/>
      <c r="CU19" s="933"/>
      <c r="CV19" s="934"/>
      <c r="CW19" s="932">
        <v>0</v>
      </c>
      <c r="CX19" s="933"/>
      <c r="CY19" s="933"/>
      <c r="CZ19" s="933"/>
      <c r="DA19" s="934"/>
      <c r="DB19" s="932">
        <v>0</v>
      </c>
      <c r="DC19" s="933"/>
      <c r="DD19" s="933"/>
      <c r="DE19" s="933"/>
      <c r="DF19" s="934"/>
      <c r="DG19" s="932">
        <v>0</v>
      </c>
      <c r="DH19" s="933"/>
      <c r="DI19" s="933"/>
      <c r="DJ19" s="933"/>
      <c r="DK19" s="934"/>
      <c r="DL19" s="932">
        <v>0</v>
      </c>
      <c r="DM19" s="933"/>
      <c r="DN19" s="933"/>
      <c r="DO19" s="933"/>
      <c r="DP19" s="934"/>
      <c r="DQ19" s="932">
        <v>0</v>
      </c>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520</v>
      </c>
      <c r="BT20" s="958" t="s">
        <v>520</v>
      </c>
      <c r="BU20" s="958" t="s">
        <v>520</v>
      </c>
      <c r="BV20" s="958" t="s">
        <v>520</v>
      </c>
      <c r="BW20" s="958" t="s">
        <v>520</v>
      </c>
      <c r="BX20" s="958" t="s">
        <v>520</v>
      </c>
      <c r="BY20" s="958" t="s">
        <v>520</v>
      </c>
      <c r="BZ20" s="958" t="s">
        <v>520</v>
      </c>
      <c r="CA20" s="958" t="s">
        <v>520</v>
      </c>
      <c r="CB20" s="958" t="s">
        <v>520</v>
      </c>
      <c r="CC20" s="958" t="s">
        <v>520</v>
      </c>
      <c r="CD20" s="958" t="s">
        <v>520</v>
      </c>
      <c r="CE20" s="958" t="s">
        <v>520</v>
      </c>
      <c r="CF20" s="958" t="s">
        <v>520</v>
      </c>
      <c r="CG20" s="959" t="s">
        <v>520</v>
      </c>
      <c r="CH20" s="932">
        <v>-10</v>
      </c>
      <c r="CI20" s="933"/>
      <c r="CJ20" s="933"/>
      <c r="CK20" s="933"/>
      <c r="CL20" s="934"/>
      <c r="CM20" s="932">
        <v>940</v>
      </c>
      <c r="CN20" s="933"/>
      <c r="CO20" s="933"/>
      <c r="CP20" s="933"/>
      <c r="CQ20" s="934"/>
      <c r="CR20" s="932">
        <v>4</v>
      </c>
      <c r="CS20" s="933"/>
      <c r="CT20" s="933"/>
      <c r="CU20" s="933"/>
      <c r="CV20" s="934"/>
      <c r="CW20" s="932">
        <v>0</v>
      </c>
      <c r="CX20" s="933"/>
      <c r="CY20" s="933"/>
      <c r="CZ20" s="933"/>
      <c r="DA20" s="934"/>
      <c r="DB20" s="932">
        <v>0</v>
      </c>
      <c r="DC20" s="933"/>
      <c r="DD20" s="933"/>
      <c r="DE20" s="933"/>
      <c r="DF20" s="934"/>
      <c r="DG20" s="932">
        <v>0</v>
      </c>
      <c r="DH20" s="933"/>
      <c r="DI20" s="933"/>
      <c r="DJ20" s="933"/>
      <c r="DK20" s="934"/>
      <c r="DL20" s="932">
        <v>0</v>
      </c>
      <c r="DM20" s="933"/>
      <c r="DN20" s="933"/>
      <c r="DO20" s="933"/>
      <c r="DP20" s="934"/>
      <c r="DQ20" s="932">
        <v>0</v>
      </c>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521</v>
      </c>
      <c r="BT21" s="958" t="s">
        <v>521</v>
      </c>
      <c r="BU21" s="958" t="s">
        <v>521</v>
      </c>
      <c r="BV21" s="958" t="s">
        <v>521</v>
      </c>
      <c r="BW21" s="958" t="s">
        <v>521</v>
      </c>
      <c r="BX21" s="958" t="s">
        <v>521</v>
      </c>
      <c r="BY21" s="958" t="s">
        <v>521</v>
      </c>
      <c r="BZ21" s="958" t="s">
        <v>521</v>
      </c>
      <c r="CA21" s="958" t="s">
        <v>521</v>
      </c>
      <c r="CB21" s="958" t="s">
        <v>521</v>
      </c>
      <c r="CC21" s="958" t="s">
        <v>521</v>
      </c>
      <c r="CD21" s="958" t="s">
        <v>521</v>
      </c>
      <c r="CE21" s="958" t="s">
        <v>521</v>
      </c>
      <c r="CF21" s="958" t="s">
        <v>521</v>
      </c>
      <c r="CG21" s="959" t="s">
        <v>521</v>
      </c>
      <c r="CH21" s="932">
        <v>1</v>
      </c>
      <c r="CI21" s="933"/>
      <c r="CJ21" s="933"/>
      <c r="CK21" s="933"/>
      <c r="CL21" s="934"/>
      <c r="CM21" s="932">
        <v>14</v>
      </c>
      <c r="CN21" s="933"/>
      <c r="CO21" s="933"/>
      <c r="CP21" s="933"/>
      <c r="CQ21" s="934"/>
      <c r="CR21" s="932">
        <v>2</v>
      </c>
      <c r="CS21" s="933"/>
      <c r="CT21" s="933"/>
      <c r="CU21" s="933"/>
      <c r="CV21" s="934"/>
      <c r="CW21" s="932">
        <v>13</v>
      </c>
      <c r="CX21" s="933"/>
      <c r="CY21" s="933"/>
      <c r="CZ21" s="933"/>
      <c r="DA21" s="934"/>
      <c r="DB21" s="932">
        <v>0</v>
      </c>
      <c r="DC21" s="933"/>
      <c r="DD21" s="933"/>
      <c r="DE21" s="933"/>
      <c r="DF21" s="934"/>
      <c r="DG21" s="932">
        <v>0</v>
      </c>
      <c r="DH21" s="933"/>
      <c r="DI21" s="933"/>
      <c r="DJ21" s="933"/>
      <c r="DK21" s="934"/>
      <c r="DL21" s="932">
        <v>0</v>
      </c>
      <c r="DM21" s="933"/>
      <c r="DN21" s="933"/>
      <c r="DO21" s="933"/>
      <c r="DP21" s="934"/>
      <c r="DQ21" s="932">
        <v>0</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345</v>
      </c>
      <c r="BA22" s="977"/>
      <c r="BB22" s="977"/>
      <c r="BC22" s="977"/>
      <c r="BD22" s="978"/>
      <c r="BE22" s="196"/>
      <c r="BF22" s="196"/>
      <c r="BG22" s="196"/>
      <c r="BH22" s="196"/>
      <c r="BI22" s="196"/>
      <c r="BJ22" s="196"/>
      <c r="BK22" s="196"/>
      <c r="BL22" s="196"/>
      <c r="BM22" s="196"/>
      <c r="BN22" s="196"/>
      <c r="BO22" s="196"/>
      <c r="BP22" s="196"/>
      <c r="BQ22" s="205">
        <v>16</v>
      </c>
      <c r="BR22" s="206"/>
      <c r="BS22" s="957" t="s">
        <v>522</v>
      </c>
      <c r="BT22" s="958" t="s">
        <v>522</v>
      </c>
      <c r="BU22" s="958" t="s">
        <v>522</v>
      </c>
      <c r="BV22" s="958" t="s">
        <v>522</v>
      </c>
      <c r="BW22" s="958" t="s">
        <v>522</v>
      </c>
      <c r="BX22" s="958" t="s">
        <v>522</v>
      </c>
      <c r="BY22" s="958" t="s">
        <v>522</v>
      </c>
      <c r="BZ22" s="958" t="s">
        <v>522</v>
      </c>
      <c r="CA22" s="958" t="s">
        <v>522</v>
      </c>
      <c r="CB22" s="958" t="s">
        <v>522</v>
      </c>
      <c r="CC22" s="958" t="s">
        <v>522</v>
      </c>
      <c r="CD22" s="958" t="s">
        <v>522</v>
      </c>
      <c r="CE22" s="958" t="s">
        <v>522</v>
      </c>
      <c r="CF22" s="958" t="s">
        <v>522</v>
      </c>
      <c r="CG22" s="959" t="s">
        <v>522</v>
      </c>
      <c r="CH22" s="932">
        <v>197</v>
      </c>
      <c r="CI22" s="933"/>
      <c r="CJ22" s="933"/>
      <c r="CK22" s="933"/>
      <c r="CL22" s="934"/>
      <c r="CM22" s="932">
        <v>8308</v>
      </c>
      <c r="CN22" s="933"/>
      <c r="CO22" s="933"/>
      <c r="CP22" s="933"/>
      <c r="CQ22" s="934"/>
      <c r="CR22" s="932">
        <v>30</v>
      </c>
      <c r="CS22" s="933"/>
      <c r="CT22" s="933"/>
      <c r="CU22" s="933"/>
      <c r="CV22" s="934"/>
      <c r="CW22" s="932">
        <v>259</v>
      </c>
      <c r="CX22" s="933"/>
      <c r="CY22" s="933"/>
      <c r="CZ22" s="933"/>
      <c r="DA22" s="934"/>
      <c r="DB22" s="932">
        <v>1918</v>
      </c>
      <c r="DC22" s="933"/>
      <c r="DD22" s="933"/>
      <c r="DE22" s="933"/>
      <c r="DF22" s="934"/>
      <c r="DG22" s="932">
        <v>0</v>
      </c>
      <c r="DH22" s="933"/>
      <c r="DI22" s="933"/>
      <c r="DJ22" s="933"/>
      <c r="DK22" s="934"/>
      <c r="DL22" s="932">
        <v>0</v>
      </c>
      <c r="DM22" s="933"/>
      <c r="DN22" s="933"/>
      <c r="DO22" s="933"/>
      <c r="DP22" s="934"/>
      <c r="DQ22" s="932">
        <v>0</v>
      </c>
      <c r="DR22" s="933"/>
      <c r="DS22" s="933"/>
      <c r="DT22" s="933"/>
      <c r="DU22" s="934"/>
      <c r="DV22" s="935"/>
      <c r="DW22" s="936"/>
      <c r="DX22" s="936"/>
      <c r="DY22" s="936"/>
      <c r="DZ22" s="937"/>
      <c r="EA22" s="197"/>
    </row>
    <row r="23" spans="1:131" s="198" customFormat="1" ht="26.25" customHeight="1" thickBot="1" x14ac:dyDescent="0.2">
      <c r="A23" s="207" t="s">
        <v>346</v>
      </c>
      <c r="B23" s="887" t="s">
        <v>347</v>
      </c>
      <c r="C23" s="888"/>
      <c r="D23" s="888"/>
      <c r="E23" s="888"/>
      <c r="F23" s="888"/>
      <c r="G23" s="888"/>
      <c r="H23" s="888"/>
      <c r="I23" s="888"/>
      <c r="J23" s="888"/>
      <c r="K23" s="888"/>
      <c r="L23" s="888"/>
      <c r="M23" s="888"/>
      <c r="N23" s="888"/>
      <c r="O23" s="888"/>
      <c r="P23" s="889"/>
      <c r="Q23" s="1017"/>
      <c r="R23" s="1018"/>
      <c r="S23" s="1018"/>
      <c r="T23" s="1018"/>
      <c r="U23" s="1018"/>
      <c r="V23" s="1018"/>
      <c r="W23" s="1018"/>
      <c r="X23" s="1018"/>
      <c r="Y23" s="1018"/>
      <c r="Z23" s="1018"/>
      <c r="AA23" s="1018"/>
      <c r="AB23" s="1018"/>
      <c r="AC23" s="1018"/>
      <c r="AD23" s="1018"/>
      <c r="AE23" s="1019"/>
      <c r="AF23" s="1020">
        <v>4105</v>
      </c>
      <c r="AG23" s="1018"/>
      <c r="AH23" s="1018"/>
      <c r="AI23" s="1018"/>
      <c r="AJ23" s="1021"/>
      <c r="AK23" s="1022"/>
      <c r="AL23" s="1023"/>
      <c r="AM23" s="1023"/>
      <c r="AN23" s="1023"/>
      <c r="AO23" s="1023"/>
      <c r="AP23" s="1018"/>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523</v>
      </c>
      <c r="BT23" s="958" t="s">
        <v>523</v>
      </c>
      <c r="BU23" s="958" t="s">
        <v>523</v>
      </c>
      <c r="BV23" s="958" t="s">
        <v>523</v>
      </c>
      <c r="BW23" s="958" t="s">
        <v>523</v>
      </c>
      <c r="BX23" s="958" t="s">
        <v>523</v>
      </c>
      <c r="BY23" s="958" t="s">
        <v>523</v>
      </c>
      <c r="BZ23" s="958" t="s">
        <v>523</v>
      </c>
      <c r="CA23" s="958" t="s">
        <v>523</v>
      </c>
      <c r="CB23" s="958" t="s">
        <v>523</v>
      </c>
      <c r="CC23" s="958" t="s">
        <v>523</v>
      </c>
      <c r="CD23" s="958" t="s">
        <v>523</v>
      </c>
      <c r="CE23" s="958" t="s">
        <v>523</v>
      </c>
      <c r="CF23" s="958" t="s">
        <v>523</v>
      </c>
      <c r="CG23" s="959" t="s">
        <v>523</v>
      </c>
      <c r="CH23" s="932">
        <v>-3</v>
      </c>
      <c r="CI23" s="933"/>
      <c r="CJ23" s="933"/>
      <c r="CK23" s="933"/>
      <c r="CL23" s="934"/>
      <c r="CM23" s="932">
        <v>948</v>
      </c>
      <c r="CN23" s="933"/>
      <c r="CO23" s="933"/>
      <c r="CP23" s="933"/>
      <c r="CQ23" s="934"/>
      <c r="CR23" s="932">
        <v>70</v>
      </c>
      <c r="CS23" s="933"/>
      <c r="CT23" s="933"/>
      <c r="CU23" s="933"/>
      <c r="CV23" s="934"/>
      <c r="CW23" s="932">
        <v>1</v>
      </c>
      <c r="CX23" s="933"/>
      <c r="CY23" s="933"/>
      <c r="CZ23" s="933"/>
      <c r="DA23" s="934"/>
      <c r="DB23" s="932">
        <v>0</v>
      </c>
      <c r="DC23" s="933"/>
      <c r="DD23" s="933"/>
      <c r="DE23" s="933"/>
      <c r="DF23" s="934"/>
      <c r="DG23" s="932">
        <v>0</v>
      </c>
      <c r="DH23" s="933"/>
      <c r="DI23" s="933"/>
      <c r="DJ23" s="933"/>
      <c r="DK23" s="934"/>
      <c r="DL23" s="932">
        <v>0</v>
      </c>
      <c r="DM23" s="933"/>
      <c r="DN23" s="933"/>
      <c r="DO23" s="933"/>
      <c r="DP23" s="934"/>
      <c r="DQ23" s="932">
        <v>0</v>
      </c>
      <c r="DR23" s="933"/>
      <c r="DS23" s="933"/>
      <c r="DT23" s="933"/>
      <c r="DU23" s="934"/>
      <c r="DV23" s="935"/>
      <c r="DW23" s="936"/>
      <c r="DX23" s="936"/>
      <c r="DY23" s="936"/>
      <c r="DZ23" s="937"/>
      <c r="EA23" s="197"/>
    </row>
    <row r="24" spans="1:131" s="198" customFormat="1" ht="26.25" customHeight="1" x14ac:dyDescent="0.15">
      <c r="A24" s="1013" t="s">
        <v>348</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524</v>
      </c>
      <c r="BT24" s="958" t="s">
        <v>524</v>
      </c>
      <c r="BU24" s="958" t="s">
        <v>524</v>
      </c>
      <c r="BV24" s="958" t="s">
        <v>524</v>
      </c>
      <c r="BW24" s="958" t="s">
        <v>524</v>
      </c>
      <c r="BX24" s="958" t="s">
        <v>524</v>
      </c>
      <c r="BY24" s="958" t="s">
        <v>524</v>
      </c>
      <c r="BZ24" s="958" t="s">
        <v>524</v>
      </c>
      <c r="CA24" s="958" t="s">
        <v>524</v>
      </c>
      <c r="CB24" s="958" t="s">
        <v>524</v>
      </c>
      <c r="CC24" s="958" t="s">
        <v>524</v>
      </c>
      <c r="CD24" s="958" t="s">
        <v>524</v>
      </c>
      <c r="CE24" s="958" t="s">
        <v>524</v>
      </c>
      <c r="CF24" s="958" t="s">
        <v>524</v>
      </c>
      <c r="CG24" s="959" t="s">
        <v>524</v>
      </c>
      <c r="CH24" s="932">
        <v>9</v>
      </c>
      <c r="CI24" s="933"/>
      <c r="CJ24" s="933"/>
      <c r="CK24" s="933"/>
      <c r="CL24" s="934"/>
      <c r="CM24" s="932">
        <v>413</v>
      </c>
      <c r="CN24" s="933"/>
      <c r="CO24" s="933"/>
      <c r="CP24" s="933"/>
      <c r="CQ24" s="934"/>
      <c r="CR24" s="932">
        <v>96</v>
      </c>
      <c r="CS24" s="933"/>
      <c r="CT24" s="933"/>
      <c r="CU24" s="933"/>
      <c r="CV24" s="934"/>
      <c r="CW24" s="932">
        <v>0</v>
      </c>
      <c r="CX24" s="933"/>
      <c r="CY24" s="933"/>
      <c r="CZ24" s="933"/>
      <c r="DA24" s="934"/>
      <c r="DB24" s="932">
        <v>0</v>
      </c>
      <c r="DC24" s="933"/>
      <c r="DD24" s="933"/>
      <c r="DE24" s="933"/>
      <c r="DF24" s="934"/>
      <c r="DG24" s="932">
        <v>0</v>
      </c>
      <c r="DH24" s="933"/>
      <c r="DI24" s="933"/>
      <c r="DJ24" s="933"/>
      <c r="DK24" s="934"/>
      <c r="DL24" s="932">
        <v>0</v>
      </c>
      <c r="DM24" s="933"/>
      <c r="DN24" s="933"/>
      <c r="DO24" s="933"/>
      <c r="DP24" s="934"/>
      <c r="DQ24" s="932">
        <v>0</v>
      </c>
      <c r="DR24" s="933"/>
      <c r="DS24" s="933"/>
      <c r="DT24" s="933"/>
      <c r="DU24" s="934"/>
      <c r="DV24" s="935"/>
      <c r="DW24" s="936"/>
      <c r="DX24" s="936"/>
      <c r="DY24" s="936"/>
      <c r="DZ24" s="937"/>
      <c r="EA24" s="197"/>
    </row>
    <row r="25" spans="1:131" s="190" customFormat="1" ht="26.25" customHeight="1" thickBot="1" x14ac:dyDescent="0.2">
      <c r="A25" s="1012" t="s">
        <v>349</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525</v>
      </c>
      <c r="BT25" s="958" t="s">
        <v>525</v>
      </c>
      <c r="BU25" s="958" t="s">
        <v>525</v>
      </c>
      <c r="BV25" s="958" t="s">
        <v>525</v>
      </c>
      <c r="BW25" s="958" t="s">
        <v>525</v>
      </c>
      <c r="BX25" s="958" t="s">
        <v>525</v>
      </c>
      <c r="BY25" s="958" t="s">
        <v>525</v>
      </c>
      <c r="BZ25" s="958" t="s">
        <v>525</v>
      </c>
      <c r="CA25" s="958" t="s">
        <v>525</v>
      </c>
      <c r="CB25" s="958" t="s">
        <v>525</v>
      </c>
      <c r="CC25" s="958" t="s">
        <v>525</v>
      </c>
      <c r="CD25" s="958" t="s">
        <v>525</v>
      </c>
      <c r="CE25" s="958" t="s">
        <v>525</v>
      </c>
      <c r="CF25" s="958" t="s">
        <v>525</v>
      </c>
      <c r="CG25" s="959" t="s">
        <v>525</v>
      </c>
      <c r="CH25" s="932">
        <v>-10</v>
      </c>
      <c r="CI25" s="933"/>
      <c r="CJ25" s="933"/>
      <c r="CK25" s="933"/>
      <c r="CL25" s="934"/>
      <c r="CM25" s="932">
        <v>2049</v>
      </c>
      <c r="CN25" s="933"/>
      <c r="CO25" s="933"/>
      <c r="CP25" s="933"/>
      <c r="CQ25" s="934"/>
      <c r="CR25" s="932">
        <v>78</v>
      </c>
      <c r="CS25" s="933"/>
      <c r="CT25" s="933"/>
      <c r="CU25" s="933"/>
      <c r="CV25" s="934"/>
      <c r="CW25" s="932">
        <v>0</v>
      </c>
      <c r="CX25" s="933"/>
      <c r="CY25" s="933"/>
      <c r="CZ25" s="933"/>
      <c r="DA25" s="934"/>
      <c r="DB25" s="932">
        <v>0</v>
      </c>
      <c r="DC25" s="933"/>
      <c r="DD25" s="933"/>
      <c r="DE25" s="933"/>
      <c r="DF25" s="934"/>
      <c r="DG25" s="932">
        <v>0</v>
      </c>
      <c r="DH25" s="933"/>
      <c r="DI25" s="933"/>
      <c r="DJ25" s="933"/>
      <c r="DK25" s="934"/>
      <c r="DL25" s="932">
        <v>0</v>
      </c>
      <c r="DM25" s="933"/>
      <c r="DN25" s="933"/>
      <c r="DO25" s="933"/>
      <c r="DP25" s="934"/>
      <c r="DQ25" s="932">
        <v>0</v>
      </c>
      <c r="DR25" s="933"/>
      <c r="DS25" s="933"/>
      <c r="DT25" s="933"/>
      <c r="DU25" s="934"/>
      <c r="DV25" s="935"/>
      <c r="DW25" s="936"/>
      <c r="DX25" s="936"/>
      <c r="DY25" s="936"/>
      <c r="DZ25" s="937"/>
      <c r="EA25" s="189"/>
    </row>
    <row r="26" spans="1:131" s="190" customFormat="1" ht="26.25" customHeight="1" x14ac:dyDescent="0.15">
      <c r="A26" s="938" t="s">
        <v>315</v>
      </c>
      <c r="B26" s="939"/>
      <c r="C26" s="939"/>
      <c r="D26" s="939"/>
      <c r="E26" s="939"/>
      <c r="F26" s="939"/>
      <c r="G26" s="939"/>
      <c r="H26" s="939"/>
      <c r="I26" s="939"/>
      <c r="J26" s="939"/>
      <c r="K26" s="939"/>
      <c r="L26" s="939"/>
      <c r="M26" s="939"/>
      <c r="N26" s="939"/>
      <c r="O26" s="939"/>
      <c r="P26" s="940"/>
      <c r="Q26" s="944" t="s">
        <v>350</v>
      </c>
      <c r="R26" s="945"/>
      <c r="S26" s="945"/>
      <c r="T26" s="945"/>
      <c r="U26" s="946"/>
      <c r="V26" s="944" t="s">
        <v>351</v>
      </c>
      <c r="W26" s="945"/>
      <c r="X26" s="945"/>
      <c r="Y26" s="945"/>
      <c r="Z26" s="946"/>
      <c r="AA26" s="944" t="s">
        <v>352</v>
      </c>
      <c r="AB26" s="945"/>
      <c r="AC26" s="945"/>
      <c r="AD26" s="945"/>
      <c r="AE26" s="945"/>
      <c r="AF26" s="1008" t="s">
        <v>353</v>
      </c>
      <c r="AG26" s="951"/>
      <c r="AH26" s="951"/>
      <c r="AI26" s="951"/>
      <c r="AJ26" s="1009"/>
      <c r="AK26" s="945" t="s">
        <v>354</v>
      </c>
      <c r="AL26" s="945"/>
      <c r="AM26" s="945"/>
      <c r="AN26" s="945"/>
      <c r="AO26" s="946"/>
      <c r="AP26" s="944" t="s">
        <v>355</v>
      </c>
      <c r="AQ26" s="945"/>
      <c r="AR26" s="945"/>
      <c r="AS26" s="945"/>
      <c r="AT26" s="946"/>
      <c r="AU26" s="944" t="s">
        <v>356</v>
      </c>
      <c r="AV26" s="945"/>
      <c r="AW26" s="945"/>
      <c r="AX26" s="945"/>
      <c r="AY26" s="946"/>
      <c r="AZ26" s="944" t="s">
        <v>357</v>
      </c>
      <c r="BA26" s="945"/>
      <c r="BB26" s="945"/>
      <c r="BC26" s="945"/>
      <c r="BD26" s="946"/>
      <c r="BE26" s="944" t="s">
        <v>322</v>
      </c>
      <c r="BF26" s="945"/>
      <c r="BG26" s="945"/>
      <c r="BH26" s="945"/>
      <c r="BI26" s="960"/>
      <c r="BJ26" s="195"/>
      <c r="BK26" s="195"/>
      <c r="BL26" s="195"/>
      <c r="BM26" s="195"/>
      <c r="BN26" s="195"/>
      <c r="BO26" s="208"/>
      <c r="BP26" s="208"/>
      <c r="BQ26" s="205">
        <v>20</v>
      </c>
      <c r="BR26" s="206"/>
      <c r="BS26" s="957" t="s">
        <v>526</v>
      </c>
      <c r="BT26" s="958" t="s">
        <v>526</v>
      </c>
      <c r="BU26" s="958" t="s">
        <v>526</v>
      </c>
      <c r="BV26" s="958" t="s">
        <v>526</v>
      </c>
      <c r="BW26" s="958" t="s">
        <v>526</v>
      </c>
      <c r="BX26" s="958" t="s">
        <v>526</v>
      </c>
      <c r="BY26" s="958" t="s">
        <v>526</v>
      </c>
      <c r="BZ26" s="958" t="s">
        <v>526</v>
      </c>
      <c r="CA26" s="958" t="s">
        <v>526</v>
      </c>
      <c r="CB26" s="958" t="s">
        <v>526</v>
      </c>
      <c r="CC26" s="958" t="s">
        <v>526</v>
      </c>
      <c r="CD26" s="958" t="s">
        <v>526</v>
      </c>
      <c r="CE26" s="958" t="s">
        <v>526</v>
      </c>
      <c r="CF26" s="958" t="s">
        <v>526</v>
      </c>
      <c r="CG26" s="959" t="s">
        <v>526</v>
      </c>
      <c r="CH26" s="932">
        <v>-2</v>
      </c>
      <c r="CI26" s="933"/>
      <c r="CJ26" s="933"/>
      <c r="CK26" s="933"/>
      <c r="CL26" s="934"/>
      <c r="CM26" s="932">
        <v>126</v>
      </c>
      <c r="CN26" s="933"/>
      <c r="CO26" s="933"/>
      <c r="CP26" s="933"/>
      <c r="CQ26" s="934"/>
      <c r="CR26" s="932">
        <v>20</v>
      </c>
      <c r="CS26" s="933"/>
      <c r="CT26" s="933"/>
      <c r="CU26" s="933"/>
      <c r="CV26" s="934"/>
      <c r="CW26" s="932">
        <v>12</v>
      </c>
      <c r="CX26" s="933"/>
      <c r="CY26" s="933"/>
      <c r="CZ26" s="933"/>
      <c r="DA26" s="934"/>
      <c r="DB26" s="932">
        <v>0</v>
      </c>
      <c r="DC26" s="933"/>
      <c r="DD26" s="933"/>
      <c r="DE26" s="933"/>
      <c r="DF26" s="934"/>
      <c r="DG26" s="932">
        <v>0</v>
      </c>
      <c r="DH26" s="933"/>
      <c r="DI26" s="933"/>
      <c r="DJ26" s="933"/>
      <c r="DK26" s="934"/>
      <c r="DL26" s="932">
        <v>0</v>
      </c>
      <c r="DM26" s="933"/>
      <c r="DN26" s="933"/>
      <c r="DO26" s="933"/>
      <c r="DP26" s="934"/>
      <c r="DQ26" s="932">
        <v>0</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527</v>
      </c>
      <c r="BT27" s="958" t="s">
        <v>527</v>
      </c>
      <c r="BU27" s="958" t="s">
        <v>527</v>
      </c>
      <c r="BV27" s="958" t="s">
        <v>527</v>
      </c>
      <c r="BW27" s="958" t="s">
        <v>527</v>
      </c>
      <c r="BX27" s="958" t="s">
        <v>527</v>
      </c>
      <c r="BY27" s="958" t="s">
        <v>527</v>
      </c>
      <c r="BZ27" s="958" t="s">
        <v>527</v>
      </c>
      <c r="CA27" s="958" t="s">
        <v>527</v>
      </c>
      <c r="CB27" s="958" t="s">
        <v>527</v>
      </c>
      <c r="CC27" s="958" t="s">
        <v>527</v>
      </c>
      <c r="CD27" s="958" t="s">
        <v>527</v>
      </c>
      <c r="CE27" s="958" t="s">
        <v>527</v>
      </c>
      <c r="CF27" s="958" t="s">
        <v>527</v>
      </c>
      <c r="CG27" s="959" t="s">
        <v>527</v>
      </c>
      <c r="CH27" s="932">
        <v>1</v>
      </c>
      <c r="CI27" s="933"/>
      <c r="CJ27" s="933"/>
      <c r="CK27" s="933"/>
      <c r="CL27" s="934"/>
      <c r="CM27" s="932">
        <v>596</v>
      </c>
      <c r="CN27" s="933"/>
      <c r="CO27" s="933"/>
      <c r="CP27" s="933"/>
      <c r="CQ27" s="934"/>
      <c r="CR27" s="932">
        <v>250</v>
      </c>
      <c r="CS27" s="933"/>
      <c r="CT27" s="933"/>
      <c r="CU27" s="933"/>
      <c r="CV27" s="934"/>
      <c r="CW27" s="932">
        <v>0</v>
      </c>
      <c r="CX27" s="933"/>
      <c r="CY27" s="933"/>
      <c r="CZ27" s="933"/>
      <c r="DA27" s="934"/>
      <c r="DB27" s="932">
        <v>0</v>
      </c>
      <c r="DC27" s="933"/>
      <c r="DD27" s="933"/>
      <c r="DE27" s="933"/>
      <c r="DF27" s="934"/>
      <c r="DG27" s="932">
        <v>0</v>
      </c>
      <c r="DH27" s="933"/>
      <c r="DI27" s="933"/>
      <c r="DJ27" s="933"/>
      <c r="DK27" s="934"/>
      <c r="DL27" s="932">
        <v>0</v>
      </c>
      <c r="DM27" s="933"/>
      <c r="DN27" s="933"/>
      <c r="DO27" s="933"/>
      <c r="DP27" s="934"/>
      <c r="DQ27" s="932">
        <v>0</v>
      </c>
      <c r="DR27" s="933"/>
      <c r="DS27" s="933"/>
      <c r="DT27" s="933"/>
      <c r="DU27" s="934"/>
      <c r="DV27" s="935"/>
      <c r="DW27" s="936"/>
      <c r="DX27" s="936"/>
      <c r="DY27" s="936"/>
      <c r="DZ27" s="937"/>
      <c r="EA27" s="189"/>
    </row>
    <row r="28" spans="1:131" s="190" customFormat="1" ht="26.25" customHeight="1" thickTop="1" x14ac:dyDescent="0.15">
      <c r="A28" s="209">
        <v>1</v>
      </c>
      <c r="B28" s="999" t="s">
        <v>358</v>
      </c>
      <c r="C28" s="1000"/>
      <c r="D28" s="1000"/>
      <c r="E28" s="1000"/>
      <c r="F28" s="1000"/>
      <c r="G28" s="1000"/>
      <c r="H28" s="1000"/>
      <c r="I28" s="1000"/>
      <c r="J28" s="1000"/>
      <c r="K28" s="1000"/>
      <c r="L28" s="1000"/>
      <c r="M28" s="1000"/>
      <c r="N28" s="1000"/>
      <c r="O28" s="1000"/>
      <c r="P28" s="1001"/>
      <c r="Q28" s="1002">
        <v>397</v>
      </c>
      <c r="R28" s="1003"/>
      <c r="S28" s="1003"/>
      <c r="T28" s="1003"/>
      <c r="U28" s="1003"/>
      <c r="V28" s="1003">
        <v>406</v>
      </c>
      <c r="W28" s="1003"/>
      <c r="X28" s="1003"/>
      <c r="Y28" s="1003"/>
      <c r="Z28" s="1003"/>
      <c r="AA28" s="1003">
        <v>-9</v>
      </c>
      <c r="AB28" s="1003"/>
      <c r="AC28" s="1003"/>
      <c r="AD28" s="1003"/>
      <c r="AE28" s="1004"/>
      <c r="AF28" s="1005">
        <v>1675</v>
      </c>
      <c r="AG28" s="1003"/>
      <c r="AH28" s="1003"/>
      <c r="AI28" s="1003"/>
      <c r="AJ28" s="1006"/>
      <c r="AK28" s="1007"/>
      <c r="AL28" s="995"/>
      <c r="AM28" s="995"/>
      <c r="AN28" s="995"/>
      <c r="AO28" s="995"/>
      <c r="AP28" s="995"/>
      <c r="AQ28" s="995"/>
      <c r="AR28" s="995"/>
      <c r="AS28" s="995"/>
      <c r="AT28" s="995"/>
      <c r="AU28" s="995"/>
      <c r="AV28" s="995"/>
      <c r="AW28" s="995"/>
      <c r="AX28" s="995"/>
      <c r="AY28" s="995"/>
      <c r="AZ28" s="996"/>
      <c r="BA28" s="996"/>
      <c r="BB28" s="996"/>
      <c r="BC28" s="996"/>
      <c r="BD28" s="996"/>
      <c r="BE28" s="997" t="s">
        <v>359</v>
      </c>
      <c r="BF28" s="997"/>
      <c r="BG28" s="997"/>
      <c r="BH28" s="997"/>
      <c r="BI28" s="998"/>
      <c r="BJ28" s="195"/>
      <c r="BK28" s="195"/>
      <c r="BL28" s="195"/>
      <c r="BM28" s="195"/>
      <c r="BN28" s="195"/>
      <c r="BO28" s="208"/>
      <c r="BP28" s="208"/>
      <c r="BQ28" s="205">
        <v>22</v>
      </c>
      <c r="BR28" s="206"/>
      <c r="BS28" s="957" t="s">
        <v>528</v>
      </c>
      <c r="BT28" s="958" t="s">
        <v>528</v>
      </c>
      <c r="BU28" s="958" t="s">
        <v>528</v>
      </c>
      <c r="BV28" s="958" t="s">
        <v>528</v>
      </c>
      <c r="BW28" s="958" t="s">
        <v>528</v>
      </c>
      <c r="BX28" s="958" t="s">
        <v>528</v>
      </c>
      <c r="BY28" s="958" t="s">
        <v>528</v>
      </c>
      <c r="BZ28" s="958" t="s">
        <v>528</v>
      </c>
      <c r="CA28" s="958" t="s">
        <v>528</v>
      </c>
      <c r="CB28" s="958" t="s">
        <v>528</v>
      </c>
      <c r="CC28" s="958" t="s">
        <v>528</v>
      </c>
      <c r="CD28" s="958" t="s">
        <v>528</v>
      </c>
      <c r="CE28" s="958" t="s">
        <v>528</v>
      </c>
      <c r="CF28" s="958" t="s">
        <v>528</v>
      </c>
      <c r="CG28" s="959" t="s">
        <v>528</v>
      </c>
      <c r="CH28" s="932">
        <v>0</v>
      </c>
      <c r="CI28" s="933"/>
      <c r="CJ28" s="933"/>
      <c r="CK28" s="933"/>
      <c r="CL28" s="934"/>
      <c r="CM28" s="932">
        <v>490</v>
      </c>
      <c r="CN28" s="933"/>
      <c r="CO28" s="933"/>
      <c r="CP28" s="933"/>
      <c r="CQ28" s="934"/>
      <c r="CR28" s="932">
        <v>200</v>
      </c>
      <c r="CS28" s="933"/>
      <c r="CT28" s="933"/>
      <c r="CU28" s="933"/>
      <c r="CV28" s="934"/>
      <c r="CW28" s="932">
        <v>2</v>
      </c>
      <c r="CX28" s="933"/>
      <c r="CY28" s="933"/>
      <c r="CZ28" s="933"/>
      <c r="DA28" s="934"/>
      <c r="DB28" s="932">
        <v>0</v>
      </c>
      <c r="DC28" s="933"/>
      <c r="DD28" s="933"/>
      <c r="DE28" s="933"/>
      <c r="DF28" s="934"/>
      <c r="DG28" s="932">
        <v>0</v>
      </c>
      <c r="DH28" s="933"/>
      <c r="DI28" s="933"/>
      <c r="DJ28" s="933"/>
      <c r="DK28" s="934"/>
      <c r="DL28" s="932">
        <v>0</v>
      </c>
      <c r="DM28" s="933"/>
      <c r="DN28" s="933"/>
      <c r="DO28" s="933"/>
      <c r="DP28" s="934"/>
      <c r="DQ28" s="932">
        <v>0</v>
      </c>
      <c r="DR28" s="933"/>
      <c r="DS28" s="933"/>
      <c r="DT28" s="933"/>
      <c r="DU28" s="934"/>
      <c r="DV28" s="935"/>
      <c r="DW28" s="936"/>
      <c r="DX28" s="936"/>
      <c r="DY28" s="936"/>
      <c r="DZ28" s="937"/>
      <c r="EA28" s="189"/>
    </row>
    <row r="29" spans="1:131" s="190" customFormat="1" ht="26.25" customHeight="1" x14ac:dyDescent="0.15">
      <c r="A29" s="209">
        <v>2</v>
      </c>
      <c r="B29" s="986" t="s">
        <v>360</v>
      </c>
      <c r="C29" s="987"/>
      <c r="D29" s="987"/>
      <c r="E29" s="987"/>
      <c r="F29" s="987"/>
      <c r="G29" s="987"/>
      <c r="H29" s="987"/>
      <c r="I29" s="987"/>
      <c r="J29" s="987"/>
      <c r="K29" s="987"/>
      <c r="L29" s="987"/>
      <c r="M29" s="987"/>
      <c r="N29" s="987"/>
      <c r="O29" s="987"/>
      <c r="P29" s="988"/>
      <c r="Q29" s="993">
        <v>277</v>
      </c>
      <c r="R29" s="990"/>
      <c r="S29" s="990"/>
      <c r="T29" s="990"/>
      <c r="U29" s="990"/>
      <c r="V29" s="990">
        <v>68</v>
      </c>
      <c r="W29" s="990"/>
      <c r="X29" s="990"/>
      <c r="Y29" s="990"/>
      <c r="Z29" s="990"/>
      <c r="AA29" s="990">
        <v>209</v>
      </c>
      <c r="AB29" s="990"/>
      <c r="AC29" s="990"/>
      <c r="AD29" s="990"/>
      <c r="AE29" s="994"/>
      <c r="AF29" s="989">
        <v>408</v>
      </c>
      <c r="AG29" s="990"/>
      <c r="AH29" s="990"/>
      <c r="AI29" s="990"/>
      <c r="AJ29" s="991"/>
      <c r="AK29" s="923"/>
      <c r="AL29" s="914"/>
      <c r="AM29" s="914"/>
      <c r="AN29" s="914"/>
      <c r="AO29" s="914"/>
      <c r="AP29" s="914">
        <v>2593</v>
      </c>
      <c r="AQ29" s="914"/>
      <c r="AR29" s="914"/>
      <c r="AS29" s="914"/>
      <c r="AT29" s="914"/>
      <c r="AU29" s="914"/>
      <c r="AV29" s="914"/>
      <c r="AW29" s="914"/>
      <c r="AX29" s="914"/>
      <c r="AY29" s="914"/>
      <c r="AZ29" s="992"/>
      <c r="BA29" s="992"/>
      <c r="BB29" s="992"/>
      <c r="BC29" s="992"/>
      <c r="BD29" s="992"/>
      <c r="BE29" s="984" t="s">
        <v>361</v>
      </c>
      <c r="BF29" s="984"/>
      <c r="BG29" s="984"/>
      <c r="BH29" s="984"/>
      <c r="BI29" s="985"/>
      <c r="BJ29" s="195"/>
      <c r="BK29" s="195"/>
      <c r="BL29" s="195"/>
      <c r="BM29" s="195"/>
      <c r="BN29" s="195"/>
      <c r="BO29" s="208"/>
      <c r="BP29" s="208"/>
      <c r="BQ29" s="205">
        <v>23</v>
      </c>
      <c r="BR29" s="206"/>
      <c r="BS29" s="957" t="s">
        <v>529</v>
      </c>
      <c r="BT29" s="958" t="s">
        <v>529</v>
      </c>
      <c r="BU29" s="958" t="s">
        <v>529</v>
      </c>
      <c r="BV29" s="958" t="s">
        <v>529</v>
      </c>
      <c r="BW29" s="958" t="s">
        <v>529</v>
      </c>
      <c r="BX29" s="958" t="s">
        <v>529</v>
      </c>
      <c r="BY29" s="958" t="s">
        <v>529</v>
      </c>
      <c r="BZ29" s="958" t="s">
        <v>529</v>
      </c>
      <c r="CA29" s="958" t="s">
        <v>529</v>
      </c>
      <c r="CB29" s="958" t="s">
        <v>529</v>
      </c>
      <c r="CC29" s="958" t="s">
        <v>529</v>
      </c>
      <c r="CD29" s="958" t="s">
        <v>529</v>
      </c>
      <c r="CE29" s="958" t="s">
        <v>529</v>
      </c>
      <c r="CF29" s="958" t="s">
        <v>529</v>
      </c>
      <c r="CG29" s="959" t="s">
        <v>529</v>
      </c>
      <c r="CH29" s="932">
        <v>0</v>
      </c>
      <c r="CI29" s="933"/>
      <c r="CJ29" s="933"/>
      <c r="CK29" s="933"/>
      <c r="CL29" s="934"/>
      <c r="CM29" s="932">
        <v>0</v>
      </c>
      <c r="CN29" s="933"/>
      <c r="CO29" s="933"/>
      <c r="CP29" s="933"/>
      <c r="CQ29" s="934"/>
      <c r="CR29" s="932">
        <v>2</v>
      </c>
      <c r="CS29" s="933"/>
      <c r="CT29" s="933"/>
      <c r="CU29" s="933"/>
      <c r="CV29" s="934"/>
      <c r="CW29" s="932">
        <v>0</v>
      </c>
      <c r="CX29" s="933"/>
      <c r="CY29" s="933"/>
      <c r="CZ29" s="933"/>
      <c r="DA29" s="934"/>
      <c r="DB29" s="932">
        <v>0</v>
      </c>
      <c r="DC29" s="933"/>
      <c r="DD29" s="933"/>
      <c r="DE29" s="933"/>
      <c r="DF29" s="934"/>
      <c r="DG29" s="932">
        <v>0</v>
      </c>
      <c r="DH29" s="933"/>
      <c r="DI29" s="933"/>
      <c r="DJ29" s="933"/>
      <c r="DK29" s="934"/>
      <c r="DL29" s="932">
        <v>0</v>
      </c>
      <c r="DM29" s="933"/>
      <c r="DN29" s="933"/>
      <c r="DO29" s="933"/>
      <c r="DP29" s="934"/>
      <c r="DQ29" s="932">
        <v>0</v>
      </c>
      <c r="DR29" s="933"/>
      <c r="DS29" s="933"/>
      <c r="DT29" s="933"/>
      <c r="DU29" s="934"/>
      <c r="DV29" s="935"/>
      <c r="DW29" s="936"/>
      <c r="DX29" s="936"/>
      <c r="DY29" s="936"/>
      <c r="DZ29" s="937"/>
      <c r="EA29" s="189"/>
    </row>
    <row r="30" spans="1:131" s="190" customFormat="1" ht="26.25" customHeight="1" x14ac:dyDescent="0.15">
      <c r="A30" s="209">
        <v>3</v>
      </c>
      <c r="B30" s="986" t="s">
        <v>362</v>
      </c>
      <c r="C30" s="987"/>
      <c r="D30" s="987"/>
      <c r="E30" s="987"/>
      <c r="F30" s="987"/>
      <c r="G30" s="987"/>
      <c r="H30" s="987"/>
      <c r="I30" s="987"/>
      <c r="J30" s="987"/>
      <c r="K30" s="987"/>
      <c r="L30" s="987"/>
      <c r="M30" s="987"/>
      <c r="N30" s="987"/>
      <c r="O30" s="987"/>
      <c r="P30" s="988"/>
      <c r="Q30" s="993">
        <v>132</v>
      </c>
      <c r="R30" s="990"/>
      <c r="S30" s="990"/>
      <c r="T30" s="990"/>
      <c r="U30" s="990"/>
      <c r="V30" s="990">
        <v>27</v>
      </c>
      <c r="W30" s="990"/>
      <c r="X30" s="990"/>
      <c r="Y30" s="990"/>
      <c r="Z30" s="990"/>
      <c r="AA30" s="990">
        <v>105</v>
      </c>
      <c r="AB30" s="990"/>
      <c r="AC30" s="990"/>
      <c r="AD30" s="990"/>
      <c r="AE30" s="994"/>
      <c r="AF30" s="989">
        <v>2695</v>
      </c>
      <c r="AG30" s="990"/>
      <c r="AH30" s="990"/>
      <c r="AI30" s="990"/>
      <c r="AJ30" s="991"/>
      <c r="AK30" s="923"/>
      <c r="AL30" s="914"/>
      <c r="AM30" s="914"/>
      <c r="AN30" s="914"/>
      <c r="AO30" s="914"/>
      <c r="AP30" s="914"/>
      <c r="AQ30" s="914"/>
      <c r="AR30" s="914"/>
      <c r="AS30" s="914"/>
      <c r="AT30" s="914"/>
      <c r="AU30" s="914"/>
      <c r="AV30" s="914"/>
      <c r="AW30" s="914"/>
      <c r="AX30" s="914"/>
      <c r="AY30" s="914"/>
      <c r="AZ30" s="992"/>
      <c r="BA30" s="992"/>
      <c r="BB30" s="992"/>
      <c r="BC30" s="992"/>
      <c r="BD30" s="992"/>
      <c r="BE30" s="984" t="s">
        <v>361</v>
      </c>
      <c r="BF30" s="984"/>
      <c r="BG30" s="984"/>
      <c r="BH30" s="984"/>
      <c r="BI30" s="985"/>
      <c r="BJ30" s="195"/>
      <c r="BK30" s="195"/>
      <c r="BL30" s="195"/>
      <c r="BM30" s="195"/>
      <c r="BN30" s="195"/>
      <c r="BO30" s="208"/>
      <c r="BP30" s="208"/>
      <c r="BQ30" s="205">
        <v>24</v>
      </c>
      <c r="BR30" s="206"/>
      <c r="BS30" s="957" t="s">
        <v>530</v>
      </c>
      <c r="BT30" s="958" t="s">
        <v>531</v>
      </c>
      <c r="BU30" s="958" t="s">
        <v>531</v>
      </c>
      <c r="BV30" s="958" t="s">
        <v>531</v>
      </c>
      <c r="BW30" s="958" t="s">
        <v>531</v>
      </c>
      <c r="BX30" s="958" t="s">
        <v>531</v>
      </c>
      <c r="BY30" s="958" t="s">
        <v>531</v>
      </c>
      <c r="BZ30" s="958" t="s">
        <v>531</v>
      </c>
      <c r="CA30" s="958" t="s">
        <v>531</v>
      </c>
      <c r="CB30" s="958" t="s">
        <v>531</v>
      </c>
      <c r="CC30" s="958" t="s">
        <v>531</v>
      </c>
      <c r="CD30" s="958" t="s">
        <v>531</v>
      </c>
      <c r="CE30" s="958" t="s">
        <v>531</v>
      </c>
      <c r="CF30" s="958" t="s">
        <v>531</v>
      </c>
      <c r="CG30" s="959" t="s">
        <v>531</v>
      </c>
      <c r="CH30" s="932">
        <v>-33</v>
      </c>
      <c r="CI30" s="933"/>
      <c r="CJ30" s="933"/>
      <c r="CK30" s="933"/>
      <c r="CL30" s="934"/>
      <c r="CM30" s="932">
        <v>976</v>
      </c>
      <c r="CN30" s="933"/>
      <c r="CO30" s="933"/>
      <c r="CP30" s="933"/>
      <c r="CQ30" s="934"/>
      <c r="CR30" s="932">
        <v>10</v>
      </c>
      <c r="CS30" s="933"/>
      <c r="CT30" s="933"/>
      <c r="CU30" s="933"/>
      <c r="CV30" s="934"/>
      <c r="CW30" s="932">
        <v>0</v>
      </c>
      <c r="CX30" s="933"/>
      <c r="CY30" s="933"/>
      <c r="CZ30" s="933"/>
      <c r="DA30" s="934"/>
      <c r="DB30" s="932">
        <v>0</v>
      </c>
      <c r="DC30" s="933"/>
      <c r="DD30" s="933"/>
      <c r="DE30" s="933"/>
      <c r="DF30" s="934"/>
      <c r="DG30" s="932">
        <v>0</v>
      </c>
      <c r="DH30" s="933"/>
      <c r="DI30" s="933"/>
      <c r="DJ30" s="933"/>
      <c r="DK30" s="934"/>
      <c r="DL30" s="932">
        <v>0</v>
      </c>
      <c r="DM30" s="933"/>
      <c r="DN30" s="933"/>
      <c r="DO30" s="933"/>
      <c r="DP30" s="934"/>
      <c r="DQ30" s="932">
        <v>0</v>
      </c>
      <c r="DR30" s="933"/>
      <c r="DS30" s="933"/>
      <c r="DT30" s="933"/>
      <c r="DU30" s="934"/>
      <c r="DV30" s="935"/>
      <c r="DW30" s="936"/>
      <c r="DX30" s="936"/>
      <c r="DY30" s="936"/>
      <c r="DZ30" s="937"/>
      <c r="EA30" s="189"/>
    </row>
    <row r="31" spans="1:131" s="190" customFormat="1" ht="26.25" customHeight="1" x14ac:dyDescent="0.15">
      <c r="A31" s="209">
        <v>4</v>
      </c>
      <c r="B31" s="986"/>
      <c r="C31" s="987"/>
      <c r="D31" s="987"/>
      <c r="E31" s="987"/>
      <c r="F31" s="987"/>
      <c r="G31" s="987"/>
      <c r="H31" s="987"/>
      <c r="I31" s="987"/>
      <c r="J31" s="987"/>
      <c r="K31" s="987"/>
      <c r="L31" s="987"/>
      <c r="M31" s="987"/>
      <c r="N31" s="987"/>
      <c r="O31" s="987"/>
      <c r="P31" s="988"/>
      <c r="Q31" s="993"/>
      <c r="R31" s="990"/>
      <c r="S31" s="990"/>
      <c r="T31" s="990"/>
      <c r="U31" s="990"/>
      <c r="V31" s="990"/>
      <c r="W31" s="990"/>
      <c r="X31" s="990"/>
      <c r="Y31" s="990"/>
      <c r="Z31" s="990"/>
      <c r="AA31" s="990"/>
      <c r="AB31" s="990"/>
      <c r="AC31" s="990"/>
      <c r="AD31" s="990"/>
      <c r="AE31" s="994"/>
      <c r="AF31" s="989"/>
      <c r="AG31" s="990"/>
      <c r="AH31" s="990"/>
      <c r="AI31" s="990"/>
      <c r="AJ31" s="991"/>
      <c r="AK31" s="923"/>
      <c r="AL31" s="914"/>
      <c r="AM31" s="914"/>
      <c r="AN31" s="914"/>
      <c r="AO31" s="914"/>
      <c r="AP31" s="914"/>
      <c r="AQ31" s="914"/>
      <c r="AR31" s="914"/>
      <c r="AS31" s="914"/>
      <c r="AT31" s="914"/>
      <c r="AU31" s="914"/>
      <c r="AV31" s="914"/>
      <c r="AW31" s="914"/>
      <c r="AX31" s="914"/>
      <c r="AY31" s="914"/>
      <c r="AZ31" s="992"/>
      <c r="BA31" s="992"/>
      <c r="BB31" s="992"/>
      <c r="BC31" s="992"/>
      <c r="BD31" s="992"/>
      <c r="BE31" s="984"/>
      <c r="BF31" s="984"/>
      <c r="BG31" s="984"/>
      <c r="BH31" s="984"/>
      <c r="BI31" s="985"/>
      <c r="BJ31" s="195"/>
      <c r="BK31" s="195"/>
      <c r="BL31" s="195"/>
      <c r="BM31" s="195"/>
      <c r="BN31" s="195"/>
      <c r="BO31" s="208"/>
      <c r="BP31" s="208"/>
      <c r="BQ31" s="205">
        <v>25</v>
      </c>
      <c r="BR31" s="206"/>
      <c r="BS31" s="957" t="s">
        <v>532</v>
      </c>
      <c r="BT31" s="958" t="s">
        <v>532</v>
      </c>
      <c r="BU31" s="958" t="s">
        <v>532</v>
      </c>
      <c r="BV31" s="958" t="s">
        <v>532</v>
      </c>
      <c r="BW31" s="958" t="s">
        <v>532</v>
      </c>
      <c r="BX31" s="958" t="s">
        <v>532</v>
      </c>
      <c r="BY31" s="958" t="s">
        <v>532</v>
      </c>
      <c r="BZ31" s="958" t="s">
        <v>532</v>
      </c>
      <c r="CA31" s="958" t="s">
        <v>532</v>
      </c>
      <c r="CB31" s="958" t="s">
        <v>532</v>
      </c>
      <c r="CC31" s="958" t="s">
        <v>532</v>
      </c>
      <c r="CD31" s="958" t="s">
        <v>532</v>
      </c>
      <c r="CE31" s="958" t="s">
        <v>532</v>
      </c>
      <c r="CF31" s="958" t="s">
        <v>532</v>
      </c>
      <c r="CG31" s="959" t="s">
        <v>532</v>
      </c>
      <c r="CH31" s="932">
        <v>0</v>
      </c>
      <c r="CI31" s="933"/>
      <c r="CJ31" s="933"/>
      <c r="CK31" s="933"/>
      <c r="CL31" s="934"/>
      <c r="CM31" s="932">
        <v>85</v>
      </c>
      <c r="CN31" s="933"/>
      <c r="CO31" s="933"/>
      <c r="CP31" s="933"/>
      <c r="CQ31" s="934"/>
      <c r="CR31" s="932">
        <v>19</v>
      </c>
      <c r="CS31" s="933"/>
      <c r="CT31" s="933"/>
      <c r="CU31" s="933"/>
      <c r="CV31" s="934"/>
      <c r="CW31" s="932">
        <v>0</v>
      </c>
      <c r="CX31" s="933"/>
      <c r="CY31" s="933"/>
      <c r="CZ31" s="933"/>
      <c r="DA31" s="934"/>
      <c r="DB31" s="932">
        <v>0</v>
      </c>
      <c r="DC31" s="933"/>
      <c r="DD31" s="933"/>
      <c r="DE31" s="933"/>
      <c r="DF31" s="934"/>
      <c r="DG31" s="932">
        <v>0</v>
      </c>
      <c r="DH31" s="933"/>
      <c r="DI31" s="933"/>
      <c r="DJ31" s="933"/>
      <c r="DK31" s="934"/>
      <c r="DL31" s="932">
        <v>0</v>
      </c>
      <c r="DM31" s="933"/>
      <c r="DN31" s="933"/>
      <c r="DO31" s="933"/>
      <c r="DP31" s="934"/>
      <c r="DQ31" s="932">
        <v>0</v>
      </c>
      <c r="DR31" s="933"/>
      <c r="DS31" s="933"/>
      <c r="DT31" s="933"/>
      <c r="DU31" s="934"/>
      <c r="DV31" s="935"/>
      <c r="DW31" s="936"/>
      <c r="DX31" s="936"/>
      <c r="DY31" s="936"/>
      <c r="DZ31" s="937"/>
      <c r="EA31" s="189"/>
    </row>
    <row r="32" spans="1:131" s="190" customFormat="1" ht="26.25" customHeight="1" x14ac:dyDescent="0.15">
      <c r="A32" s="209">
        <v>5</v>
      </c>
      <c r="B32" s="986"/>
      <c r="C32" s="987"/>
      <c r="D32" s="987"/>
      <c r="E32" s="987"/>
      <c r="F32" s="987"/>
      <c r="G32" s="987"/>
      <c r="H32" s="987"/>
      <c r="I32" s="987"/>
      <c r="J32" s="987"/>
      <c r="K32" s="987"/>
      <c r="L32" s="987"/>
      <c r="M32" s="987"/>
      <c r="N32" s="987"/>
      <c r="O32" s="987"/>
      <c r="P32" s="988"/>
      <c r="Q32" s="993"/>
      <c r="R32" s="990"/>
      <c r="S32" s="990"/>
      <c r="T32" s="990"/>
      <c r="U32" s="990"/>
      <c r="V32" s="990"/>
      <c r="W32" s="990"/>
      <c r="X32" s="990"/>
      <c r="Y32" s="990"/>
      <c r="Z32" s="990"/>
      <c r="AA32" s="990"/>
      <c r="AB32" s="990"/>
      <c r="AC32" s="990"/>
      <c r="AD32" s="990"/>
      <c r="AE32" s="994"/>
      <c r="AF32" s="989"/>
      <c r="AG32" s="990"/>
      <c r="AH32" s="990"/>
      <c r="AI32" s="990"/>
      <c r="AJ32" s="991"/>
      <c r="AK32" s="923"/>
      <c r="AL32" s="914"/>
      <c r="AM32" s="914"/>
      <c r="AN32" s="914"/>
      <c r="AO32" s="914"/>
      <c r="AP32" s="914"/>
      <c r="AQ32" s="914"/>
      <c r="AR32" s="914"/>
      <c r="AS32" s="914"/>
      <c r="AT32" s="914"/>
      <c r="AU32" s="914"/>
      <c r="AV32" s="914"/>
      <c r="AW32" s="914"/>
      <c r="AX32" s="914"/>
      <c r="AY32" s="914"/>
      <c r="AZ32" s="992"/>
      <c r="BA32" s="992"/>
      <c r="BB32" s="992"/>
      <c r="BC32" s="992"/>
      <c r="BD32" s="992"/>
      <c r="BE32" s="984"/>
      <c r="BF32" s="984"/>
      <c r="BG32" s="984"/>
      <c r="BH32" s="984"/>
      <c r="BI32" s="985"/>
      <c r="BJ32" s="195"/>
      <c r="BK32" s="195"/>
      <c r="BL32" s="195"/>
      <c r="BM32" s="195"/>
      <c r="BN32" s="195"/>
      <c r="BO32" s="208"/>
      <c r="BP32" s="208"/>
      <c r="BQ32" s="205">
        <v>26</v>
      </c>
      <c r="BR32" s="206"/>
      <c r="BS32" s="957" t="s">
        <v>533</v>
      </c>
      <c r="BT32" s="958" t="s">
        <v>533</v>
      </c>
      <c r="BU32" s="958" t="s">
        <v>533</v>
      </c>
      <c r="BV32" s="958" t="s">
        <v>533</v>
      </c>
      <c r="BW32" s="958" t="s">
        <v>533</v>
      </c>
      <c r="BX32" s="958" t="s">
        <v>533</v>
      </c>
      <c r="BY32" s="958" t="s">
        <v>533</v>
      </c>
      <c r="BZ32" s="958" t="s">
        <v>533</v>
      </c>
      <c r="CA32" s="958" t="s">
        <v>533</v>
      </c>
      <c r="CB32" s="958" t="s">
        <v>533</v>
      </c>
      <c r="CC32" s="958" t="s">
        <v>533</v>
      </c>
      <c r="CD32" s="958" t="s">
        <v>533</v>
      </c>
      <c r="CE32" s="958" t="s">
        <v>533</v>
      </c>
      <c r="CF32" s="958" t="s">
        <v>533</v>
      </c>
      <c r="CG32" s="959" t="s">
        <v>533</v>
      </c>
      <c r="CH32" s="932">
        <v>3</v>
      </c>
      <c r="CI32" s="933"/>
      <c r="CJ32" s="933"/>
      <c r="CK32" s="933"/>
      <c r="CL32" s="934"/>
      <c r="CM32" s="932">
        <v>106</v>
      </c>
      <c r="CN32" s="933"/>
      <c r="CO32" s="933"/>
      <c r="CP32" s="933"/>
      <c r="CQ32" s="934"/>
      <c r="CR32" s="932">
        <v>10</v>
      </c>
      <c r="CS32" s="933"/>
      <c r="CT32" s="933"/>
      <c r="CU32" s="933"/>
      <c r="CV32" s="934"/>
      <c r="CW32" s="932">
        <v>0</v>
      </c>
      <c r="CX32" s="933"/>
      <c r="CY32" s="933"/>
      <c r="CZ32" s="933"/>
      <c r="DA32" s="934"/>
      <c r="DB32" s="932">
        <v>0</v>
      </c>
      <c r="DC32" s="933"/>
      <c r="DD32" s="933"/>
      <c r="DE32" s="933"/>
      <c r="DF32" s="934"/>
      <c r="DG32" s="932">
        <v>0</v>
      </c>
      <c r="DH32" s="933"/>
      <c r="DI32" s="933"/>
      <c r="DJ32" s="933"/>
      <c r="DK32" s="934"/>
      <c r="DL32" s="932">
        <v>0</v>
      </c>
      <c r="DM32" s="933"/>
      <c r="DN32" s="933"/>
      <c r="DO32" s="933"/>
      <c r="DP32" s="934"/>
      <c r="DQ32" s="932">
        <v>0</v>
      </c>
      <c r="DR32" s="933"/>
      <c r="DS32" s="933"/>
      <c r="DT32" s="933"/>
      <c r="DU32" s="934"/>
      <c r="DV32" s="935"/>
      <c r="DW32" s="936"/>
      <c r="DX32" s="936"/>
      <c r="DY32" s="936"/>
      <c r="DZ32" s="937"/>
      <c r="EA32" s="189"/>
    </row>
    <row r="33" spans="1:131" s="190" customFormat="1" ht="26.25" customHeight="1" x14ac:dyDescent="0.15">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534</v>
      </c>
      <c r="BT33" s="958" t="s">
        <v>534</v>
      </c>
      <c r="BU33" s="958" t="s">
        <v>534</v>
      </c>
      <c r="BV33" s="958" t="s">
        <v>534</v>
      </c>
      <c r="BW33" s="958" t="s">
        <v>534</v>
      </c>
      <c r="BX33" s="958" t="s">
        <v>534</v>
      </c>
      <c r="BY33" s="958" t="s">
        <v>534</v>
      </c>
      <c r="BZ33" s="958" t="s">
        <v>534</v>
      </c>
      <c r="CA33" s="958" t="s">
        <v>534</v>
      </c>
      <c r="CB33" s="958" t="s">
        <v>534</v>
      </c>
      <c r="CC33" s="958" t="s">
        <v>534</v>
      </c>
      <c r="CD33" s="958" t="s">
        <v>534</v>
      </c>
      <c r="CE33" s="958" t="s">
        <v>534</v>
      </c>
      <c r="CF33" s="958" t="s">
        <v>534</v>
      </c>
      <c r="CG33" s="959" t="s">
        <v>534</v>
      </c>
      <c r="CH33" s="932">
        <v>28</v>
      </c>
      <c r="CI33" s="933"/>
      <c r="CJ33" s="933"/>
      <c r="CK33" s="933"/>
      <c r="CL33" s="934"/>
      <c r="CM33" s="932">
        <v>2676</v>
      </c>
      <c r="CN33" s="933"/>
      <c r="CO33" s="933"/>
      <c r="CP33" s="933"/>
      <c r="CQ33" s="934"/>
      <c r="CR33" s="932">
        <v>604</v>
      </c>
      <c r="CS33" s="933"/>
      <c r="CT33" s="933"/>
      <c r="CU33" s="933"/>
      <c r="CV33" s="934"/>
      <c r="CW33" s="932">
        <v>835</v>
      </c>
      <c r="CX33" s="933"/>
      <c r="CY33" s="933"/>
      <c r="CZ33" s="933"/>
      <c r="DA33" s="934"/>
      <c r="DB33" s="932">
        <v>134</v>
      </c>
      <c r="DC33" s="933"/>
      <c r="DD33" s="933"/>
      <c r="DE33" s="933"/>
      <c r="DF33" s="934"/>
      <c r="DG33" s="932">
        <v>0</v>
      </c>
      <c r="DH33" s="933"/>
      <c r="DI33" s="933"/>
      <c r="DJ33" s="933"/>
      <c r="DK33" s="934"/>
      <c r="DL33" s="932">
        <v>0</v>
      </c>
      <c r="DM33" s="933"/>
      <c r="DN33" s="933"/>
      <c r="DO33" s="933"/>
      <c r="DP33" s="934"/>
      <c r="DQ33" s="932">
        <v>0</v>
      </c>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535</v>
      </c>
      <c r="BT34" s="958" t="s">
        <v>535</v>
      </c>
      <c r="BU34" s="958" t="s">
        <v>535</v>
      </c>
      <c r="BV34" s="958" t="s">
        <v>535</v>
      </c>
      <c r="BW34" s="958" t="s">
        <v>535</v>
      </c>
      <c r="BX34" s="958" t="s">
        <v>535</v>
      </c>
      <c r="BY34" s="958" t="s">
        <v>535</v>
      </c>
      <c r="BZ34" s="958" t="s">
        <v>535</v>
      </c>
      <c r="CA34" s="958" t="s">
        <v>535</v>
      </c>
      <c r="CB34" s="958" t="s">
        <v>535</v>
      </c>
      <c r="CC34" s="958" t="s">
        <v>535</v>
      </c>
      <c r="CD34" s="958" t="s">
        <v>535</v>
      </c>
      <c r="CE34" s="958" t="s">
        <v>535</v>
      </c>
      <c r="CF34" s="958" t="s">
        <v>535</v>
      </c>
      <c r="CG34" s="959" t="s">
        <v>535</v>
      </c>
      <c r="CH34" s="932">
        <v>0</v>
      </c>
      <c r="CI34" s="933"/>
      <c r="CJ34" s="933"/>
      <c r="CK34" s="933"/>
      <c r="CL34" s="934"/>
      <c r="CM34" s="932">
        <v>0</v>
      </c>
      <c r="CN34" s="933"/>
      <c r="CO34" s="933"/>
      <c r="CP34" s="933"/>
      <c r="CQ34" s="934"/>
      <c r="CR34" s="932">
        <v>30</v>
      </c>
      <c r="CS34" s="933"/>
      <c r="CT34" s="933"/>
      <c r="CU34" s="933"/>
      <c r="CV34" s="934"/>
      <c r="CW34" s="932">
        <v>0</v>
      </c>
      <c r="CX34" s="933"/>
      <c r="CY34" s="933"/>
      <c r="CZ34" s="933"/>
      <c r="DA34" s="934"/>
      <c r="DB34" s="932">
        <v>0</v>
      </c>
      <c r="DC34" s="933"/>
      <c r="DD34" s="933"/>
      <c r="DE34" s="933"/>
      <c r="DF34" s="934"/>
      <c r="DG34" s="932">
        <v>0</v>
      </c>
      <c r="DH34" s="933"/>
      <c r="DI34" s="933"/>
      <c r="DJ34" s="933"/>
      <c r="DK34" s="934"/>
      <c r="DL34" s="932">
        <v>0</v>
      </c>
      <c r="DM34" s="933"/>
      <c r="DN34" s="933"/>
      <c r="DO34" s="933"/>
      <c r="DP34" s="934"/>
      <c r="DQ34" s="932">
        <v>0</v>
      </c>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536</v>
      </c>
      <c r="BT35" s="958" t="s">
        <v>536</v>
      </c>
      <c r="BU35" s="958" t="s">
        <v>536</v>
      </c>
      <c r="BV35" s="958" t="s">
        <v>536</v>
      </c>
      <c r="BW35" s="958" t="s">
        <v>536</v>
      </c>
      <c r="BX35" s="958" t="s">
        <v>536</v>
      </c>
      <c r="BY35" s="958" t="s">
        <v>536</v>
      </c>
      <c r="BZ35" s="958" t="s">
        <v>536</v>
      </c>
      <c r="CA35" s="958" t="s">
        <v>536</v>
      </c>
      <c r="CB35" s="958" t="s">
        <v>536</v>
      </c>
      <c r="CC35" s="958" t="s">
        <v>536</v>
      </c>
      <c r="CD35" s="958" t="s">
        <v>536</v>
      </c>
      <c r="CE35" s="958" t="s">
        <v>536</v>
      </c>
      <c r="CF35" s="958" t="s">
        <v>536</v>
      </c>
      <c r="CG35" s="959" t="s">
        <v>536</v>
      </c>
      <c r="CH35" s="932">
        <v>1</v>
      </c>
      <c r="CI35" s="933"/>
      <c r="CJ35" s="933"/>
      <c r="CK35" s="933"/>
      <c r="CL35" s="934"/>
      <c r="CM35" s="932">
        <v>1687</v>
      </c>
      <c r="CN35" s="933"/>
      <c r="CO35" s="933"/>
      <c r="CP35" s="933"/>
      <c r="CQ35" s="934"/>
      <c r="CR35" s="932">
        <v>30</v>
      </c>
      <c r="CS35" s="933"/>
      <c r="CT35" s="933"/>
      <c r="CU35" s="933"/>
      <c r="CV35" s="934"/>
      <c r="CW35" s="932">
        <v>0</v>
      </c>
      <c r="CX35" s="933"/>
      <c r="CY35" s="933"/>
      <c r="CZ35" s="933"/>
      <c r="DA35" s="934"/>
      <c r="DB35" s="932">
        <v>0</v>
      </c>
      <c r="DC35" s="933"/>
      <c r="DD35" s="933"/>
      <c r="DE35" s="933"/>
      <c r="DF35" s="934"/>
      <c r="DG35" s="932">
        <v>0</v>
      </c>
      <c r="DH35" s="933"/>
      <c r="DI35" s="933"/>
      <c r="DJ35" s="933"/>
      <c r="DK35" s="934"/>
      <c r="DL35" s="932">
        <v>0</v>
      </c>
      <c r="DM35" s="933"/>
      <c r="DN35" s="933"/>
      <c r="DO35" s="933"/>
      <c r="DP35" s="934"/>
      <c r="DQ35" s="932">
        <v>0</v>
      </c>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537</v>
      </c>
      <c r="BT36" s="958" t="s">
        <v>537</v>
      </c>
      <c r="BU36" s="958" t="s">
        <v>537</v>
      </c>
      <c r="BV36" s="958" t="s">
        <v>537</v>
      </c>
      <c r="BW36" s="958" t="s">
        <v>537</v>
      </c>
      <c r="BX36" s="958" t="s">
        <v>537</v>
      </c>
      <c r="BY36" s="958" t="s">
        <v>537</v>
      </c>
      <c r="BZ36" s="958" t="s">
        <v>537</v>
      </c>
      <c r="CA36" s="958" t="s">
        <v>537</v>
      </c>
      <c r="CB36" s="958" t="s">
        <v>537</v>
      </c>
      <c r="CC36" s="958" t="s">
        <v>537</v>
      </c>
      <c r="CD36" s="958" t="s">
        <v>537</v>
      </c>
      <c r="CE36" s="958" t="s">
        <v>537</v>
      </c>
      <c r="CF36" s="958" t="s">
        <v>537</v>
      </c>
      <c r="CG36" s="959" t="s">
        <v>537</v>
      </c>
      <c r="CH36" s="932">
        <v>0</v>
      </c>
      <c r="CI36" s="933"/>
      <c r="CJ36" s="933"/>
      <c r="CK36" s="933"/>
      <c r="CL36" s="934"/>
      <c r="CM36" s="932">
        <v>28506</v>
      </c>
      <c r="CN36" s="933"/>
      <c r="CO36" s="933"/>
      <c r="CP36" s="933"/>
      <c r="CQ36" s="934"/>
      <c r="CR36" s="932">
        <v>7490</v>
      </c>
      <c r="CS36" s="933"/>
      <c r="CT36" s="933"/>
      <c r="CU36" s="933"/>
      <c r="CV36" s="934"/>
      <c r="CW36" s="932">
        <v>0</v>
      </c>
      <c r="CX36" s="933"/>
      <c r="CY36" s="933"/>
      <c r="CZ36" s="933"/>
      <c r="DA36" s="934"/>
      <c r="DB36" s="932">
        <v>450</v>
      </c>
      <c r="DC36" s="933"/>
      <c r="DD36" s="933"/>
      <c r="DE36" s="933"/>
      <c r="DF36" s="934"/>
      <c r="DG36" s="932">
        <v>5927</v>
      </c>
      <c r="DH36" s="933"/>
      <c r="DI36" s="933"/>
      <c r="DJ36" s="933"/>
      <c r="DK36" s="934"/>
      <c r="DL36" s="932">
        <v>0</v>
      </c>
      <c r="DM36" s="933"/>
      <c r="DN36" s="933"/>
      <c r="DO36" s="933"/>
      <c r="DP36" s="934"/>
      <c r="DQ36" s="932">
        <v>0</v>
      </c>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538</v>
      </c>
      <c r="BT37" s="958" t="s">
        <v>538</v>
      </c>
      <c r="BU37" s="958" t="s">
        <v>538</v>
      </c>
      <c r="BV37" s="958" t="s">
        <v>538</v>
      </c>
      <c r="BW37" s="958" t="s">
        <v>538</v>
      </c>
      <c r="BX37" s="958" t="s">
        <v>538</v>
      </c>
      <c r="BY37" s="958" t="s">
        <v>538</v>
      </c>
      <c r="BZ37" s="958" t="s">
        <v>538</v>
      </c>
      <c r="CA37" s="958" t="s">
        <v>538</v>
      </c>
      <c r="CB37" s="958" t="s">
        <v>538</v>
      </c>
      <c r="CC37" s="958" t="s">
        <v>538</v>
      </c>
      <c r="CD37" s="958" t="s">
        <v>538</v>
      </c>
      <c r="CE37" s="958" t="s">
        <v>538</v>
      </c>
      <c r="CF37" s="958" t="s">
        <v>538</v>
      </c>
      <c r="CG37" s="959" t="s">
        <v>538</v>
      </c>
      <c r="CH37" s="932">
        <v>0</v>
      </c>
      <c r="CI37" s="933"/>
      <c r="CJ37" s="933"/>
      <c r="CK37" s="933"/>
      <c r="CL37" s="934"/>
      <c r="CM37" s="932">
        <v>514</v>
      </c>
      <c r="CN37" s="933"/>
      <c r="CO37" s="933"/>
      <c r="CP37" s="933"/>
      <c r="CQ37" s="934"/>
      <c r="CR37" s="932">
        <v>116</v>
      </c>
      <c r="CS37" s="933"/>
      <c r="CT37" s="933"/>
      <c r="CU37" s="933"/>
      <c r="CV37" s="934"/>
      <c r="CW37" s="932">
        <v>134</v>
      </c>
      <c r="CX37" s="933"/>
      <c r="CY37" s="933"/>
      <c r="CZ37" s="933"/>
      <c r="DA37" s="934"/>
      <c r="DB37" s="932">
        <v>0</v>
      </c>
      <c r="DC37" s="933"/>
      <c r="DD37" s="933"/>
      <c r="DE37" s="933"/>
      <c r="DF37" s="934"/>
      <c r="DG37" s="932">
        <v>0</v>
      </c>
      <c r="DH37" s="933"/>
      <c r="DI37" s="933"/>
      <c r="DJ37" s="933"/>
      <c r="DK37" s="934"/>
      <c r="DL37" s="932">
        <v>0</v>
      </c>
      <c r="DM37" s="933"/>
      <c r="DN37" s="933"/>
      <c r="DO37" s="933"/>
      <c r="DP37" s="934"/>
      <c r="DQ37" s="932">
        <v>0</v>
      </c>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t="s">
        <v>539</v>
      </c>
      <c r="BT38" s="958" t="s">
        <v>539</v>
      </c>
      <c r="BU38" s="958" t="s">
        <v>539</v>
      </c>
      <c r="BV38" s="958" t="s">
        <v>539</v>
      </c>
      <c r="BW38" s="958" t="s">
        <v>539</v>
      </c>
      <c r="BX38" s="958" t="s">
        <v>539</v>
      </c>
      <c r="BY38" s="958" t="s">
        <v>539</v>
      </c>
      <c r="BZ38" s="958" t="s">
        <v>539</v>
      </c>
      <c r="CA38" s="958" t="s">
        <v>539</v>
      </c>
      <c r="CB38" s="958" t="s">
        <v>539</v>
      </c>
      <c r="CC38" s="958" t="s">
        <v>539</v>
      </c>
      <c r="CD38" s="958" t="s">
        <v>539</v>
      </c>
      <c r="CE38" s="958" t="s">
        <v>539</v>
      </c>
      <c r="CF38" s="958" t="s">
        <v>539</v>
      </c>
      <c r="CG38" s="959" t="s">
        <v>539</v>
      </c>
      <c r="CH38" s="932">
        <v>0</v>
      </c>
      <c r="CI38" s="933"/>
      <c r="CJ38" s="933"/>
      <c r="CK38" s="933"/>
      <c r="CL38" s="934"/>
      <c r="CM38" s="932">
        <v>0</v>
      </c>
      <c r="CN38" s="933"/>
      <c r="CO38" s="933"/>
      <c r="CP38" s="933"/>
      <c r="CQ38" s="934"/>
      <c r="CR38" s="932">
        <v>3</v>
      </c>
      <c r="CS38" s="933"/>
      <c r="CT38" s="933"/>
      <c r="CU38" s="933"/>
      <c r="CV38" s="934"/>
      <c r="CW38" s="932">
        <v>0</v>
      </c>
      <c r="CX38" s="933"/>
      <c r="CY38" s="933"/>
      <c r="CZ38" s="933"/>
      <c r="DA38" s="934"/>
      <c r="DB38" s="932">
        <v>0</v>
      </c>
      <c r="DC38" s="933"/>
      <c r="DD38" s="933"/>
      <c r="DE38" s="933"/>
      <c r="DF38" s="934"/>
      <c r="DG38" s="932">
        <v>0</v>
      </c>
      <c r="DH38" s="933"/>
      <c r="DI38" s="933"/>
      <c r="DJ38" s="933"/>
      <c r="DK38" s="934"/>
      <c r="DL38" s="932">
        <v>0</v>
      </c>
      <c r="DM38" s="933"/>
      <c r="DN38" s="933"/>
      <c r="DO38" s="933"/>
      <c r="DP38" s="934"/>
      <c r="DQ38" s="932">
        <v>0</v>
      </c>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t="s">
        <v>540</v>
      </c>
      <c r="BT39" s="958" t="s">
        <v>540</v>
      </c>
      <c r="BU39" s="958" t="s">
        <v>540</v>
      </c>
      <c r="BV39" s="958" t="s">
        <v>540</v>
      </c>
      <c r="BW39" s="958" t="s">
        <v>540</v>
      </c>
      <c r="BX39" s="958" t="s">
        <v>540</v>
      </c>
      <c r="BY39" s="958" t="s">
        <v>540</v>
      </c>
      <c r="BZ39" s="958" t="s">
        <v>540</v>
      </c>
      <c r="CA39" s="958" t="s">
        <v>540</v>
      </c>
      <c r="CB39" s="958" t="s">
        <v>540</v>
      </c>
      <c r="CC39" s="958" t="s">
        <v>540</v>
      </c>
      <c r="CD39" s="958" t="s">
        <v>540</v>
      </c>
      <c r="CE39" s="958" t="s">
        <v>540</v>
      </c>
      <c r="CF39" s="958" t="s">
        <v>540</v>
      </c>
      <c r="CG39" s="959" t="s">
        <v>540</v>
      </c>
      <c r="CH39" s="932">
        <v>-502</v>
      </c>
      <c r="CI39" s="933"/>
      <c r="CJ39" s="933"/>
      <c r="CK39" s="933"/>
      <c r="CL39" s="934"/>
      <c r="CM39" s="932">
        <v>8888</v>
      </c>
      <c r="CN39" s="933"/>
      <c r="CO39" s="933"/>
      <c r="CP39" s="933"/>
      <c r="CQ39" s="934"/>
      <c r="CR39" s="932">
        <v>10</v>
      </c>
      <c r="CS39" s="933"/>
      <c r="CT39" s="933"/>
      <c r="CU39" s="933"/>
      <c r="CV39" s="934"/>
      <c r="CW39" s="932">
        <v>0</v>
      </c>
      <c r="CX39" s="933"/>
      <c r="CY39" s="933"/>
      <c r="CZ39" s="933"/>
      <c r="DA39" s="934"/>
      <c r="DB39" s="932">
        <v>0</v>
      </c>
      <c r="DC39" s="933"/>
      <c r="DD39" s="933"/>
      <c r="DE39" s="933"/>
      <c r="DF39" s="934"/>
      <c r="DG39" s="932">
        <v>0</v>
      </c>
      <c r="DH39" s="933"/>
      <c r="DI39" s="933"/>
      <c r="DJ39" s="933"/>
      <c r="DK39" s="934"/>
      <c r="DL39" s="932">
        <v>0</v>
      </c>
      <c r="DM39" s="933"/>
      <c r="DN39" s="933"/>
      <c r="DO39" s="933"/>
      <c r="DP39" s="934"/>
      <c r="DQ39" s="932">
        <v>0</v>
      </c>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t="s">
        <v>541</v>
      </c>
      <c r="BT40" s="958" t="s">
        <v>542</v>
      </c>
      <c r="BU40" s="958" t="s">
        <v>542</v>
      </c>
      <c r="BV40" s="958" t="s">
        <v>542</v>
      </c>
      <c r="BW40" s="958" t="s">
        <v>542</v>
      </c>
      <c r="BX40" s="958" t="s">
        <v>542</v>
      </c>
      <c r="BY40" s="958" t="s">
        <v>542</v>
      </c>
      <c r="BZ40" s="958" t="s">
        <v>542</v>
      </c>
      <c r="CA40" s="958" t="s">
        <v>542</v>
      </c>
      <c r="CB40" s="958" t="s">
        <v>542</v>
      </c>
      <c r="CC40" s="958" t="s">
        <v>542</v>
      </c>
      <c r="CD40" s="958" t="s">
        <v>542</v>
      </c>
      <c r="CE40" s="958" t="s">
        <v>542</v>
      </c>
      <c r="CF40" s="958" t="s">
        <v>542</v>
      </c>
      <c r="CG40" s="959" t="s">
        <v>542</v>
      </c>
      <c r="CH40" s="932">
        <v>329</v>
      </c>
      <c r="CI40" s="933"/>
      <c r="CJ40" s="933"/>
      <c r="CK40" s="933"/>
      <c r="CL40" s="934"/>
      <c r="CM40" s="932">
        <v>34407</v>
      </c>
      <c r="CN40" s="933"/>
      <c r="CO40" s="933"/>
      <c r="CP40" s="933"/>
      <c r="CQ40" s="934"/>
      <c r="CR40" s="932">
        <v>2317</v>
      </c>
      <c r="CS40" s="933"/>
      <c r="CT40" s="933"/>
      <c r="CU40" s="933"/>
      <c r="CV40" s="934"/>
      <c r="CW40" s="932">
        <v>1086</v>
      </c>
      <c r="CX40" s="933"/>
      <c r="CY40" s="933"/>
      <c r="CZ40" s="933"/>
      <c r="DA40" s="934"/>
      <c r="DB40" s="932">
        <v>18503</v>
      </c>
      <c r="DC40" s="933"/>
      <c r="DD40" s="933"/>
      <c r="DE40" s="933"/>
      <c r="DF40" s="934"/>
      <c r="DG40" s="932">
        <v>0</v>
      </c>
      <c r="DH40" s="933"/>
      <c r="DI40" s="933"/>
      <c r="DJ40" s="933"/>
      <c r="DK40" s="934"/>
      <c r="DL40" s="932">
        <v>0</v>
      </c>
      <c r="DM40" s="933"/>
      <c r="DN40" s="933"/>
      <c r="DO40" s="933"/>
      <c r="DP40" s="934"/>
      <c r="DQ40" s="932">
        <v>0</v>
      </c>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363</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346</v>
      </c>
      <c r="B63" s="887" t="s">
        <v>364</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4778</v>
      </c>
      <c r="AG63" s="902"/>
      <c r="AH63" s="902"/>
      <c r="AI63" s="902"/>
      <c r="AJ63" s="972"/>
      <c r="AK63" s="973"/>
      <c r="AL63" s="906"/>
      <c r="AM63" s="906"/>
      <c r="AN63" s="906"/>
      <c r="AO63" s="906"/>
      <c r="AP63" s="902">
        <v>2593</v>
      </c>
      <c r="AQ63" s="902"/>
      <c r="AR63" s="902"/>
      <c r="AS63" s="902"/>
      <c r="AT63" s="902"/>
      <c r="AU63" s="902"/>
      <c r="AV63" s="902"/>
      <c r="AW63" s="902"/>
      <c r="AX63" s="902"/>
      <c r="AY63" s="902"/>
      <c r="AZ63" s="967"/>
      <c r="BA63" s="967"/>
      <c r="BB63" s="967"/>
      <c r="BC63" s="967"/>
      <c r="BD63" s="967"/>
      <c r="BE63" s="903"/>
      <c r="BF63" s="903"/>
      <c r="BG63" s="903"/>
      <c r="BH63" s="903"/>
      <c r="BI63" s="904"/>
      <c r="BJ63" s="968" t="s">
        <v>102</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366</v>
      </c>
      <c r="B66" s="939"/>
      <c r="C66" s="939"/>
      <c r="D66" s="939"/>
      <c r="E66" s="939"/>
      <c r="F66" s="939"/>
      <c r="G66" s="939"/>
      <c r="H66" s="939"/>
      <c r="I66" s="939"/>
      <c r="J66" s="939"/>
      <c r="K66" s="939"/>
      <c r="L66" s="939"/>
      <c r="M66" s="939"/>
      <c r="N66" s="939"/>
      <c r="O66" s="939"/>
      <c r="P66" s="940"/>
      <c r="Q66" s="944" t="s">
        <v>350</v>
      </c>
      <c r="R66" s="945"/>
      <c r="S66" s="945"/>
      <c r="T66" s="945"/>
      <c r="U66" s="946"/>
      <c r="V66" s="944" t="s">
        <v>351</v>
      </c>
      <c r="W66" s="945"/>
      <c r="X66" s="945"/>
      <c r="Y66" s="945"/>
      <c r="Z66" s="946"/>
      <c r="AA66" s="944" t="s">
        <v>352</v>
      </c>
      <c r="AB66" s="945"/>
      <c r="AC66" s="945"/>
      <c r="AD66" s="945"/>
      <c r="AE66" s="946"/>
      <c r="AF66" s="950" t="s">
        <v>353</v>
      </c>
      <c r="AG66" s="951"/>
      <c r="AH66" s="951"/>
      <c r="AI66" s="951"/>
      <c r="AJ66" s="952"/>
      <c r="AK66" s="944" t="s">
        <v>354</v>
      </c>
      <c r="AL66" s="939"/>
      <c r="AM66" s="939"/>
      <c r="AN66" s="939"/>
      <c r="AO66" s="940"/>
      <c r="AP66" s="944" t="s">
        <v>355</v>
      </c>
      <c r="AQ66" s="945"/>
      <c r="AR66" s="945"/>
      <c r="AS66" s="945"/>
      <c r="AT66" s="946"/>
      <c r="AU66" s="944" t="s">
        <v>367</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346</v>
      </c>
      <c r="B88" s="887" t="s">
        <v>368</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87" t="s">
        <v>369</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15633</v>
      </c>
      <c r="CS102" s="894"/>
      <c r="CT102" s="894"/>
      <c r="CU102" s="894"/>
      <c r="CV102" s="895"/>
      <c r="CW102" s="893">
        <v>2625</v>
      </c>
      <c r="CX102" s="894"/>
      <c r="CY102" s="894"/>
      <c r="CZ102" s="894"/>
      <c r="DA102" s="895"/>
      <c r="DB102" s="893">
        <v>23198</v>
      </c>
      <c r="DC102" s="894"/>
      <c r="DD102" s="894"/>
      <c r="DE102" s="894"/>
      <c r="DF102" s="895"/>
      <c r="DG102" s="893">
        <v>5927</v>
      </c>
      <c r="DH102" s="894"/>
      <c r="DI102" s="894"/>
      <c r="DJ102" s="894"/>
      <c r="DK102" s="895"/>
      <c r="DL102" s="893">
        <v>655</v>
      </c>
      <c r="DM102" s="894"/>
      <c r="DN102" s="894"/>
      <c r="DO102" s="894"/>
      <c r="DP102" s="895"/>
      <c r="DQ102" s="893">
        <v>90</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377</v>
      </c>
      <c r="AB109" s="835"/>
      <c r="AC109" s="835"/>
      <c r="AD109" s="835"/>
      <c r="AE109" s="836"/>
      <c r="AF109" s="837" t="s">
        <v>278</v>
      </c>
      <c r="AG109" s="835"/>
      <c r="AH109" s="835"/>
      <c r="AI109" s="835"/>
      <c r="AJ109" s="836"/>
      <c r="AK109" s="837" t="s">
        <v>277</v>
      </c>
      <c r="AL109" s="835"/>
      <c r="AM109" s="835"/>
      <c r="AN109" s="835"/>
      <c r="AO109" s="836"/>
      <c r="AP109" s="837" t="s">
        <v>378</v>
      </c>
      <c r="AQ109" s="835"/>
      <c r="AR109" s="835"/>
      <c r="AS109" s="835"/>
      <c r="AT109" s="866"/>
      <c r="AU109" s="834"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377</v>
      </c>
      <c r="BR109" s="835"/>
      <c r="BS109" s="835"/>
      <c r="BT109" s="835"/>
      <c r="BU109" s="836"/>
      <c r="BV109" s="837" t="s">
        <v>278</v>
      </c>
      <c r="BW109" s="835"/>
      <c r="BX109" s="835"/>
      <c r="BY109" s="835"/>
      <c r="BZ109" s="836"/>
      <c r="CA109" s="837" t="s">
        <v>277</v>
      </c>
      <c r="CB109" s="835"/>
      <c r="CC109" s="835"/>
      <c r="CD109" s="835"/>
      <c r="CE109" s="836"/>
      <c r="CF109" s="875" t="s">
        <v>378</v>
      </c>
      <c r="CG109" s="875"/>
      <c r="CH109" s="875"/>
      <c r="CI109" s="875"/>
      <c r="CJ109" s="875"/>
      <c r="CK109" s="837"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377</v>
      </c>
      <c r="DH109" s="835"/>
      <c r="DI109" s="835"/>
      <c r="DJ109" s="835"/>
      <c r="DK109" s="836"/>
      <c r="DL109" s="837" t="s">
        <v>278</v>
      </c>
      <c r="DM109" s="835"/>
      <c r="DN109" s="835"/>
      <c r="DO109" s="835"/>
      <c r="DP109" s="836"/>
      <c r="DQ109" s="837" t="s">
        <v>277</v>
      </c>
      <c r="DR109" s="835"/>
      <c r="DS109" s="835"/>
      <c r="DT109" s="835"/>
      <c r="DU109" s="836"/>
      <c r="DV109" s="837" t="s">
        <v>378</v>
      </c>
      <c r="DW109" s="835"/>
      <c r="DX109" s="835"/>
      <c r="DY109" s="835"/>
      <c r="DZ109" s="866"/>
    </row>
    <row r="110" spans="1:131" s="189" customFormat="1" ht="26.25" customHeight="1" x14ac:dyDescent="0.15">
      <c r="A110" s="702" t="s">
        <v>380</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67501505</v>
      </c>
      <c r="AB110" s="820"/>
      <c r="AC110" s="820"/>
      <c r="AD110" s="820"/>
      <c r="AE110" s="821"/>
      <c r="AF110" s="822">
        <v>65398331</v>
      </c>
      <c r="AG110" s="820"/>
      <c r="AH110" s="820"/>
      <c r="AI110" s="820"/>
      <c r="AJ110" s="821"/>
      <c r="AK110" s="822">
        <v>67157247</v>
      </c>
      <c r="AL110" s="820"/>
      <c r="AM110" s="820"/>
      <c r="AN110" s="820"/>
      <c r="AO110" s="821"/>
      <c r="AP110" s="823">
        <v>31.6</v>
      </c>
      <c r="AQ110" s="824"/>
      <c r="AR110" s="824"/>
      <c r="AS110" s="824"/>
      <c r="AT110" s="825"/>
      <c r="AU110" s="867" t="s">
        <v>59</v>
      </c>
      <c r="AV110" s="868"/>
      <c r="AW110" s="868"/>
      <c r="AX110" s="868"/>
      <c r="AY110" s="869"/>
      <c r="AZ110" s="761" t="s">
        <v>381</v>
      </c>
      <c r="BA110" s="703"/>
      <c r="BB110" s="703"/>
      <c r="BC110" s="703"/>
      <c r="BD110" s="703"/>
      <c r="BE110" s="703"/>
      <c r="BF110" s="703"/>
      <c r="BG110" s="703"/>
      <c r="BH110" s="703"/>
      <c r="BI110" s="703"/>
      <c r="BJ110" s="703"/>
      <c r="BK110" s="703"/>
      <c r="BL110" s="703"/>
      <c r="BM110" s="703"/>
      <c r="BN110" s="703"/>
      <c r="BO110" s="703"/>
      <c r="BP110" s="704"/>
      <c r="BQ110" s="744">
        <v>708774624</v>
      </c>
      <c r="BR110" s="745"/>
      <c r="BS110" s="745"/>
      <c r="BT110" s="745"/>
      <c r="BU110" s="745"/>
      <c r="BV110" s="745">
        <v>722049813</v>
      </c>
      <c r="BW110" s="745"/>
      <c r="BX110" s="745"/>
      <c r="BY110" s="745"/>
      <c r="BZ110" s="745"/>
      <c r="CA110" s="745">
        <v>723672174</v>
      </c>
      <c r="CB110" s="745"/>
      <c r="CC110" s="745"/>
      <c r="CD110" s="745"/>
      <c r="CE110" s="745"/>
      <c r="CF110" s="808">
        <v>340.6</v>
      </c>
      <c r="CG110" s="809"/>
      <c r="CH110" s="809"/>
      <c r="CI110" s="809"/>
      <c r="CJ110" s="809"/>
      <c r="CK110" s="863" t="s">
        <v>382</v>
      </c>
      <c r="CL110" s="811"/>
      <c r="CM110" s="816"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384</v>
      </c>
      <c r="DH110" s="745"/>
      <c r="DI110" s="745"/>
      <c r="DJ110" s="745"/>
      <c r="DK110" s="745"/>
      <c r="DL110" s="745" t="s">
        <v>384</v>
      </c>
      <c r="DM110" s="745"/>
      <c r="DN110" s="745"/>
      <c r="DO110" s="745"/>
      <c r="DP110" s="745"/>
      <c r="DQ110" s="745" t="s">
        <v>384</v>
      </c>
      <c r="DR110" s="745"/>
      <c r="DS110" s="745"/>
      <c r="DT110" s="745"/>
      <c r="DU110" s="745"/>
      <c r="DV110" s="746" t="s">
        <v>384</v>
      </c>
      <c r="DW110" s="746"/>
      <c r="DX110" s="746"/>
      <c r="DY110" s="746"/>
      <c r="DZ110" s="747"/>
    </row>
    <row r="111" spans="1:131" s="189" customFormat="1" ht="26.25" customHeight="1" x14ac:dyDescent="0.15">
      <c r="A111" s="723" t="s">
        <v>385</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102</v>
      </c>
      <c r="AB111" s="857"/>
      <c r="AC111" s="857"/>
      <c r="AD111" s="857"/>
      <c r="AE111" s="858"/>
      <c r="AF111" s="859" t="s">
        <v>102</v>
      </c>
      <c r="AG111" s="857"/>
      <c r="AH111" s="857"/>
      <c r="AI111" s="857"/>
      <c r="AJ111" s="858"/>
      <c r="AK111" s="859" t="s">
        <v>102</v>
      </c>
      <c r="AL111" s="857"/>
      <c r="AM111" s="857"/>
      <c r="AN111" s="857"/>
      <c r="AO111" s="858"/>
      <c r="AP111" s="860" t="s">
        <v>102</v>
      </c>
      <c r="AQ111" s="861"/>
      <c r="AR111" s="861"/>
      <c r="AS111" s="861"/>
      <c r="AT111" s="862"/>
      <c r="AU111" s="870"/>
      <c r="AV111" s="871"/>
      <c r="AW111" s="871"/>
      <c r="AX111" s="871"/>
      <c r="AY111" s="872"/>
      <c r="AZ111" s="712" t="s">
        <v>386</v>
      </c>
      <c r="BA111" s="713"/>
      <c r="BB111" s="713"/>
      <c r="BC111" s="713"/>
      <c r="BD111" s="713"/>
      <c r="BE111" s="713"/>
      <c r="BF111" s="713"/>
      <c r="BG111" s="713"/>
      <c r="BH111" s="713"/>
      <c r="BI111" s="713"/>
      <c r="BJ111" s="713"/>
      <c r="BK111" s="713"/>
      <c r="BL111" s="713"/>
      <c r="BM111" s="713"/>
      <c r="BN111" s="713"/>
      <c r="BO111" s="713"/>
      <c r="BP111" s="714"/>
      <c r="BQ111" s="715">
        <v>20905402</v>
      </c>
      <c r="BR111" s="716"/>
      <c r="BS111" s="716"/>
      <c r="BT111" s="716"/>
      <c r="BU111" s="716"/>
      <c r="BV111" s="716">
        <v>16838516</v>
      </c>
      <c r="BW111" s="716"/>
      <c r="BX111" s="716"/>
      <c r="BY111" s="716"/>
      <c r="BZ111" s="716"/>
      <c r="CA111" s="716">
        <v>12986566</v>
      </c>
      <c r="CB111" s="716"/>
      <c r="CC111" s="716"/>
      <c r="CD111" s="716"/>
      <c r="CE111" s="716"/>
      <c r="CF111" s="797">
        <v>6.1</v>
      </c>
      <c r="CG111" s="798"/>
      <c r="CH111" s="798"/>
      <c r="CI111" s="798"/>
      <c r="CJ111" s="798"/>
      <c r="CK111" s="864"/>
      <c r="CL111" s="813"/>
      <c r="CM111" s="748" t="s">
        <v>387</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x14ac:dyDescent="0.15">
      <c r="A112" s="849" t="s">
        <v>388</v>
      </c>
      <c r="B112" s="850"/>
      <c r="C112" s="713" t="s">
        <v>389</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100000</v>
      </c>
      <c r="AB112" s="729"/>
      <c r="AC112" s="729"/>
      <c r="AD112" s="729"/>
      <c r="AE112" s="730"/>
      <c r="AF112" s="731">
        <v>33333</v>
      </c>
      <c r="AG112" s="729"/>
      <c r="AH112" s="729"/>
      <c r="AI112" s="729"/>
      <c r="AJ112" s="730"/>
      <c r="AK112" s="731">
        <v>16667</v>
      </c>
      <c r="AL112" s="729"/>
      <c r="AM112" s="729"/>
      <c r="AN112" s="729"/>
      <c r="AO112" s="730"/>
      <c r="AP112" s="699">
        <v>0</v>
      </c>
      <c r="AQ112" s="700"/>
      <c r="AR112" s="700"/>
      <c r="AS112" s="700"/>
      <c r="AT112" s="701"/>
      <c r="AU112" s="870"/>
      <c r="AV112" s="871"/>
      <c r="AW112" s="871"/>
      <c r="AX112" s="871"/>
      <c r="AY112" s="872"/>
      <c r="AZ112" s="712" t="s">
        <v>390</v>
      </c>
      <c r="BA112" s="713"/>
      <c r="BB112" s="713"/>
      <c r="BC112" s="713"/>
      <c r="BD112" s="713"/>
      <c r="BE112" s="713"/>
      <c r="BF112" s="713"/>
      <c r="BG112" s="713"/>
      <c r="BH112" s="713"/>
      <c r="BI112" s="713"/>
      <c r="BJ112" s="713"/>
      <c r="BK112" s="713"/>
      <c r="BL112" s="713"/>
      <c r="BM112" s="713"/>
      <c r="BN112" s="713"/>
      <c r="BO112" s="713"/>
      <c r="BP112" s="714"/>
      <c r="BQ112" s="715" t="s">
        <v>102</v>
      </c>
      <c r="BR112" s="716"/>
      <c r="BS112" s="716"/>
      <c r="BT112" s="716"/>
      <c r="BU112" s="716"/>
      <c r="BV112" s="716" t="s">
        <v>102</v>
      </c>
      <c r="BW112" s="716"/>
      <c r="BX112" s="716"/>
      <c r="BY112" s="716"/>
      <c r="BZ112" s="716"/>
      <c r="CA112" s="716" t="s">
        <v>102</v>
      </c>
      <c r="CB112" s="716"/>
      <c r="CC112" s="716"/>
      <c r="CD112" s="716"/>
      <c r="CE112" s="716"/>
      <c r="CF112" s="797" t="s">
        <v>102</v>
      </c>
      <c r="CG112" s="798"/>
      <c r="CH112" s="798"/>
      <c r="CI112" s="798"/>
      <c r="CJ112" s="798"/>
      <c r="CK112" s="864"/>
      <c r="CL112" s="813"/>
      <c r="CM112" s="748" t="s">
        <v>391</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13672059</v>
      </c>
      <c r="DH112" s="716"/>
      <c r="DI112" s="716"/>
      <c r="DJ112" s="716"/>
      <c r="DK112" s="716"/>
      <c r="DL112" s="716">
        <v>10598123</v>
      </c>
      <c r="DM112" s="716"/>
      <c r="DN112" s="716"/>
      <c r="DO112" s="716"/>
      <c r="DP112" s="716"/>
      <c r="DQ112" s="716">
        <v>7788763</v>
      </c>
      <c r="DR112" s="716"/>
      <c r="DS112" s="716"/>
      <c r="DT112" s="716"/>
      <c r="DU112" s="716"/>
      <c r="DV112" s="768">
        <v>3.7</v>
      </c>
      <c r="DW112" s="768"/>
      <c r="DX112" s="768"/>
      <c r="DY112" s="768"/>
      <c r="DZ112" s="769"/>
    </row>
    <row r="113" spans="1:130" s="189" customFormat="1" ht="26.25" customHeight="1" x14ac:dyDescent="0.15">
      <c r="A113" s="851"/>
      <c r="B113" s="852"/>
      <c r="C113" s="713" t="s">
        <v>392</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t="s">
        <v>102</v>
      </c>
      <c r="AB113" s="729"/>
      <c r="AC113" s="729"/>
      <c r="AD113" s="729"/>
      <c r="AE113" s="730"/>
      <c r="AF113" s="731" t="s">
        <v>102</v>
      </c>
      <c r="AG113" s="729"/>
      <c r="AH113" s="729"/>
      <c r="AI113" s="729"/>
      <c r="AJ113" s="730"/>
      <c r="AK113" s="731" t="s">
        <v>102</v>
      </c>
      <c r="AL113" s="729"/>
      <c r="AM113" s="729"/>
      <c r="AN113" s="729"/>
      <c r="AO113" s="730"/>
      <c r="AP113" s="699" t="s">
        <v>102</v>
      </c>
      <c r="AQ113" s="700"/>
      <c r="AR113" s="700"/>
      <c r="AS113" s="700"/>
      <c r="AT113" s="701"/>
      <c r="AU113" s="870"/>
      <c r="AV113" s="871"/>
      <c r="AW113" s="871"/>
      <c r="AX113" s="871"/>
      <c r="AY113" s="872"/>
      <c r="AZ113" s="712" t="s">
        <v>393</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394</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7130626</v>
      </c>
      <c r="DH113" s="716"/>
      <c r="DI113" s="716"/>
      <c r="DJ113" s="716"/>
      <c r="DK113" s="716"/>
      <c r="DL113" s="716">
        <v>5974217</v>
      </c>
      <c r="DM113" s="716"/>
      <c r="DN113" s="716"/>
      <c r="DO113" s="716"/>
      <c r="DP113" s="716"/>
      <c r="DQ113" s="716">
        <v>4985212</v>
      </c>
      <c r="DR113" s="716"/>
      <c r="DS113" s="716"/>
      <c r="DT113" s="716"/>
      <c r="DU113" s="716"/>
      <c r="DV113" s="768">
        <v>2.2999999999999998</v>
      </c>
      <c r="DW113" s="768"/>
      <c r="DX113" s="768"/>
      <c r="DY113" s="768"/>
      <c r="DZ113" s="769"/>
    </row>
    <row r="114" spans="1:130" s="189" customFormat="1" ht="26.25" customHeight="1" x14ac:dyDescent="0.15">
      <c r="A114" s="851"/>
      <c r="B114" s="852"/>
      <c r="C114" s="713" t="s">
        <v>395</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396</v>
      </c>
      <c r="BA114" s="713"/>
      <c r="BB114" s="713"/>
      <c r="BC114" s="713"/>
      <c r="BD114" s="713"/>
      <c r="BE114" s="713"/>
      <c r="BF114" s="713"/>
      <c r="BG114" s="713"/>
      <c r="BH114" s="713"/>
      <c r="BI114" s="713"/>
      <c r="BJ114" s="713"/>
      <c r="BK114" s="713"/>
      <c r="BL114" s="713"/>
      <c r="BM114" s="713"/>
      <c r="BN114" s="713"/>
      <c r="BO114" s="713"/>
      <c r="BP114" s="714"/>
      <c r="BQ114" s="715">
        <v>139183124</v>
      </c>
      <c r="BR114" s="716"/>
      <c r="BS114" s="716"/>
      <c r="BT114" s="716"/>
      <c r="BU114" s="716"/>
      <c r="BV114" s="716">
        <v>135782930</v>
      </c>
      <c r="BW114" s="716"/>
      <c r="BX114" s="716"/>
      <c r="BY114" s="716"/>
      <c r="BZ114" s="716"/>
      <c r="CA114" s="716">
        <v>124162314</v>
      </c>
      <c r="CB114" s="716"/>
      <c r="CC114" s="716"/>
      <c r="CD114" s="716"/>
      <c r="CE114" s="716"/>
      <c r="CF114" s="797">
        <v>58.4</v>
      </c>
      <c r="CG114" s="798"/>
      <c r="CH114" s="798"/>
      <c r="CI114" s="798"/>
      <c r="CJ114" s="798"/>
      <c r="CK114" s="864"/>
      <c r="CL114" s="813"/>
      <c r="CM114" s="748" t="s">
        <v>397</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t="s">
        <v>102</v>
      </c>
      <c r="DH114" s="716"/>
      <c r="DI114" s="716"/>
      <c r="DJ114" s="716"/>
      <c r="DK114" s="716"/>
      <c r="DL114" s="716" t="s">
        <v>102</v>
      </c>
      <c r="DM114" s="716"/>
      <c r="DN114" s="716"/>
      <c r="DO114" s="716"/>
      <c r="DP114" s="716"/>
      <c r="DQ114" s="716" t="s">
        <v>102</v>
      </c>
      <c r="DR114" s="716"/>
      <c r="DS114" s="716"/>
      <c r="DT114" s="716"/>
      <c r="DU114" s="716"/>
      <c r="DV114" s="768" t="s">
        <v>102</v>
      </c>
      <c r="DW114" s="768"/>
      <c r="DX114" s="768"/>
      <c r="DY114" s="768"/>
      <c r="DZ114" s="769"/>
    </row>
    <row r="115" spans="1:130" s="189" customFormat="1" ht="26.25" customHeight="1" x14ac:dyDescent="0.15">
      <c r="A115" s="851"/>
      <c r="B115" s="852"/>
      <c r="C115" s="713" t="s">
        <v>398</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4836632</v>
      </c>
      <c r="AB115" s="729"/>
      <c r="AC115" s="729"/>
      <c r="AD115" s="729"/>
      <c r="AE115" s="730"/>
      <c r="AF115" s="731">
        <v>4165327</v>
      </c>
      <c r="AG115" s="729"/>
      <c r="AH115" s="729"/>
      <c r="AI115" s="729"/>
      <c r="AJ115" s="730"/>
      <c r="AK115" s="731">
        <v>3491553</v>
      </c>
      <c r="AL115" s="729"/>
      <c r="AM115" s="729"/>
      <c r="AN115" s="729"/>
      <c r="AO115" s="730"/>
      <c r="AP115" s="699">
        <v>1.6</v>
      </c>
      <c r="AQ115" s="700"/>
      <c r="AR115" s="700"/>
      <c r="AS115" s="700"/>
      <c r="AT115" s="701"/>
      <c r="AU115" s="870"/>
      <c r="AV115" s="871"/>
      <c r="AW115" s="871"/>
      <c r="AX115" s="871"/>
      <c r="AY115" s="872"/>
      <c r="AZ115" s="712" t="s">
        <v>399</v>
      </c>
      <c r="BA115" s="713"/>
      <c r="BB115" s="713"/>
      <c r="BC115" s="713"/>
      <c r="BD115" s="713"/>
      <c r="BE115" s="713"/>
      <c r="BF115" s="713"/>
      <c r="BG115" s="713"/>
      <c r="BH115" s="713"/>
      <c r="BI115" s="713"/>
      <c r="BJ115" s="713"/>
      <c r="BK115" s="713"/>
      <c r="BL115" s="713"/>
      <c r="BM115" s="713"/>
      <c r="BN115" s="713"/>
      <c r="BO115" s="713"/>
      <c r="BP115" s="714"/>
      <c r="BQ115" s="715">
        <v>2667088</v>
      </c>
      <c r="BR115" s="716"/>
      <c r="BS115" s="716"/>
      <c r="BT115" s="716"/>
      <c r="BU115" s="716"/>
      <c r="BV115" s="716">
        <v>2341043</v>
      </c>
      <c r="BW115" s="716"/>
      <c r="BX115" s="716"/>
      <c r="BY115" s="716"/>
      <c r="BZ115" s="716"/>
      <c r="CA115" s="716">
        <v>2379645</v>
      </c>
      <c r="CB115" s="716"/>
      <c r="CC115" s="716"/>
      <c r="CD115" s="716"/>
      <c r="CE115" s="716"/>
      <c r="CF115" s="797">
        <v>1.1000000000000001</v>
      </c>
      <c r="CG115" s="798"/>
      <c r="CH115" s="798"/>
      <c r="CI115" s="798"/>
      <c r="CJ115" s="798"/>
      <c r="CK115" s="864"/>
      <c r="CL115" s="813"/>
      <c r="CM115" s="712" t="s">
        <v>400</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102</v>
      </c>
      <c r="DH115" s="716"/>
      <c r="DI115" s="716"/>
      <c r="DJ115" s="716"/>
      <c r="DK115" s="716"/>
      <c r="DL115" s="716" t="s">
        <v>102</v>
      </c>
      <c r="DM115" s="716"/>
      <c r="DN115" s="716"/>
      <c r="DO115" s="716"/>
      <c r="DP115" s="716"/>
      <c r="DQ115" s="716" t="s">
        <v>102</v>
      </c>
      <c r="DR115" s="716"/>
      <c r="DS115" s="716"/>
      <c r="DT115" s="716"/>
      <c r="DU115" s="716"/>
      <c r="DV115" s="768" t="s">
        <v>102</v>
      </c>
      <c r="DW115" s="768"/>
      <c r="DX115" s="768"/>
      <c r="DY115" s="768"/>
      <c r="DZ115" s="769"/>
    </row>
    <row r="116" spans="1:130" s="189" customFormat="1" ht="26.25" customHeight="1" x14ac:dyDescent="0.15">
      <c r="A116" s="853"/>
      <c r="B116" s="854"/>
      <c r="C116" s="795" t="s">
        <v>401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23597</v>
      </c>
      <c r="AB116" s="729"/>
      <c r="AC116" s="729"/>
      <c r="AD116" s="729"/>
      <c r="AE116" s="730"/>
      <c r="AF116" s="731">
        <v>13129</v>
      </c>
      <c r="AG116" s="729"/>
      <c r="AH116" s="729"/>
      <c r="AI116" s="729"/>
      <c r="AJ116" s="730"/>
      <c r="AK116" s="731">
        <v>13615</v>
      </c>
      <c r="AL116" s="729"/>
      <c r="AM116" s="729"/>
      <c r="AN116" s="729"/>
      <c r="AO116" s="730"/>
      <c r="AP116" s="699">
        <v>0</v>
      </c>
      <c r="AQ116" s="700"/>
      <c r="AR116" s="700"/>
      <c r="AS116" s="700"/>
      <c r="AT116" s="701"/>
      <c r="AU116" s="870"/>
      <c r="AV116" s="871"/>
      <c r="AW116" s="871"/>
      <c r="AX116" s="871"/>
      <c r="AY116" s="872"/>
      <c r="AZ116" s="712" t="s">
        <v>402</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403</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x14ac:dyDescent="0.15">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404</v>
      </c>
      <c r="Z117" s="836"/>
      <c r="AA117" s="841">
        <v>72461734</v>
      </c>
      <c r="AB117" s="842"/>
      <c r="AC117" s="842"/>
      <c r="AD117" s="842"/>
      <c r="AE117" s="843"/>
      <c r="AF117" s="845">
        <v>69610120</v>
      </c>
      <c r="AG117" s="842"/>
      <c r="AH117" s="842"/>
      <c r="AI117" s="842"/>
      <c r="AJ117" s="843"/>
      <c r="AK117" s="845">
        <v>70679082</v>
      </c>
      <c r="AL117" s="842"/>
      <c r="AM117" s="842"/>
      <c r="AN117" s="842"/>
      <c r="AO117" s="843"/>
      <c r="AP117" s="846"/>
      <c r="AQ117" s="847"/>
      <c r="AR117" s="847"/>
      <c r="AS117" s="847"/>
      <c r="AT117" s="848"/>
      <c r="AU117" s="870"/>
      <c r="AV117" s="871"/>
      <c r="AW117" s="871"/>
      <c r="AX117" s="871"/>
      <c r="AY117" s="872"/>
      <c r="AZ117" s="794" t="s">
        <v>405</v>
      </c>
      <c r="BA117" s="795"/>
      <c r="BB117" s="795"/>
      <c r="BC117" s="795"/>
      <c r="BD117" s="795"/>
      <c r="BE117" s="795"/>
      <c r="BF117" s="795"/>
      <c r="BG117" s="795"/>
      <c r="BH117" s="795"/>
      <c r="BI117" s="795"/>
      <c r="BJ117" s="795"/>
      <c r="BK117" s="795"/>
      <c r="BL117" s="795"/>
      <c r="BM117" s="795"/>
      <c r="BN117" s="795"/>
      <c r="BO117" s="795"/>
      <c r="BP117" s="796"/>
      <c r="BQ117" s="776">
        <v>175459</v>
      </c>
      <c r="BR117" s="752"/>
      <c r="BS117" s="752"/>
      <c r="BT117" s="752"/>
      <c r="BU117" s="752"/>
      <c r="BV117" s="752">
        <v>242190</v>
      </c>
      <c r="BW117" s="752"/>
      <c r="BX117" s="752"/>
      <c r="BY117" s="752"/>
      <c r="BZ117" s="752"/>
      <c r="CA117" s="752">
        <v>62498</v>
      </c>
      <c r="CB117" s="752"/>
      <c r="CC117" s="752"/>
      <c r="CD117" s="752"/>
      <c r="CE117" s="752"/>
      <c r="CF117" s="797">
        <v>0</v>
      </c>
      <c r="CG117" s="798"/>
      <c r="CH117" s="798"/>
      <c r="CI117" s="798"/>
      <c r="CJ117" s="798"/>
      <c r="CK117" s="864"/>
      <c r="CL117" s="813"/>
      <c r="CM117" s="748" t="s">
        <v>406</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x14ac:dyDescent="0.15">
      <c r="A118" s="834"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377</v>
      </c>
      <c r="AB118" s="835"/>
      <c r="AC118" s="835"/>
      <c r="AD118" s="835"/>
      <c r="AE118" s="836"/>
      <c r="AF118" s="837" t="s">
        <v>278</v>
      </c>
      <c r="AG118" s="835"/>
      <c r="AH118" s="835"/>
      <c r="AI118" s="835"/>
      <c r="AJ118" s="836"/>
      <c r="AK118" s="837" t="s">
        <v>277</v>
      </c>
      <c r="AL118" s="835"/>
      <c r="AM118" s="835"/>
      <c r="AN118" s="835"/>
      <c r="AO118" s="836"/>
      <c r="AP118" s="838" t="s">
        <v>378</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407</v>
      </c>
      <c r="BP118" s="787"/>
      <c r="BQ118" s="776">
        <v>871705697</v>
      </c>
      <c r="BR118" s="752"/>
      <c r="BS118" s="752"/>
      <c r="BT118" s="752"/>
      <c r="BU118" s="752"/>
      <c r="BV118" s="752">
        <v>877254492</v>
      </c>
      <c r="BW118" s="752"/>
      <c r="BX118" s="752"/>
      <c r="BY118" s="752"/>
      <c r="BZ118" s="752"/>
      <c r="CA118" s="752">
        <v>863263197</v>
      </c>
      <c r="CB118" s="752"/>
      <c r="CC118" s="752"/>
      <c r="CD118" s="752"/>
      <c r="CE118" s="752"/>
      <c r="CF118" s="688"/>
      <c r="CG118" s="689"/>
      <c r="CH118" s="689"/>
      <c r="CI118" s="689"/>
      <c r="CJ118" s="790"/>
      <c r="CK118" s="864"/>
      <c r="CL118" s="813"/>
      <c r="CM118" s="748" t="s">
        <v>408</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x14ac:dyDescent="0.15">
      <c r="A119" s="810" t="s">
        <v>382</v>
      </c>
      <c r="B119" s="811"/>
      <c r="C119" s="816"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102</v>
      </c>
      <c r="AB119" s="820"/>
      <c r="AC119" s="820"/>
      <c r="AD119" s="820"/>
      <c r="AE119" s="821"/>
      <c r="AF119" s="822" t="s">
        <v>102</v>
      </c>
      <c r="AG119" s="820"/>
      <c r="AH119" s="820"/>
      <c r="AI119" s="820"/>
      <c r="AJ119" s="821"/>
      <c r="AK119" s="822" t="s">
        <v>102</v>
      </c>
      <c r="AL119" s="820"/>
      <c r="AM119" s="820"/>
      <c r="AN119" s="820"/>
      <c r="AO119" s="821"/>
      <c r="AP119" s="823" t="s">
        <v>102</v>
      </c>
      <c r="AQ119" s="824"/>
      <c r="AR119" s="824"/>
      <c r="AS119" s="824"/>
      <c r="AT119" s="825"/>
      <c r="AU119" s="826" t="s">
        <v>409</v>
      </c>
      <c r="AV119" s="827"/>
      <c r="AW119" s="827"/>
      <c r="AX119" s="827"/>
      <c r="AY119" s="828"/>
      <c r="AZ119" s="761" t="s">
        <v>410</v>
      </c>
      <c r="BA119" s="703"/>
      <c r="BB119" s="703"/>
      <c r="BC119" s="703"/>
      <c r="BD119" s="703"/>
      <c r="BE119" s="703"/>
      <c r="BF119" s="703"/>
      <c r="BG119" s="703"/>
      <c r="BH119" s="703"/>
      <c r="BI119" s="703"/>
      <c r="BJ119" s="703"/>
      <c r="BK119" s="703"/>
      <c r="BL119" s="703"/>
      <c r="BM119" s="703"/>
      <c r="BN119" s="703"/>
      <c r="BO119" s="703"/>
      <c r="BP119" s="704"/>
      <c r="BQ119" s="744">
        <v>57879049</v>
      </c>
      <c r="BR119" s="745"/>
      <c r="BS119" s="745"/>
      <c r="BT119" s="745"/>
      <c r="BU119" s="745"/>
      <c r="BV119" s="745">
        <v>58126607</v>
      </c>
      <c r="BW119" s="745"/>
      <c r="BX119" s="745"/>
      <c r="BY119" s="745"/>
      <c r="BZ119" s="745"/>
      <c r="CA119" s="745">
        <v>59429540</v>
      </c>
      <c r="CB119" s="745"/>
      <c r="CC119" s="745"/>
      <c r="CD119" s="745"/>
      <c r="CE119" s="745"/>
      <c r="CF119" s="808">
        <v>28</v>
      </c>
      <c r="CG119" s="809"/>
      <c r="CH119" s="809"/>
      <c r="CI119" s="809"/>
      <c r="CJ119" s="809"/>
      <c r="CK119" s="865"/>
      <c r="CL119" s="815"/>
      <c r="CM119" s="770" t="s">
        <v>411</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102717</v>
      </c>
      <c r="DH119" s="716"/>
      <c r="DI119" s="716"/>
      <c r="DJ119" s="716"/>
      <c r="DK119" s="716"/>
      <c r="DL119" s="716">
        <v>266176</v>
      </c>
      <c r="DM119" s="716"/>
      <c r="DN119" s="716"/>
      <c r="DO119" s="716"/>
      <c r="DP119" s="716"/>
      <c r="DQ119" s="716">
        <v>212591</v>
      </c>
      <c r="DR119" s="716"/>
      <c r="DS119" s="716"/>
      <c r="DT119" s="716"/>
      <c r="DU119" s="716"/>
      <c r="DV119" s="768">
        <v>0.1</v>
      </c>
      <c r="DW119" s="768"/>
      <c r="DX119" s="768"/>
      <c r="DY119" s="768"/>
      <c r="DZ119" s="769"/>
    </row>
    <row r="120" spans="1:130" s="189" customFormat="1" ht="26.25" customHeight="1" x14ac:dyDescent="0.15">
      <c r="A120" s="812"/>
      <c r="B120" s="813"/>
      <c r="C120" s="748" t="s">
        <v>387</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412</v>
      </c>
      <c r="BA120" s="713"/>
      <c r="BB120" s="713"/>
      <c r="BC120" s="713"/>
      <c r="BD120" s="713"/>
      <c r="BE120" s="713"/>
      <c r="BF120" s="713"/>
      <c r="BG120" s="713"/>
      <c r="BH120" s="713"/>
      <c r="BI120" s="713"/>
      <c r="BJ120" s="713"/>
      <c r="BK120" s="713"/>
      <c r="BL120" s="713"/>
      <c r="BM120" s="713"/>
      <c r="BN120" s="713"/>
      <c r="BO120" s="713"/>
      <c r="BP120" s="714"/>
      <c r="BQ120" s="715">
        <v>15543752</v>
      </c>
      <c r="BR120" s="716"/>
      <c r="BS120" s="716"/>
      <c r="BT120" s="716"/>
      <c r="BU120" s="716"/>
      <c r="BV120" s="716">
        <v>19608210</v>
      </c>
      <c r="BW120" s="716"/>
      <c r="BX120" s="716"/>
      <c r="BY120" s="716"/>
      <c r="BZ120" s="716"/>
      <c r="CA120" s="716">
        <v>18348351</v>
      </c>
      <c r="CB120" s="716"/>
      <c r="CC120" s="716"/>
      <c r="CD120" s="716"/>
      <c r="CE120" s="716"/>
      <c r="CF120" s="797">
        <v>8.6</v>
      </c>
      <c r="CG120" s="798"/>
      <c r="CH120" s="798"/>
      <c r="CI120" s="798"/>
      <c r="CJ120" s="798"/>
      <c r="CK120" s="799" t="s">
        <v>413</v>
      </c>
      <c r="CL120" s="755"/>
      <c r="CM120" s="755"/>
      <c r="CN120" s="755"/>
      <c r="CO120" s="756"/>
      <c r="CP120" s="803" t="s">
        <v>358</v>
      </c>
      <c r="CQ120" s="804"/>
      <c r="CR120" s="804"/>
      <c r="CS120" s="804"/>
      <c r="CT120" s="804"/>
      <c r="CU120" s="804"/>
      <c r="CV120" s="804"/>
      <c r="CW120" s="804"/>
      <c r="CX120" s="804"/>
      <c r="CY120" s="804"/>
      <c r="CZ120" s="804"/>
      <c r="DA120" s="804"/>
      <c r="DB120" s="804"/>
      <c r="DC120" s="804"/>
      <c r="DD120" s="804"/>
      <c r="DE120" s="804"/>
      <c r="DF120" s="805"/>
      <c r="DG120" s="744" t="s">
        <v>102</v>
      </c>
      <c r="DH120" s="745"/>
      <c r="DI120" s="745"/>
      <c r="DJ120" s="745"/>
      <c r="DK120" s="745"/>
      <c r="DL120" s="745" t="s">
        <v>102</v>
      </c>
      <c r="DM120" s="745"/>
      <c r="DN120" s="745"/>
      <c r="DO120" s="745"/>
      <c r="DP120" s="745"/>
      <c r="DQ120" s="745" t="s">
        <v>102</v>
      </c>
      <c r="DR120" s="745"/>
      <c r="DS120" s="745"/>
      <c r="DT120" s="745"/>
      <c r="DU120" s="745"/>
      <c r="DV120" s="746" t="s">
        <v>102</v>
      </c>
      <c r="DW120" s="746"/>
      <c r="DX120" s="746"/>
      <c r="DY120" s="746"/>
      <c r="DZ120" s="747"/>
    </row>
    <row r="121" spans="1:130" s="189" customFormat="1" ht="26.25" customHeight="1" x14ac:dyDescent="0.15">
      <c r="A121" s="812"/>
      <c r="B121" s="813"/>
      <c r="C121" s="791" t="s">
        <v>414</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4815910</v>
      </c>
      <c r="AB121" s="729"/>
      <c r="AC121" s="729"/>
      <c r="AD121" s="729"/>
      <c r="AE121" s="730"/>
      <c r="AF121" s="731">
        <v>4149217</v>
      </c>
      <c r="AG121" s="729"/>
      <c r="AH121" s="729"/>
      <c r="AI121" s="729"/>
      <c r="AJ121" s="730"/>
      <c r="AK121" s="731">
        <v>3465516</v>
      </c>
      <c r="AL121" s="729"/>
      <c r="AM121" s="729"/>
      <c r="AN121" s="729"/>
      <c r="AO121" s="730"/>
      <c r="AP121" s="699">
        <v>1.6</v>
      </c>
      <c r="AQ121" s="700"/>
      <c r="AR121" s="700"/>
      <c r="AS121" s="700"/>
      <c r="AT121" s="701"/>
      <c r="AU121" s="829"/>
      <c r="AV121" s="830"/>
      <c r="AW121" s="830"/>
      <c r="AX121" s="830"/>
      <c r="AY121" s="831"/>
      <c r="AZ121" s="794" t="s">
        <v>415</v>
      </c>
      <c r="BA121" s="795"/>
      <c r="BB121" s="795"/>
      <c r="BC121" s="795"/>
      <c r="BD121" s="795"/>
      <c r="BE121" s="795"/>
      <c r="BF121" s="795"/>
      <c r="BG121" s="795"/>
      <c r="BH121" s="795"/>
      <c r="BI121" s="795"/>
      <c r="BJ121" s="795"/>
      <c r="BK121" s="795"/>
      <c r="BL121" s="795"/>
      <c r="BM121" s="795"/>
      <c r="BN121" s="795"/>
      <c r="BO121" s="795"/>
      <c r="BP121" s="796"/>
      <c r="BQ121" s="776">
        <v>520391691</v>
      </c>
      <c r="BR121" s="752"/>
      <c r="BS121" s="752"/>
      <c r="BT121" s="752"/>
      <c r="BU121" s="752"/>
      <c r="BV121" s="752">
        <v>533659412</v>
      </c>
      <c r="BW121" s="752"/>
      <c r="BX121" s="752"/>
      <c r="BY121" s="752"/>
      <c r="BZ121" s="752"/>
      <c r="CA121" s="752">
        <v>542871712</v>
      </c>
      <c r="CB121" s="752"/>
      <c r="CC121" s="752"/>
      <c r="CD121" s="752"/>
      <c r="CE121" s="752"/>
      <c r="CF121" s="806">
        <v>255.5</v>
      </c>
      <c r="CG121" s="807"/>
      <c r="CH121" s="807"/>
      <c r="CI121" s="807"/>
      <c r="CJ121" s="807"/>
      <c r="CK121" s="800"/>
      <c r="CL121" s="757"/>
      <c r="CM121" s="757"/>
      <c r="CN121" s="757"/>
      <c r="CO121" s="758"/>
      <c r="CP121" s="780" t="s">
        <v>360</v>
      </c>
      <c r="CQ121" s="781"/>
      <c r="CR121" s="781"/>
      <c r="CS121" s="781"/>
      <c r="CT121" s="781"/>
      <c r="CU121" s="781"/>
      <c r="CV121" s="781"/>
      <c r="CW121" s="781"/>
      <c r="CX121" s="781"/>
      <c r="CY121" s="781"/>
      <c r="CZ121" s="781"/>
      <c r="DA121" s="781"/>
      <c r="DB121" s="781"/>
      <c r="DC121" s="781"/>
      <c r="DD121" s="781"/>
      <c r="DE121" s="781"/>
      <c r="DF121" s="782"/>
      <c r="DG121" s="715" t="s">
        <v>102</v>
      </c>
      <c r="DH121" s="716"/>
      <c r="DI121" s="716"/>
      <c r="DJ121" s="716"/>
      <c r="DK121" s="716"/>
      <c r="DL121" s="716" t="s">
        <v>102</v>
      </c>
      <c r="DM121" s="716"/>
      <c r="DN121" s="716"/>
      <c r="DO121" s="716"/>
      <c r="DP121" s="716"/>
      <c r="DQ121" s="716" t="s">
        <v>102</v>
      </c>
      <c r="DR121" s="716"/>
      <c r="DS121" s="716"/>
      <c r="DT121" s="716"/>
      <c r="DU121" s="716"/>
      <c r="DV121" s="768" t="s">
        <v>102</v>
      </c>
      <c r="DW121" s="768"/>
      <c r="DX121" s="768"/>
      <c r="DY121" s="768"/>
      <c r="DZ121" s="769"/>
    </row>
    <row r="122" spans="1:130" s="189" customFormat="1" ht="26.25" customHeight="1" x14ac:dyDescent="0.15">
      <c r="A122" s="812"/>
      <c r="B122" s="813"/>
      <c r="C122" s="748" t="s">
        <v>397</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t="s">
        <v>102</v>
      </c>
      <c r="AB122" s="729"/>
      <c r="AC122" s="729"/>
      <c r="AD122" s="729"/>
      <c r="AE122" s="730"/>
      <c r="AF122" s="731" t="s">
        <v>102</v>
      </c>
      <c r="AG122" s="729"/>
      <c r="AH122" s="729"/>
      <c r="AI122" s="729"/>
      <c r="AJ122" s="730"/>
      <c r="AK122" s="731" t="s">
        <v>102</v>
      </c>
      <c r="AL122" s="729"/>
      <c r="AM122" s="729"/>
      <c r="AN122" s="729"/>
      <c r="AO122" s="730"/>
      <c r="AP122" s="699" t="s">
        <v>102</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416</v>
      </c>
      <c r="BP122" s="787"/>
      <c r="BQ122" s="788">
        <v>593814492</v>
      </c>
      <c r="BR122" s="789"/>
      <c r="BS122" s="789"/>
      <c r="BT122" s="789"/>
      <c r="BU122" s="789"/>
      <c r="BV122" s="789">
        <v>611394229</v>
      </c>
      <c r="BW122" s="789"/>
      <c r="BX122" s="789"/>
      <c r="BY122" s="789"/>
      <c r="BZ122" s="789"/>
      <c r="CA122" s="789">
        <v>620649603</v>
      </c>
      <c r="CB122" s="789"/>
      <c r="CC122" s="789"/>
      <c r="CD122" s="789"/>
      <c r="CE122" s="789"/>
      <c r="CF122" s="688"/>
      <c r="CG122" s="689"/>
      <c r="CH122" s="689"/>
      <c r="CI122" s="689"/>
      <c r="CJ122" s="790"/>
      <c r="CK122" s="800"/>
      <c r="CL122" s="757"/>
      <c r="CM122" s="757"/>
      <c r="CN122" s="757"/>
      <c r="CO122" s="758"/>
      <c r="CP122" s="780" t="s">
        <v>362</v>
      </c>
      <c r="CQ122" s="781"/>
      <c r="CR122" s="781"/>
      <c r="CS122" s="781"/>
      <c r="CT122" s="781"/>
      <c r="CU122" s="781"/>
      <c r="CV122" s="781"/>
      <c r="CW122" s="781"/>
      <c r="CX122" s="781"/>
      <c r="CY122" s="781"/>
      <c r="CZ122" s="781"/>
      <c r="DA122" s="781"/>
      <c r="DB122" s="781"/>
      <c r="DC122" s="781"/>
      <c r="DD122" s="781"/>
      <c r="DE122" s="781"/>
      <c r="DF122" s="782"/>
      <c r="DG122" s="715" t="s">
        <v>102</v>
      </c>
      <c r="DH122" s="716"/>
      <c r="DI122" s="716"/>
      <c r="DJ122" s="716"/>
      <c r="DK122" s="716"/>
      <c r="DL122" s="716" t="s">
        <v>102</v>
      </c>
      <c r="DM122" s="716"/>
      <c r="DN122" s="716"/>
      <c r="DO122" s="716"/>
      <c r="DP122" s="716"/>
      <c r="DQ122" s="716" t="s">
        <v>102</v>
      </c>
      <c r="DR122" s="716"/>
      <c r="DS122" s="716"/>
      <c r="DT122" s="716"/>
      <c r="DU122" s="716"/>
      <c r="DV122" s="768" t="s">
        <v>102</v>
      </c>
      <c r="DW122" s="768"/>
      <c r="DX122" s="768"/>
      <c r="DY122" s="768"/>
      <c r="DZ122" s="769"/>
    </row>
    <row r="123" spans="1:130" s="189" customFormat="1" ht="26.25" customHeight="1" thickBot="1" x14ac:dyDescent="0.2">
      <c r="A123" s="812"/>
      <c r="B123" s="813"/>
      <c r="C123" s="748" t="s">
        <v>403</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417</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130.80000000000001</v>
      </c>
      <c r="BR123" s="778"/>
      <c r="BS123" s="778"/>
      <c r="BT123" s="778"/>
      <c r="BU123" s="778"/>
      <c r="BV123" s="778">
        <v>123.5</v>
      </c>
      <c r="BW123" s="778"/>
      <c r="BX123" s="778"/>
      <c r="BY123" s="778"/>
      <c r="BZ123" s="778"/>
      <c r="CA123" s="778">
        <v>114.1</v>
      </c>
      <c r="CB123" s="778"/>
      <c r="CC123" s="778"/>
      <c r="CD123" s="778"/>
      <c r="CE123" s="778"/>
      <c r="CF123" s="675"/>
      <c r="CG123" s="676"/>
      <c r="CH123" s="676"/>
      <c r="CI123" s="676"/>
      <c r="CJ123" s="779"/>
      <c r="CK123" s="800"/>
      <c r="CL123" s="757"/>
      <c r="CM123" s="757"/>
      <c r="CN123" s="757"/>
      <c r="CO123" s="758"/>
      <c r="CP123" s="780"/>
      <c r="CQ123" s="781"/>
      <c r="CR123" s="781"/>
      <c r="CS123" s="781"/>
      <c r="CT123" s="781"/>
      <c r="CU123" s="781"/>
      <c r="CV123" s="781"/>
      <c r="CW123" s="781"/>
      <c r="CX123" s="781"/>
      <c r="CY123" s="781"/>
      <c r="CZ123" s="781"/>
      <c r="DA123" s="781"/>
      <c r="DB123" s="781"/>
      <c r="DC123" s="781"/>
      <c r="DD123" s="781"/>
      <c r="DE123" s="781"/>
      <c r="DF123" s="782"/>
      <c r="DG123" s="715"/>
      <c r="DH123" s="716"/>
      <c r="DI123" s="716"/>
      <c r="DJ123" s="716"/>
      <c r="DK123" s="716"/>
      <c r="DL123" s="716"/>
      <c r="DM123" s="716"/>
      <c r="DN123" s="716"/>
      <c r="DO123" s="716"/>
      <c r="DP123" s="716"/>
      <c r="DQ123" s="716"/>
      <c r="DR123" s="716"/>
      <c r="DS123" s="716"/>
      <c r="DT123" s="716"/>
      <c r="DU123" s="716"/>
      <c r="DV123" s="768"/>
      <c r="DW123" s="768"/>
      <c r="DX123" s="768"/>
      <c r="DY123" s="768"/>
      <c r="DZ123" s="769"/>
    </row>
    <row r="124" spans="1:130" s="189" customFormat="1" ht="26.25" customHeight="1" x14ac:dyDescent="0.15">
      <c r="A124" s="812"/>
      <c r="B124" s="813"/>
      <c r="C124" s="748" t="s">
        <v>406</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418</v>
      </c>
      <c r="CQ124" s="774"/>
      <c r="CR124" s="774"/>
      <c r="CS124" s="774"/>
      <c r="CT124" s="774"/>
      <c r="CU124" s="774"/>
      <c r="CV124" s="774"/>
      <c r="CW124" s="774"/>
      <c r="CX124" s="774"/>
      <c r="CY124" s="774"/>
      <c r="CZ124" s="774"/>
      <c r="DA124" s="774"/>
      <c r="DB124" s="774"/>
      <c r="DC124" s="774"/>
      <c r="DD124" s="774"/>
      <c r="DE124" s="774"/>
      <c r="DF124" s="775"/>
      <c r="DG124" s="776" t="s">
        <v>102</v>
      </c>
      <c r="DH124" s="752"/>
      <c r="DI124" s="752"/>
      <c r="DJ124" s="752"/>
      <c r="DK124" s="752"/>
      <c r="DL124" s="752" t="s">
        <v>102</v>
      </c>
      <c r="DM124" s="752"/>
      <c r="DN124" s="752"/>
      <c r="DO124" s="752"/>
      <c r="DP124" s="752"/>
      <c r="DQ124" s="752" t="s">
        <v>102</v>
      </c>
      <c r="DR124" s="752"/>
      <c r="DS124" s="752"/>
      <c r="DT124" s="752"/>
      <c r="DU124" s="752"/>
      <c r="DV124" s="753" t="s">
        <v>102</v>
      </c>
      <c r="DW124" s="753"/>
      <c r="DX124" s="753"/>
      <c r="DY124" s="753"/>
      <c r="DZ124" s="754"/>
    </row>
    <row r="125" spans="1:130" s="189" customFormat="1" ht="26.25" customHeight="1" thickBot="1" x14ac:dyDescent="0.2">
      <c r="A125" s="812"/>
      <c r="B125" s="813"/>
      <c r="C125" s="748" t="s">
        <v>408</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419</v>
      </c>
      <c r="CL125" s="755"/>
      <c r="CM125" s="755"/>
      <c r="CN125" s="755"/>
      <c r="CO125" s="756"/>
      <c r="CP125" s="761" t="s">
        <v>420</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x14ac:dyDescent="0.15">
      <c r="A126" s="812"/>
      <c r="B126" s="813"/>
      <c r="C126" s="748" t="s">
        <v>411</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102</v>
      </c>
      <c r="AB126" s="729"/>
      <c r="AC126" s="729"/>
      <c r="AD126" s="729"/>
      <c r="AE126" s="730"/>
      <c r="AF126" s="731" t="s">
        <v>102</v>
      </c>
      <c r="AG126" s="729"/>
      <c r="AH126" s="729"/>
      <c r="AI126" s="729"/>
      <c r="AJ126" s="730"/>
      <c r="AK126" s="731" t="s">
        <v>102</v>
      </c>
      <c r="AL126" s="729"/>
      <c r="AM126" s="729"/>
      <c r="AN126" s="729"/>
      <c r="AO126" s="730"/>
      <c r="AP126" s="699" t="s">
        <v>102</v>
      </c>
      <c r="AQ126" s="700"/>
      <c r="AR126" s="700"/>
      <c r="AS126" s="700"/>
      <c r="AT126" s="701"/>
      <c r="AU126" s="225"/>
      <c r="AV126" s="225"/>
      <c r="AW126" s="225"/>
      <c r="AX126" s="751" t="s">
        <v>421</v>
      </c>
      <c r="AY126" s="709"/>
      <c r="AZ126" s="709"/>
      <c r="BA126" s="709"/>
      <c r="BB126" s="709"/>
      <c r="BC126" s="709"/>
      <c r="BD126" s="709"/>
      <c r="BE126" s="710"/>
      <c r="BF126" s="708" t="s">
        <v>422</v>
      </c>
      <c r="BG126" s="709"/>
      <c r="BH126" s="709"/>
      <c r="BI126" s="709"/>
      <c r="BJ126" s="709"/>
      <c r="BK126" s="709"/>
      <c r="BL126" s="710"/>
      <c r="BM126" s="708" t="s">
        <v>423</v>
      </c>
      <c r="BN126" s="709"/>
      <c r="BO126" s="709"/>
      <c r="BP126" s="709"/>
      <c r="BQ126" s="709"/>
      <c r="BR126" s="709"/>
      <c r="BS126" s="710"/>
      <c r="BT126" s="708" t="s">
        <v>424</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425</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x14ac:dyDescent="0.2">
      <c r="A127" s="814"/>
      <c r="B127" s="815"/>
      <c r="C127" s="770" t="s">
        <v>426</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20722</v>
      </c>
      <c r="AB127" s="729"/>
      <c r="AC127" s="729"/>
      <c r="AD127" s="729"/>
      <c r="AE127" s="730"/>
      <c r="AF127" s="731">
        <v>16110</v>
      </c>
      <c r="AG127" s="729"/>
      <c r="AH127" s="729"/>
      <c r="AI127" s="729"/>
      <c r="AJ127" s="730"/>
      <c r="AK127" s="731">
        <v>26037</v>
      </c>
      <c r="AL127" s="729"/>
      <c r="AM127" s="729"/>
      <c r="AN127" s="729"/>
      <c r="AO127" s="730"/>
      <c r="AP127" s="699">
        <v>0</v>
      </c>
      <c r="AQ127" s="700"/>
      <c r="AR127" s="700"/>
      <c r="AS127" s="700"/>
      <c r="AT127" s="701"/>
      <c r="AU127" s="225"/>
      <c r="AV127" s="225"/>
      <c r="AW127" s="225"/>
      <c r="AX127" s="702" t="s">
        <v>427</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428</v>
      </c>
      <c r="CQ127" s="697"/>
      <c r="CR127" s="697"/>
      <c r="CS127" s="697"/>
      <c r="CT127" s="697"/>
      <c r="CU127" s="697"/>
      <c r="CV127" s="697"/>
      <c r="CW127" s="697"/>
      <c r="CX127" s="697"/>
      <c r="CY127" s="697"/>
      <c r="CZ127" s="697"/>
      <c r="DA127" s="697"/>
      <c r="DB127" s="697"/>
      <c r="DC127" s="697"/>
      <c r="DD127" s="697"/>
      <c r="DE127" s="697"/>
      <c r="DF127" s="698"/>
      <c r="DG127" s="764">
        <v>2667088</v>
      </c>
      <c r="DH127" s="765"/>
      <c r="DI127" s="765"/>
      <c r="DJ127" s="765"/>
      <c r="DK127" s="765"/>
      <c r="DL127" s="765">
        <v>2341043</v>
      </c>
      <c r="DM127" s="765"/>
      <c r="DN127" s="765"/>
      <c r="DO127" s="765"/>
      <c r="DP127" s="765"/>
      <c r="DQ127" s="765">
        <v>2379645</v>
      </c>
      <c r="DR127" s="765"/>
      <c r="DS127" s="765"/>
      <c r="DT127" s="765"/>
      <c r="DU127" s="765"/>
      <c r="DV127" s="766">
        <v>1.1000000000000001</v>
      </c>
      <c r="DW127" s="766"/>
      <c r="DX127" s="766"/>
      <c r="DY127" s="766"/>
      <c r="DZ127" s="767"/>
    </row>
    <row r="128" spans="1:130" s="189" customFormat="1" ht="26.25" customHeight="1" x14ac:dyDescent="0.15">
      <c r="A128" s="740" t="s">
        <v>429</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430</v>
      </c>
      <c r="X128" s="742"/>
      <c r="Y128" s="742"/>
      <c r="Z128" s="743"/>
      <c r="AA128" s="668">
        <v>631941</v>
      </c>
      <c r="AB128" s="669"/>
      <c r="AC128" s="669"/>
      <c r="AD128" s="669"/>
      <c r="AE128" s="670"/>
      <c r="AF128" s="671">
        <v>868378</v>
      </c>
      <c r="AG128" s="669"/>
      <c r="AH128" s="669"/>
      <c r="AI128" s="669"/>
      <c r="AJ128" s="670"/>
      <c r="AK128" s="671">
        <v>787813</v>
      </c>
      <c r="AL128" s="669"/>
      <c r="AM128" s="669"/>
      <c r="AN128" s="669"/>
      <c r="AO128" s="670"/>
      <c r="AP128" s="672"/>
      <c r="AQ128" s="673"/>
      <c r="AR128" s="673"/>
      <c r="AS128" s="673"/>
      <c r="AT128" s="674"/>
      <c r="AU128" s="227"/>
      <c r="AV128" s="227"/>
      <c r="AW128" s="227"/>
      <c r="AX128" s="717" t="s">
        <v>431</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432</v>
      </c>
      <c r="X129" s="726"/>
      <c r="Y129" s="726"/>
      <c r="Z129" s="727"/>
      <c r="AA129" s="728">
        <v>253031014</v>
      </c>
      <c r="AB129" s="729"/>
      <c r="AC129" s="729"/>
      <c r="AD129" s="729"/>
      <c r="AE129" s="730"/>
      <c r="AF129" s="731">
        <v>256426351</v>
      </c>
      <c r="AG129" s="729"/>
      <c r="AH129" s="729"/>
      <c r="AI129" s="729"/>
      <c r="AJ129" s="730"/>
      <c r="AK129" s="731">
        <v>255441925</v>
      </c>
      <c r="AL129" s="729"/>
      <c r="AM129" s="729"/>
      <c r="AN129" s="729"/>
      <c r="AO129" s="730"/>
      <c r="AP129" s="732"/>
      <c r="AQ129" s="733"/>
      <c r="AR129" s="733"/>
      <c r="AS129" s="733"/>
      <c r="AT129" s="734"/>
      <c r="AU129" s="227"/>
      <c r="AV129" s="227"/>
      <c r="AW129" s="227"/>
      <c r="AX129" s="717" t="s">
        <v>433</v>
      </c>
      <c r="AY129" s="713"/>
      <c r="AZ129" s="713"/>
      <c r="BA129" s="713"/>
      <c r="BB129" s="713"/>
      <c r="BC129" s="713"/>
      <c r="BD129" s="713"/>
      <c r="BE129" s="714"/>
      <c r="BF129" s="718">
        <v>13.3</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434</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435</v>
      </c>
      <c r="X130" s="726"/>
      <c r="Y130" s="726"/>
      <c r="Z130" s="727"/>
      <c r="AA130" s="728">
        <v>40618437</v>
      </c>
      <c r="AB130" s="729"/>
      <c r="AC130" s="729"/>
      <c r="AD130" s="729"/>
      <c r="AE130" s="730"/>
      <c r="AF130" s="731">
        <v>41274697</v>
      </c>
      <c r="AG130" s="729"/>
      <c r="AH130" s="729"/>
      <c r="AI130" s="729"/>
      <c r="AJ130" s="730"/>
      <c r="AK130" s="731">
        <v>42966051</v>
      </c>
      <c r="AL130" s="729"/>
      <c r="AM130" s="729"/>
      <c r="AN130" s="729"/>
      <c r="AO130" s="730"/>
      <c r="AP130" s="732"/>
      <c r="AQ130" s="733"/>
      <c r="AR130" s="733"/>
      <c r="AS130" s="733"/>
      <c r="AT130" s="734"/>
      <c r="AU130" s="227"/>
      <c r="AV130" s="227"/>
      <c r="AW130" s="227"/>
      <c r="AX130" s="696" t="s">
        <v>436</v>
      </c>
      <c r="AY130" s="697"/>
      <c r="AZ130" s="697"/>
      <c r="BA130" s="697"/>
      <c r="BB130" s="697"/>
      <c r="BC130" s="697"/>
      <c r="BD130" s="697"/>
      <c r="BE130" s="698"/>
      <c r="BF130" s="650">
        <v>114.1</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437</v>
      </c>
      <c r="X131" s="659"/>
      <c r="Y131" s="659"/>
      <c r="Z131" s="660"/>
      <c r="AA131" s="661">
        <v>212412577</v>
      </c>
      <c r="AB131" s="662"/>
      <c r="AC131" s="662"/>
      <c r="AD131" s="662"/>
      <c r="AE131" s="663"/>
      <c r="AF131" s="664">
        <v>215151654</v>
      </c>
      <c r="AG131" s="662"/>
      <c r="AH131" s="662"/>
      <c r="AI131" s="662"/>
      <c r="AJ131" s="663"/>
      <c r="AK131" s="664">
        <v>212475874</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438</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439</v>
      </c>
      <c r="W132" s="682"/>
      <c r="X132" s="682"/>
      <c r="Y132" s="682"/>
      <c r="Z132" s="683"/>
      <c r="AA132" s="684">
        <v>14.69374198</v>
      </c>
      <c r="AB132" s="685"/>
      <c r="AC132" s="685"/>
      <c r="AD132" s="685"/>
      <c r="AE132" s="686"/>
      <c r="AF132" s="687">
        <v>12.766364790000001</v>
      </c>
      <c r="AG132" s="685"/>
      <c r="AH132" s="685"/>
      <c r="AI132" s="685"/>
      <c r="AJ132" s="686"/>
      <c r="AK132" s="687">
        <v>12.67212954</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440</v>
      </c>
      <c r="W133" s="691"/>
      <c r="X133" s="691"/>
      <c r="Y133" s="691"/>
      <c r="Z133" s="692"/>
      <c r="AA133" s="693">
        <v>14.2</v>
      </c>
      <c r="AB133" s="694"/>
      <c r="AC133" s="694"/>
      <c r="AD133" s="694"/>
      <c r="AE133" s="695"/>
      <c r="AF133" s="693">
        <v>14</v>
      </c>
      <c r="AG133" s="694"/>
      <c r="AH133" s="694"/>
      <c r="AI133" s="694"/>
      <c r="AJ133" s="695"/>
      <c r="AK133" s="693">
        <v>13.3</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73" zoomScale="85" zoomScaleNormal="85" zoomScaleSheetLayoutView="85" workbookViewId="0">
      <selection activeCell="AD49" sqref="AD49"/>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G25" zoomScale="85" zoomScaleNormal="85" zoomScaleSheetLayoutView="55" workbookViewId="0">
      <selection activeCell="BN15" sqref="BN15:BU15"/>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N15" sqref="BN15:BU15"/>
    </sheetView>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441</v>
      </c>
      <c r="B5" s="238"/>
      <c r="C5" s="238"/>
      <c r="D5" s="238"/>
      <c r="E5" s="238"/>
      <c r="F5" s="238"/>
      <c r="G5" s="238"/>
      <c r="H5" s="238"/>
      <c r="I5" s="238"/>
      <c r="J5" s="238"/>
      <c r="K5" s="238"/>
      <c r="L5" s="238"/>
      <c r="M5" s="238"/>
      <c r="N5" s="238"/>
      <c r="O5" s="239"/>
    </row>
    <row r="6" spans="1:16" x14ac:dyDescent="0.15">
      <c r="A6" s="240"/>
      <c r="B6" s="236"/>
      <c r="C6" s="236"/>
      <c r="D6" s="236"/>
      <c r="E6" s="236"/>
      <c r="F6" s="236"/>
      <c r="G6" s="241" t="s">
        <v>442</v>
      </c>
      <c r="H6" s="241"/>
      <c r="I6" s="241"/>
      <c r="J6" s="241"/>
      <c r="K6" s="236"/>
      <c r="L6" s="236"/>
      <c r="M6" s="236"/>
      <c r="N6" s="236"/>
    </row>
    <row r="7" spans="1:16" x14ac:dyDescent="0.15">
      <c r="A7" s="240"/>
      <c r="B7" s="236"/>
      <c r="C7" s="236"/>
      <c r="D7" s="236"/>
      <c r="E7" s="236"/>
      <c r="F7" s="236"/>
      <c r="G7" s="243"/>
      <c r="H7" s="244"/>
      <c r="I7" s="244"/>
      <c r="J7" s="245"/>
      <c r="K7" s="1096" t="s">
        <v>443</v>
      </c>
      <c r="L7" s="246"/>
      <c r="M7" s="247" t="s">
        <v>444</v>
      </c>
      <c r="N7" s="248"/>
    </row>
    <row r="8" spans="1:16" x14ac:dyDescent="0.15">
      <c r="A8" s="240"/>
      <c r="B8" s="236"/>
      <c r="C8" s="236"/>
      <c r="D8" s="236"/>
      <c r="E8" s="236"/>
      <c r="F8" s="236"/>
      <c r="G8" s="249"/>
      <c r="H8" s="250"/>
      <c r="I8" s="250"/>
      <c r="J8" s="251"/>
      <c r="K8" s="1097"/>
      <c r="L8" s="252" t="s">
        <v>445</v>
      </c>
      <c r="M8" s="253" t="s">
        <v>446</v>
      </c>
      <c r="N8" s="254" t="s">
        <v>447</v>
      </c>
    </row>
    <row r="9" spans="1:16" x14ac:dyDescent="0.15">
      <c r="A9" s="240"/>
      <c r="B9" s="236"/>
      <c r="C9" s="236"/>
      <c r="D9" s="236"/>
      <c r="E9" s="236"/>
      <c r="F9" s="236"/>
      <c r="G9" s="1090" t="s">
        <v>448</v>
      </c>
      <c r="H9" s="1091"/>
      <c r="I9" s="1091"/>
      <c r="J9" s="1092"/>
      <c r="K9" s="255">
        <v>118733485</v>
      </c>
      <c r="L9" s="256">
        <v>139312</v>
      </c>
      <c r="M9" s="257">
        <v>120355</v>
      </c>
      <c r="N9" s="258">
        <v>15.8</v>
      </c>
    </row>
    <row r="10" spans="1:16" x14ac:dyDescent="0.15">
      <c r="A10" s="240"/>
      <c r="B10" s="236"/>
      <c r="C10" s="236"/>
      <c r="D10" s="236"/>
      <c r="E10" s="236"/>
      <c r="F10" s="236"/>
      <c r="G10" s="1090" t="s">
        <v>449</v>
      </c>
      <c r="H10" s="1091"/>
      <c r="I10" s="1091"/>
      <c r="J10" s="1092"/>
      <c r="K10" s="255">
        <v>316961</v>
      </c>
      <c r="L10" s="256">
        <v>372</v>
      </c>
      <c r="M10" s="257">
        <v>517</v>
      </c>
      <c r="N10" s="258">
        <v>-28</v>
      </c>
    </row>
    <row r="11" spans="1:16" ht="13.5" customHeight="1" x14ac:dyDescent="0.15">
      <c r="A11" s="240"/>
      <c r="B11" s="236"/>
      <c r="C11" s="236"/>
      <c r="D11" s="236"/>
      <c r="E11" s="236"/>
      <c r="F11" s="236"/>
      <c r="G11" s="1090" t="s">
        <v>450</v>
      </c>
      <c r="H11" s="1091"/>
      <c r="I11" s="1091"/>
      <c r="J11" s="1092"/>
      <c r="K11" s="255" t="s">
        <v>451</v>
      </c>
      <c r="L11" s="256" t="s">
        <v>451</v>
      </c>
      <c r="M11" s="257">
        <v>504</v>
      </c>
      <c r="N11" s="258" t="s">
        <v>451</v>
      </c>
    </row>
    <row r="12" spans="1:16" ht="13.5" customHeight="1" x14ac:dyDescent="0.15">
      <c r="A12" s="240"/>
      <c r="B12" s="236"/>
      <c r="C12" s="236"/>
      <c r="D12" s="236"/>
      <c r="E12" s="236"/>
      <c r="F12" s="236"/>
      <c r="G12" s="1090" t="s">
        <v>452</v>
      </c>
      <c r="H12" s="1091"/>
      <c r="I12" s="1091"/>
      <c r="J12" s="1092"/>
      <c r="K12" s="255" t="s">
        <v>451</v>
      </c>
      <c r="L12" s="256" t="s">
        <v>451</v>
      </c>
      <c r="M12" s="257">
        <v>0</v>
      </c>
      <c r="N12" s="258" t="s">
        <v>451</v>
      </c>
    </row>
    <row r="13" spans="1:16" ht="13.5" customHeight="1" x14ac:dyDescent="0.15">
      <c r="A13" s="240"/>
      <c r="B13" s="236"/>
      <c r="C13" s="236"/>
      <c r="D13" s="236"/>
      <c r="E13" s="236"/>
      <c r="F13" s="236"/>
      <c r="G13" s="1090" t="s">
        <v>453</v>
      </c>
      <c r="H13" s="1091"/>
      <c r="I13" s="1091"/>
      <c r="J13" s="1092"/>
      <c r="K13" s="255" t="s">
        <v>451</v>
      </c>
      <c r="L13" s="256" t="s">
        <v>451</v>
      </c>
      <c r="M13" s="257">
        <v>5</v>
      </c>
      <c r="N13" s="258" t="s">
        <v>451</v>
      </c>
    </row>
    <row r="14" spans="1:16" ht="13.5" customHeight="1" x14ac:dyDescent="0.15">
      <c r="A14" s="240"/>
      <c r="B14" s="236"/>
      <c r="C14" s="236"/>
      <c r="D14" s="236"/>
      <c r="E14" s="236"/>
      <c r="F14" s="236"/>
      <c r="G14" s="1090" t="s">
        <v>454</v>
      </c>
      <c r="H14" s="1091"/>
      <c r="I14" s="1091"/>
      <c r="J14" s="1092"/>
      <c r="K14" s="255">
        <v>1411339</v>
      </c>
      <c r="L14" s="256">
        <v>1656</v>
      </c>
      <c r="M14" s="257">
        <v>1833</v>
      </c>
      <c r="N14" s="258">
        <v>-9.6999999999999993</v>
      </c>
    </row>
    <row r="15" spans="1:16" x14ac:dyDescent="0.15">
      <c r="A15" s="240"/>
      <c r="B15" s="236"/>
      <c r="C15" s="236"/>
      <c r="D15" s="236"/>
      <c r="E15" s="236"/>
      <c r="F15" s="236"/>
      <c r="G15" s="1090" t="s">
        <v>455</v>
      </c>
      <c r="H15" s="1091"/>
      <c r="I15" s="1091"/>
      <c r="J15" s="1092"/>
      <c r="K15" s="255">
        <v>-10807939</v>
      </c>
      <c r="L15" s="256">
        <v>-12681</v>
      </c>
      <c r="M15" s="257">
        <v>-11114</v>
      </c>
      <c r="N15" s="258">
        <v>14.1</v>
      </c>
    </row>
    <row r="16" spans="1:16" x14ac:dyDescent="0.15">
      <c r="A16" s="240"/>
      <c r="B16" s="236"/>
      <c r="C16" s="236"/>
      <c r="D16" s="236"/>
      <c r="E16" s="236"/>
      <c r="F16" s="236"/>
      <c r="G16" s="1082" t="s">
        <v>139</v>
      </c>
      <c r="H16" s="1083"/>
      <c r="I16" s="1083"/>
      <c r="J16" s="1084"/>
      <c r="K16" s="256">
        <v>109653846</v>
      </c>
      <c r="L16" s="256">
        <v>128659</v>
      </c>
      <c r="M16" s="257">
        <v>112100</v>
      </c>
      <c r="N16" s="258">
        <v>14.8</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456</v>
      </c>
      <c r="H19" s="236"/>
      <c r="I19" s="236"/>
      <c r="J19" s="236"/>
      <c r="K19" s="236"/>
      <c r="L19" s="236"/>
      <c r="M19" s="236"/>
      <c r="N19" s="236"/>
    </row>
    <row r="20" spans="1:16" x14ac:dyDescent="0.15">
      <c r="A20" s="240"/>
      <c r="B20" s="236"/>
      <c r="C20" s="236"/>
      <c r="D20" s="236"/>
      <c r="E20" s="236"/>
      <c r="F20" s="236"/>
      <c r="G20" s="263"/>
      <c r="H20" s="264"/>
      <c r="I20" s="264"/>
      <c r="J20" s="265"/>
      <c r="K20" s="266" t="s">
        <v>457</v>
      </c>
      <c r="L20" s="267" t="s">
        <v>458</v>
      </c>
      <c r="M20" s="268" t="s">
        <v>459</v>
      </c>
      <c r="N20" s="269"/>
    </row>
    <row r="21" spans="1:16" s="275" customFormat="1" x14ac:dyDescent="0.15">
      <c r="A21" s="270"/>
      <c r="B21" s="241"/>
      <c r="C21" s="241"/>
      <c r="D21" s="241"/>
      <c r="E21" s="241"/>
      <c r="F21" s="241"/>
      <c r="G21" s="1093" t="s">
        <v>460</v>
      </c>
      <c r="H21" s="1094"/>
      <c r="I21" s="1094"/>
      <c r="J21" s="1095"/>
      <c r="K21" s="271">
        <v>1539.39</v>
      </c>
      <c r="L21" s="272">
        <v>1332.46</v>
      </c>
      <c r="M21" s="273">
        <v>206.93</v>
      </c>
      <c r="N21" s="241"/>
      <c r="O21" s="274"/>
      <c r="P21" s="270"/>
    </row>
    <row r="22" spans="1:16" s="275" customFormat="1" x14ac:dyDescent="0.15">
      <c r="A22" s="270"/>
      <c r="B22" s="241"/>
      <c r="C22" s="241"/>
      <c r="D22" s="241"/>
      <c r="E22" s="241"/>
      <c r="F22" s="241"/>
      <c r="G22" s="1093" t="s">
        <v>461</v>
      </c>
      <c r="H22" s="1094"/>
      <c r="I22" s="1094"/>
      <c r="J22" s="1095"/>
      <c r="K22" s="276">
        <v>99.4</v>
      </c>
      <c r="L22" s="277">
        <v>99.5</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464</v>
      </c>
      <c r="H29" s="241"/>
      <c r="I29" s="241"/>
      <c r="J29" s="241"/>
      <c r="K29" s="236"/>
      <c r="L29" s="236"/>
      <c r="M29" s="236"/>
      <c r="N29" s="236"/>
      <c r="O29" s="284"/>
    </row>
    <row r="30" spans="1:16" x14ac:dyDescent="0.15">
      <c r="A30" s="240"/>
      <c r="B30" s="236"/>
      <c r="C30" s="236"/>
      <c r="D30" s="236"/>
      <c r="E30" s="236"/>
      <c r="F30" s="236"/>
      <c r="G30" s="243"/>
      <c r="H30" s="244"/>
      <c r="I30" s="244"/>
      <c r="J30" s="245"/>
      <c r="K30" s="1096" t="s">
        <v>443</v>
      </c>
      <c r="L30" s="246"/>
      <c r="M30" s="247" t="s">
        <v>444</v>
      </c>
      <c r="N30" s="248"/>
    </row>
    <row r="31" spans="1:16" x14ac:dyDescent="0.15">
      <c r="A31" s="240"/>
      <c r="B31" s="236"/>
      <c r="C31" s="236"/>
      <c r="D31" s="236"/>
      <c r="E31" s="236"/>
      <c r="F31" s="236"/>
      <c r="G31" s="249"/>
      <c r="H31" s="250"/>
      <c r="I31" s="250"/>
      <c r="J31" s="251"/>
      <c r="K31" s="1097"/>
      <c r="L31" s="252" t="s">
        <v>445</v>
      </c>
      <c r="M31" s="253" t="s">
        <v>446</v>
      </c>
      <c r="N31" s="254" t="s">
        <v>447</v>
      </c>
    </row>
    <row r="32" spans="1:16" ht="27" customHeight="1" x14ac:dyDescent="0.15">
      <c r="A32" s="240"/>
      <c r="B32" s="236"/>
      <c r="C32" s="236"/>
      <c r="D32" s="236"/>
      <c r="E32" s="236"/>
      <c r="F32" s="236"/>
      <c r="G32" s="1079" t="s">
        <v>465</v>
      </c>
      <c r="H32" s="1080"/>
      <c r="I32" s="1080"/>
      <c r="J32" s="1081"/>
      <c r="K32" s="256">
        <v>67157247</v>
      </c>
      <c r="L32" s="256">
        <v>78797</v>
      </c>
      <c r="M32" s="257">
        <v>70208</v>
      </c>
      <c r="N32" s="258">
        <v>12.2</v>
      </c>
    </row>
    <row r="33" spans="1:16" ht="13.5" customHeight="1" x14ac:dyDescent="0.15">
      <c r="A33" s="240"/>
      <c r="B33" s="236"/>
      <c r="C33" s="236"/>
      <c r="D33" s="236"/>
      <c r="E33" s="236"/>
      <c r="F33" s="236"/>
      <c r="G33" s="1079" t="s">
        <v>466</v>
      </c>
      <c r="H33" s="1080"/>
      <c r="I33" s="1080"/>
      <c r="J33" s="1081"/>
      <c r="K33" s="256" t="s">
        <v>451</v>
      </c>
      <c r="L33" s="256" t="s">
        <v>451</v>
      </c>
      <c r="M33" s="257">
        <v>2309</v>
      </c>
      <c r="N33" s="258" t="s">
        <v>451</v>
      </c>
    </row>
    <row r="34" spans="1:16" ht="27" customHeight="1" x14ac:dyDescent="0.15">
      <c r="A34" s="240"/>
      <c r="B34" s="236"/>
      <c r="C34" s="236"/>
      <c r="D34" s="236"/>
      <c r="E34" s="236"/>
      <c r="F34" s="236"/>
      <c r="G34" s="1079" t="s">
        <v>467</v>
      </c>
      <c r="H34" s="1080"/>
      <c r="I34" s="1080"/>
      <c r="J34" s="1081"/>
      <c r="K34" s="256">
        <v>16667</v>
      </c>
      <c r="L34" s="256">
        <v>20</v>
      </c>
      <c r="M34" s="257">
        <v>9336</v>
      </c>
      <c r="N34" s="258">
        <v>-99.8</v>
      </c>
    </row>
    <row r="35" spans="1:16" ht="27" customHeight="1" x14ac:dyDescent="0.15">
      <c r="A35" s="240"/>
      <c r="B35" s="236"/>
      <c r="C35" s="236"/>
      <c r="D35" s="236"/>
      <c r="E35" s="236"/>
      <c r="F35" s="236"/>
      <c r="G35" s="1079" t="s">
        <v>468</v>
      </c>
      <c r="H35" s="1080"/>
      <c r="I35" s="1080"/>
      <c r="J35" s="1081"/>
      <c r="K35" s="256" t="s">
        <v>451</v>
      </c>
      <c r="L35" s="256" t="s">
        <v>451</v>
      </c>
      <c r="M35" s="257">
        <v>1722</v>
      </c>
      <c r="N35" s="258" t="s">
        <v>451</v>
      </c>
    </row>
    <row r="36" spans="1:16" ht="27" customHeight="1" x14ac:dyDescent="0.15">
      <c r="A36" s="240"/>
      <c r="B36" s="236"/>
      <c r="C36" s="236"/>
      <c r="D36" s="236"/>
      <c r="E36" s="236"/>
      <c r="F36" s="236"/>
      <c r="G36" s="1079" t="s">
        <v>469</v>
      </c>
      <c r="H36" s="1080"/>
      <c r="I36" s="1080"/>
      <c r="J36" s="1081"/>
      <c r="K36" s="256" t="s">
        <v>451</v>
      </c>
      <c r="L36" s="256" t="s">
        <v>451</v>
      </c>
      <c r="M36" s="257">
        <v>103</v>
      </c>
      <c r="N36" s="258" t="s">
        <v>451</v>
      </c>
    </row>
    <row r="37" spans="1:16" ht="13.5" customHeight="1" x14ac:dyDescent="0.15">
      <c r="A37" s="240"/>
      <c r="B37" s="236"/>
      <c r="C37" s="236"/>
      <c r="D37" s="236"/>
      <c r="E37" s="236"/>
      <c r="F37" s="236"/>
      <c r="G37" s="1079" t="s">
        <v>470</v>
      </c>
      <c r="H37" s="1080"/>
      <c r="I37" s="1080"/>
      <c r="J37" s="1081"/>
      <c r="K37" s="256">
        <v>3491553</v>
      </c>
      <c r="L37" s="256">
        <v>4097</v>
      </c>
      <c r="M37" s="257">
        <v>2047</v>
      </c>
      <c r="N37" s="258">
        <v>100.1</v>
      </c>
    </row>
    <row r="38" spans="1:16" ht="27" customHeight="1" x14ac:dyDescent="0.15">
      <c r="A38" s="240"/>
      <c r="B38" s="236"/>
      <c r="C38" s="236"/>
      <c r="D38" s="236"/>
      <c r="E38" s="236"/>
      <c r="F38" s="236"/>
      <c r="G38" s="1076" t="s">
        <v>471</v>
      </c>
      <c r="H38" s="1077"/>
      <c r="I38" s="1077"/>
      <c r="J38" s="1078"/>
      <c r="K38" s="285">
        <v>13615</v>
      </c>
      <c r="L38" s="285">
        <v>16</v>
      </c>
      <c r="M38" s="286">
        <v>13</v>
      </c>
      <c r="N38" s="287">
        <v>23.1</v>
      </c>
      <c r="O38" s="284"/>
    </row>
    <row r="39" spans="1:16" x14ac:dyDescent="0.15">
      <c r="A39" s="240"/>
      <c r="B39" s="236"/>
      <c r="C39" s="236"/>
      <c r="D39" s="236"/>
      <c r="E39" s="236"/>
      <c r="F39" s="236"/>
      <c r="G39" s="1076" t="s">
        <v>472</v>
      </c>
      <c r="H39" s="1077"/>
      <c r="I39" s="1077"/>
      <c r="J39" s="1078"/>
      <c r="K39" s="255">
        <v>-787813</v>
      </c>
      <c r="L39" s="255">
        <v>-924</v>
      </c>
      <c r="M39" s="288">
        <v>-2103</v>
      </c>
      <c r="N39" s="289">
        <v>-56.1</v>
      </c>
      <c r="O39" s="284"/>
    </row>
    <row r="40" spans="1:16" ht="27" customHeight="1" x14ac:dyDescent="0.15">
      <c r="A40" s="240"/>
      <c r="B40" s="236"/>
      <c r="C40" s="236"/>
      <c r="D40" s="236"/>
      <c r="E40" s="236"/>
      <c r="F40" s="236"/>
      <c r="G40" s="1079" t="s">
        <v>473</v>
      </c>
      <c r="H40" s="1080"/>
      <c r="I40" s="1080"/>
      <c r="J40" s="1081"/>
      <c r="K40" s="255">
        <v>-42966051</v>
      </c>
      <c r="L40" s="255">
        <v>-50413</v>
      </c>
      <c r="M40" s="288">
        <v>-47456</v>
      </c>
      <c r="N40" s="289">
        <v>6.2</v>
      </c>
      <c r="O40" s="284"/>
    </row>
    <row r="41" spans="1:16" x14ac:dyDescent="0.15">
      <c r="A41" s="240"/>
      <c r="B41" s="236"/>
      <c r="C41" s="236"/>
      <c r="D41" s="236"/>
      <c r="E41" s="236"/>
      <c r="F41" s="236"/>
      <c r="G41" s="1082" t="s">
        <v>474</v>
      </c>
      <c r="H41" s="1083"/>
      <c r="I41" s="1083"/>
      <c r="J41" s="1084"/>
      <c r="K41" s="256">
        <v>26925218</v>
      </c>
      <c r="L41" s="255">
        <v>31592</v>
      </c>
      <c r="M41" s="288">
        <v>36179</v>
      </c>
      <c r="N41" s="289">
        <v>-12.7</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476</v>
      </c>
      <c r="H48" s="294"/>
      <c r="I48" s="294"/>
      <c r="J48" s="294"/>
      <c r="K48" s="294"/>
      <c r="L48" s="294"/>
      <c r="M48" s="295"/>
      <c r="N48" s="294"/>
    </row>
    <row r="49" spans="1:14" ht="13.5" customHeight="1" x14ac:dyDescent="0.15">
      <c r="A49" s="240"/>
      <c r="B49" s="236"/>
      <c r="C49" s="236"/>
      <c r="D49" s="236"/>
      <c r="E49" s="236"/>
      <c r="F49" s="236"/>
      <c r="G49" s="296"/>
      <c r="H49" s="297"/>
      <c r="I49" s="1085" t="s">
        <v>443</v>
      </c>
      <c r="J49" s="1087" t="s">
        <v>477</v>
      </c>
      <c r="K49" s="1088"/>
      <c r="L49" s="1088"/>
      <c r="M49" s="1088"/>
      <c r="N49" s="1089"/>
    </row>
    <row r="50" spans="1:14" x14ac:dyDescent="0.15">
      <c r="A50" s="240"/>
      <c r="B50" s="236"/>
      <c r="C50" s="236"/>
      <c r="D50" s="236"/>
      <c r="E50" s="236"/>
      <c r="F50" s="236"/>
      <c r="G50" s="298"/>
      <c r="H50" s="299"/>
      <c r="I50" s="1086"/>
      <c r="J50" s="300" t="s">
        <v>478</v>
      </c>
      <c r="K50" s="301" t="s">
        <v>479</v>
      </c>
      <c r="L50" s="302" t="s">
        <v>480</v>
      </c>
      <c r="M50" s="303" t="s">
        <v>481</v>
      </c>
      <c r="N50" s="304" t="s">
        <v>482</v>
      </c>
    </row>
    <row r="51" spans="1:14" x14ac:dyDescent="0.15">
      <c r="A51" s="240"/>
      <c r="B51" s="236"/>
      <c r="C51" s="236"/>
      <c r="D51" s="236"/>
      <c r="E51" s="236"/>
      <c r="F51" s="236"/>
      <c r="G51" s="296" t="s">
        <v>483</v>
      </c>
      <c r="H51" s="297"/>
      <c r="I51" s="305">
        <v>111745900</v>
      </c>
      <c r="J51" s="306">
        <v>130028</v>
      </c>
      <c r="K51" s="307">
        <v>24.3</v>
      </c>
      <c r="L51" s="308">
        <v>103730</v>
      </c>
      <c r="M51" s="309">
        <v>11.7</v>
      </c>
      <c r="N51" s="310">
        <v>12.6</v>
      </c>
    </row>
    <row r="52" spans="1:14" x14ac:dyDescent="0.15">
      <c r="A52" s="240"/>
      <c r="B52" s="236"/>
      <c r="C52" s="236"/>
      <c r="D52" s="236"/>
      <c r="E52" s="236"/>
      <c r="F52" s="236"/>
      <c r="G52" s="311"/>
      <c r="H52" s="312" t="s">
        <v>484</v>
      </c>
      <c r="I52" s="313">
        <v>47901437</v>
      </c>
      <c r="J52" s="314">
        <v>55738</v>
      </c>
      <c r="K52" s="315">
        <v>55.6</v>
      </c>
      <c r="L52" s="316">
        <v>34978</v>
      </c>
      <c r="M52" s="317">
        <v>14.6</v>
      </c>
      <c r="N52" s="318">
        <v>41</v>
      </c>
    </row>
    <row r="53" spans="1:14" x14ac:dyDescent="0.15">
      <c r="A53" s="240"/>
      <c r="B53" s="236"/>
      <c r="C53" s="236"/>
      <c r="D53" s="236"/>
      <c r="E53" s="236"/>
      <c r="F53" s="236"/>
      <c r="G53" s="296" t="s">
        <v>485</v>
      </c>
      <c r="H53" s="297"/>
      <c r="I53" s="305">
        <v>103598493</v>
      </c>
      <c r="J53" s="306">
        <v>121031</v>
      </c>
      <c r="K53" s="307">
        <v>-6.9</v>
      </c>
      <c r="L53" s="308">
        <v>90877</v>
      </c>
      <c r="M53" s="309">
        <v>-12.4</v>
      </c>
      <c r="N53" s="310">
        <v>5.5</v>
      </c>
    </row>
    <row r="54" spans="1:14" x14ac:dyDescent="0.15">
      <c r="A54" s="240"/>
      <c r="B54" s="236"/>
      <c r="C54" s="236"/>
      <c r="D54" s="236"/>
      <c r="E54" s="236"/>
      <c r="F54" s="236"/>
      <c r="G54" s="311"/>
      <c r="H54" s="312" t="s">
        <v>484</v>
      </c>
      <c r="I54" s="313">
        <v>41927273</v>
      </c>
      <c r="J54" s="314">
        <v>48982</v>
      </c>
      <c r="K54" s="315">
        <v>-12.1</v>
      </c>
      <c r="L54" s="316">
        <v>37305</v>
      </c>
      <c r="M54" s="317">
        <v>6.7</v>
      </c>
      <c r="N54" s="318">
        <v>-18.8</v>
      </c>
    </row>
    <row r="55" spans="1:14" x14ac:dyDescent="0.15">
      <c r="A55" s="240"/>
      <c r="B55" s="236"/>
      <c r="C55" s="236"/>
      <c r="D55" s="236"/>
      <c r="E55" s="236"/>
      <c r="F55" s="236"/>
      <c r="G55" s="296" t="s">
        <v>486</v>
      </c>
      <c r="H55" s="297"/>
      <c r="I55" s="305">
        <v>97691280</v>
      </c>
      <c r="J55" s="306">
        <v>114478</v>
      </c>
      <c r="K55" s="307">
        <v>-5.4</v>
      </c>
      <c r="L55" s="308">
        <v>84976</v>
      </c>
      <c r="M55" s="309">
        <v>-6.5</v>
      </c>
      <c r="N55" s="310">
        <v>1.1000000000000001</v>
      </c>
    </row>
    <row r="56" spans="1:14" x14ac:dyDescent="0.15">
      <c r="A56" s="240"/>
      <c r="B56" s="236"/>
      <c r="C56" s="236"/>
      <c r="D56" s="236"/>
      <c r="E56" s="236"/>
      <c r="F56" s="236"/>
      <c r="G56" s="311"/>
      <c r="H56" s="312" t="s">
        <v>484</v>
      </c>
      <c r="I56" s="313">
        <v>36315508</v>
      </c>
      <c r="J56" s="314">
        <v>42556</v>
      </c>
      <c r="K56" s="315">
        <v>-13.1</v>
      </c>
      <c r="L56" s="316">
        <v>26480</v>
      </c>
      <c r="M56" s="317">
        <v>-29</v>
      </c>
      <c r="N56" s="318">
        <v>15.9</v>
      </c>
    </row>
    <row r="57" spans="1:14" x14ac:dyDescent="0.15">
      <c r="A57" s="240"/>
      <c r="B57" s="236"/>
      <c r="C57" s="236"/>
      <c r="D57" s="236"/>
      <c r="E57" s="236"/>
      <c r="F57" s="236"/>
      <c r="G57" s="296" t="s">
        <v>487</v>
      </c>
      <c r="H57" s="297"/>
      <c r="I57" s="305">
        <v>85166592</v>
      </c>
      <c r="J57" s="306">
        <v>99804</v>
      </c>
      <c r="K57" s="307">
        <v>-12.8</v>
      </c>
      <c r="L57" s="308">
        <v>78803</v>
      </c>
      <c r="M57" s="309">
        <v>-7.3</v>
      </c>
      <c r="N57" s="310">
        <v>-5.5</v>
      </c>
    </row>
    <row r="58" spans="1:14" x14ac:dyDescent="0.15">
      <c r="A58" s="240"/>
      <c r="B58" s="236"/>
      <c r="C58" s="236"/>
      <c r="D58" s="236"/>
      <c r="E58" s="236"/>
      <c r="F58" s="236"/>
      <c r="G58" s="311"/>
      <c r="H58" s="312" t="s">
        <v>484</v>
      </c>
      <c r="I58" s="313">
        <v>32372351</v>
      </c>
      <c r="J58" s="314">
        <v>37936</v>
      </c>
      <c r="K58" s="315">
        <v>-10.9</v>
      </c>
      <c r="L58" s="316">
        <v>19976</v>
      </c>
      <c r="M58" s="317">
        <v>-24.6</v>
      </c>
      <c r="N58" s="318">
        <v>13.7</v>
      </c>
    </row>
    <row r="59" spans="1:14" x14ac:dyDescent="0.15">
      <c r="A59" s="240"/>
      <c r="B59" s="236"/>
      <c r="C59" s="236"/>
      <c r="D59" s="236"/>
      <c r="E59" s="236"/>
      <c r="F59" s="236"/>
      <c r="G59" s="296" t="s">
        <v>488</v>
      </c>
      <c r="H59" s="297"/>
      <c r="I59" s="305">
        <v>95635508</v>
      </c>
      <c r="J59" s="306">
        <v>112211</v>
      </c>
      <c r="K59" s="307">
        <v>12.4</v>
      </c>
      <c r="L59" s="308">
        <v>88620</v>
      </c>
      <c r="M59" s="309">
        <v>12.5</v>
      </c>
      <c r="N59" s="310">
        <v>-0.1</v>
      </c>
    </row>
    <row r="60" spans="1:14" x14ac:dyDescent="0.15">
      <c r="A60" s="240"/>
      <c r="B60" s="236"/>
      <c r="C60" s="236"/>
      <c r="D60" s="236"/>
      <c r="E60" s="236"/>
      <c r="F60" s="236"/>
      <c r="G60" s="311"/>
      <c r="H60" s="312" t="s">
        <v>484</v>
      </c>
      <c r="I60" s="319">
        <v>33155752</v>
      </c>
      <c r="J60" s="314">
        <v>38902</v>
      </c>
      <c r="K60" s="315">
        <v>2.5</v>
      </c>
      <c r="L60" s="316">
        <v>19309</v>
      </c>
      <c r="M60" s="317">
        <v>-3.3</v>
      </c>
      <c r="N60" s="318">
        <v>5.8</v>
      </c>
    </row>
    <row r="61" spans="1:14" x14ac:dyDescent="0.15">
      <c r="A61" s="240"/>
      <c r="B61" s="236"/>
      <c r="C61" s="236"/>
      <c r="D61" s="236"/>
      <c r="E61" s="236"/>
      <c r="F61" s="236"/>
      <c r="G61" s="296" t="s">
        <v>489</v>
      </c>
      <c r="H61" s="320"/>
      <c r="I61" s="321">
        <v>98767555</v>
      </c>
      <c r="J61" s="322">
        <v>115510</v>
      </c>
      <c r="K61" s="323">
        <v>2.2999999999999998</v>
      </c>
      <c r="L61" s="324">
        <v>89401</v>
      </c>
      <c r="M61" s="325">
        <v>-0.4</v>
      </c>
      <c r="N61" s="310">
        <v>2.7</v>
      </c>
    </row>
    <row r="62" spans="1:14" x14ac:dyDescent="0.15">
      <c r="A62" s="240"/>
      <c r="B62" s="236"/>
      <c r="C62" s="236"/>
      <c r="D62" s="236"/>
      <c r="E62" s="236"/>
      <c r="F62" s="236"/>
      <c r="G62" s="311"/>
      <c r="H62" s="312" t="s">
        <v>484</v>
      </c>
      <c r="I62" s="313">
        <v>38334464</v>
      </c>
      <c r="J62" s="314">
        <v>44823</v>
      </c>
      <c r="K62" s="315">
        <v>4.4000000000000004</v>
      </c>
      <c r="L62" s="316">
        <v>27610</v>
      </c>
      <c r="M62" s="317">
        <v>-7.1</v>
      </c>
      <c r="N62" s="318">
        <v>11.5</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4" zoomScale="70" zoomScaleNormal="70" zoomScaleSheetLayoutView="100" workbookViewId="0">
      <selection activeCell="BN15" sqref="BN15:BU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490</v>
      </c>
      <c r="G46" s="329" t="s">
        <v>491</v>
      </c>
      <c r="H46" s="329" t="s">
        <v>492</v>
      </c>
      <c r="I46" s="329" t="s">
        <v>493</v>
      </c>
      <c r="J46" s="330" t="s">
        <v>494</v>
      </c>
    </row>
    <row r="47" spans="2:10" ht="57.75" customHeight="1" x14ac:dyDescent="0.15">
      <c r="B47" s="7"/>
      <c r="C47" s="1098" t="s">
        <v>3</v>
      </c>
      <c r="D47" s="1098"/>
      <c r="E47" s="1099"/>
      <c r="F47" s="331">
        <v>5.0599999999999996</v>
      </c>
      <c r="G47" s="332">
        <v>5.88</v>
      </c>
      <c r="H47" s="332">
        <v>7.11</v>
      </c>
      <c r="I47" s="332">
        <v>7.04</v>
      </c>
      <c r="J47" s="333">
        <v>6.47</v>
      </c>
    </row>
    <row r="48" spans="2:10" ht="57.75" customHeight="1" x14ac:dyDescent="0.15">
      <c r="B48" s="8"/>
      <c r="C48" s="1100" t="s">
        <v>4</v>
      </c>
      <c r="D48" s="1100"/>
      <c r="E48" s="1101"/>
      <c r="F48" s="334">
        <v>2.16</v>
      </c>
      <c r="G48" s="335">
        <v>2.2799999999999998</v>
      </c>
      <c r="H48" s="335">
        <v>2.5499999999999998</v>
      </c>
      <c r="I48" s="335">
        <v>1.64</v>
      </c>
      <c r="J48" s="336">
        <v>1.61</v>
      </c>
    </row>
    <row r="49" spans="2:10" ht="57.75" customHeight="1" thickBot="1" x14ac:dyDescent="0.2">
      <c r="B49" s="9"/>
      <c r="C49" s="1102" t="s">
        <v>5</v>
      </c>
      <c r="D49" s="1102"/>
      <c r="E49" s="1103"/>
      <c r="F49" s="337">
        <v>1.29</v>
      </c>
      <c r="G49" s="338">
        <v>1.25</v>
      </c>
      <c r="H49" s="338">
        <v>1.4</v>
      </c>
      <c r="I49" s="338" t="s">
        <v>495</v>
      </c>
      <c r="J49" s="339" t="s">
        <v>496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10" zoomScaleSheetLayoutView="100" workbookViewId="0">
      <selection activeCell="BN15" sqref="BN15:BU15"/>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490</v>
      </c>
      <c r="G33" s="17" t="s">
        <v>491</v>
      </c>
      <c r="H33" s="17" t="s">
        <v>492</v>
      </c>
      <c r="I33" s="17" t="s">
        <v>493</v>
      </c>
      <c r="J33" s="18" t="s">
        <v>494</v>
      </c>
      <c r="K33" s="10"/>
      <c r="L33" s="10"/>
      <c r="M33" s="10"/>
      <c r="N33" s="10"/>
      <c r="O33" s="10"/>
      <c r="P33" s="10"/>
    </row>
    <row r="34" spans="1:16" ht="39" customHeight="1" x14ac:dyDescent="0.15">
      <c r="A34" s="10"/>
      <c r="B34" s="19"/>
      <c r="C34" s="1110" t="s">
        <v>497</v>
      </c>
      <c r="D34" s="1110"/>
      <c r="E34" s="1111"/>
      <c r="F34" s="20">
        <v>2.12</v>
      </c>
      <c r="G34" s="21">
        <v>2.25</v>
      </c>
      <c r="H34" s="21">
        <v>2.52</v>
      </c>
      <c r="I34" s="21">
        <v>1.61</v>
      </c>
      <c r="J34" s="22">
        <v>1.58</v>
      </c>
      <c r="K34" s="10"/>
      <c r="L34" s="10"/>
      <c r="M34" s="10"/>
      <c r="N34" s="10"/>
      <c r="O34" s="10"/>
      <c r="P34" s="10"/>
    </row>
    <row r="35" spans="1:16" ht="39" customHeight="1" x14ac:dyDescent="0.15">
      <c r="A35" s="10"/>
      <c r="B35" s="23"/>
      <c r="C35" s="1104" t="s">
        <v>498</v>
      </c>
      <c r="D35" s="1105"/>
      <c r="E35" s="1106"/>
      <c r="F35" s="24">
        <v>2.76</v>
      </c>
      <c r="G35" s="25">
        <v>2.31</v>
      </c>
      <c r="H35" s="25">
        <v>1.46</v>
      </c>
      <c r="I35" s="25">
        <v>1.59</v>
      </c>
      <c r="J35" s="26">
        <v>1.06</v>
      </c>
      <c r="K35" s="10"/>
      <c r="L35" s="10"/>
      <c r="M35" s="10"/>
      <c r="N35" s="10"/>
      <c r="O35" s="10"/>
      <c r="P35" s="10"/>
    </row>
    <row r="36" spans="1:16" ht="39" customHeight="1" x14ac:dyDescent="0.15">
      <c r="A36" s="10"/>
      <c r="B36" s="23"/>
      <c r="C36" s="1104" t="s">
        <v>499</v>
      </c>
      <c r="D36" s="1105"/>
      <c r="E36" s="1106"/>
      <c r="F36" s="24">
        <v>0.68</v>
      </c>
      <c r="G36" s="25">
        <v>0.67</v>
      </c>
      <c r="H36" s="25">
        <v>0.7</v>
      </c>
      <c r="I36" s="25">
        <v>0.74</v>
      </c>
      <c r="J36" s="26">
        <v>0.66</v>
      </c>
      <c r="K36" s="10"/>
      <c r="L36" s="10"/>
      <c r="M36" s="10"/>
      <c r="N36" s="10"/>
      <c r="O36" s="10"/>
      <c r="P36" s="10"/>
    </row>
    <row r="37" spans="1:16" ht="39" customHeight="1" x14ac:dyDescent="0.15">
      <c r="A37" s="10"/>
      <c r="B37" s="23"/>
      <c r="C37" s="1104" t="s">
        <v>500</v>
      </c>
      <c r="D37" s="1105"/>
      <c r="E37" s="1106"/>
      <c r="F37" s="24">
        <v>0.06</v>
      </c>
      <c r="G37" s="25">
        <v>0.05</v>
      </c>
      <c r="H37" s="25">
        <v>0.05</v>
      </c>
      <c r="I37" s="25">
        <v>0.09</v>
      </c>
      <c r="J37" s="26">
        <v>0.16</v>
      </c>
      <c r="K37" s="10"/>
      <c r="L37" s="10"/>
      <c r="M37" s="10"/>
      <c r="N37" s="10"/>
      <c r="O37" s="10"/>
      <c r="P37" s="10"/>
    </row>
    <row r="38" spans="1:16" ht="39" customHeight="1" x14ac:dyDescent="0.15">
      <c r="A38" s="10"/>
      <c r="B38" s="23"/>
      <c r="C38" s="1104" t="s">
        <v>501</v>
      </c>
      <c r="D38" s="1105"/>
      <c r="E38" s="1106"/>
      <c r="F38" s="24">
        <v>0.03</v>
      </c>
      <c r="G38" s="25">
        <v>0.03</v>
      </c>
      <c r="H38" s="25">
        <v>0.03</v>
      </c>
      <c r="I38" s="25">
        <v>0.03</v>
      </c>
      <c r="J38" s="26">
        <v>0.03</v>
      </c>
      <c r="K38" s="10"/>
      <c r="L38" s="10"/>
      <c r="M38" s="10"/>
      <c r="N38" s="10"/>
      <c r="O38" s="10"/>
      <c r="P38" s="10"/>
    </row>
    <row r="39" spans="1:16" ht="39" customHeight="1" x14ac:dyDescent="0.15">
      <c r="A39" s="10"/>
      <c r="B39" s="23"/>
      <c r="C39" s="1104" t="s">
        <v>502</v>
      </c>
      <c r="D39" s="1105"/>
      <c r="E39" s="1106"/>
      <c r="F39" s="24">
        <v>0</v>
      </c>
      <c r="G39" s="25">
        <v>0</v>
      </c>
      <c r="H39" s="25">
        <v>0</v>
      </c>
      <c r="I39" s="25">
        <v>0</v>
      </c>
      <c r="J39" s="26">
        <v>0</v>
      </c>
      <c r="K39" s="10"/>
      <c r="L39" s="10"/>
      <c r="M39" s="10"/>
      <c r="N39" s="10"/>
      <c r="O39" s="10"/>
      <c r="P39" s="10"/>
    </row>
    <row r="40" spans="1:16" ht="39" customHeight="1" x14ac:dyDescent="0.15">
      <c r="A40" s="10"/>
      <c r="B40" s="23"/>
      <c r="C40" s="1104" t="s">
        <v>503</v>
      </c>
      <c r="D40" s="1105"/>
      <c r="E40" s="1106"/>
      <c r="F40" s="24">
        <v>0</v>
      </c>
      <c r="G40" s="25">
        <v>0</v>
      </c>
      <c r="H40" s="25">
        <v>0</v>
      </c>
      <c r="I40" s="25">
        <v>0</v>
      </c>
      <c r="J40" s="26">
        <v>0</v>
      </c>
      <c r="K40" s="10"/>
      <c r="L40" s="10"/>
      <c r="M40" s="10"/>
      <c r="N40" s="10"/>
      <c r="O40" s="10"/>
      <c r="P40" s="10"/>
    </row>
    <row r="41" spans="1:16" ht="39" customHeight="1" x14ac:dyDescent="0.15">
      <c r="A41" s="10"/>
      <c r="B41" s="23"/>
      <c r="C41" s="1104" t="s">
        <v>504</v>
      </c>
      <c r="D41" s="1105"/>
      <c r="E41" s="1106"/>
      <c r="F41" s="24" t="s">
        <v>451</v>
      </c>
      <c r="G41" s="25" t="s">
        <v>451</v>
      </c>
      <c r="H41" s="25">
        <v>0</v>
      </c>
      <c r="I41" s="25">
        <v>0</v>
      </c>
      <c r="J41" s="26">
        <v>0</v>
      </c>
      <c r="K41" s="10"/>
      <c r="L41" s="10"/>
      <c r="M41" s="10"/>
      <c r="N41" s="10"/>
      <c r="O41" s="10"/>
      <c r="P41" s="10"/>
    </row>
    <row r="42" spans="1:16" ht="39" customHeight="1" x14ac:dyDescent="0.15">
      <c r="A42" s="10"/>
      <c r="B42" s="27"/>
      <c r="C42" s="1104" t="s">
        <v>505</v>
      </c>
      <c r="D42" s="1105"/>
      <c r="E42" s="1106"/>
      <c r="F42" s="24" t="s">
        <v>451</v>
      </c>
      <c r="G42" s="25" t="s">
        <v>451</v>
      </c>
      <c r="H42" s="25" t="s">
        <v>451</v>
      </c>
      <c r="I42" s="25" t="s">
        <v>451</v>
      </c>
      <c r="J42" s="26" t="s">
        <v>451</v>
      </c>
      <c r="K42" s="10"/>
      <c r="L42" s="10"/>
      <c r="M42" s="10"/>
      <c r="N42" s="10"/>
      <c r="O42" s="10"/>
      <c r="P42" s="10"/>
    </row>
    <row r="43" spans="1:16" ht="39" customHeight="1" thickBot="1" x14ac:dyDescent="0.2">
      <c r="A43" s="10"/>
      <c r="B43" s="28"/>
      <c r="C43" s="1107" t="s">
        <v>506</v>
      </c>
      <c r="D43" s="1108"/>
      <c r="E43" s="1109"/>
      <c r="F43" s="29">
        <v>2.29</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7" zoomScale="70" zoomScaleNormal="70" zoomScaleSheetLayoutView="55" workbookViewId="0">
      <selection activeCell="BN15" sqref="BN15:BU15"/>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61256</v>
      </c>
      <c r="L45" s="48">
        <v>66423</v>
      </c>
      <c r="M45" s="48">
        <v>67502</v>
      </c>
      <c r="N45" s="48">
        <v>65398</v>
      </c>
      <c r="O45" s="49">
        <v>67157</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451</v>
      </c>
      <c r="L46" s="52" t="s">
        <v>451</v>
      </c>
      <c r="M46" s="52" t="s">
        <v>451</v>
      </c>
      <c r="N46" s="52" t="s">
        <v>451</v>
      </c>
      <c r="O46" s="53" t="s">
        <v>451</v>
      </c>
      <c r="P46" s="36"/>
      <c r="Q46" s="36"/>
      <c r="R46" s="36"/>
      <c r="S46" s="36"/>
      <c r="T46" s="36"/>
      <c r="U46" s="36"/>
    </row>
    <row r="47" spans="1:21" ht="30.75" customHeight="1" x14ac:dyDescent="0.15">
      <c r="A47" s="36"/>
      <c r="B47" s="1122"/>
      <c r="C47" s="1123"/>
      <c r="D47" s="50"/>
      <c r="E47" s="1114" t="s">
        <v>13</v>
      </c>
      <c r="F47" s="1114"/>
      <c r="G47" s="1114"/>
      <c r="H47" s="1114"/>
      <c r="I47" s="1114"/>
      <c r="J47" s="1115"/>
      <c r="K47" s="51">
        <v>876</v>
      </c>
      <c r="L47" s="52">
        <v>163</v>
      </c>
      <c r="M47" s="52">
        <v>100</v>
      </c>
      <c r="N47" s="52">
        <v>33</v>
      </c>
      <c r="O47" s="53">
        <v>17</v>
      </c>
      <c r="P47" s="36"/>
      <c r="Q47" s="36"/>
      <c r="R47" s="36"/>
      <c r="S47" s="36"/>
      <c r="T47" s="36"/>
      <c r="U47" s="36"/>
    </row>
    <row r="48" spans="1:21" ht="30.75" customHeight="1" x14ac:dyDescent="0.15">
      <c r="A48" s="36"/>
      <c r="B48" s="1122"/>
      <c r="C48" s="1123"/>
      <c r="D48" s="50"/>
      <c r="E48" s="1114" t="s">
        <v>14</v>
      </c>
      <c r="F48" s="1114"/>
      <c r="G48" s="1114"/>
      <c r="H48" s="1114"/>
      <c r="I48" s="1114"/>
      <c r="J48" s="1115"/>
      <c r="K48" s="51">
        <v>440</v>
      </c>
      <c r="L48" s="52" t="s">
        <v>451</v>
      </c>
      <c r="M48" s="52" t="s">
        <v>451</v>
      </c>
      <c r="N48" s="52" t="s">
        <v>451</v>
      </c>
      <c r="O48" s="53" t="s">
        <v>451</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451</v>
      </c>
      <c r="L49" s="52" t="s">
        <v>451</v>
      </c>
      <c r="M49" s="52" t="s">
        <v>451</v>
      </c>
      <c r="N49" s="52" t="s">
        <v>451</v>
      </c>
      <c r="O49" s="53" t="s">
        <v>451</v>
      </c>
      <c r="P49" s="36"/>
      <c r="Q49" s="36"/>
      <c r="R49" s="36"/>
      <c r="S49" s="36"/>
      <c r="T49" s="36"/>
      <c r="U49" s="36"/>
    </row>
    <row r="50" spans="1:21" ht="30.75" customHeight="1" x14ac:dyDescent="0.15">
      <c r="A50" s="36"/>
      <c r="B50" s="1122"/>
      <c r="C50" s="1123"/>
      <c r="D50" s="50"/>
      <c r="E50" s="1114" t="s">
        <v>16</v>
      </c>
      <c r="F50" s="1114"/>
      <c r="G50" s="1114"/>
      <c r="H50" s="1114"/>
      <c r="I50" s="1114"/>
      <c r="J50" s="1115"/>
      <c r="K50" s="51">
        <v>5452</v>
      </c>
      <c r="L50" s="52">
        <v>5096</v>
      </c>
      <c r="M50" s="52">
        <v>4837</v>
      </c>
      <c r="N50" s="52">
        <v>4165</v>
      </c>
      <c r="O50" s="53">
        <v>3492</v>
      </c>
      <c r="P50" s="36"/>
      <c r="Q50" s="36"/>
      <c r="R50" s="36"/>
      <c r="S50" s="36"/>
      <c r="T50" s="36"/>
      <c r="U50" s="36"/>
    </row>
    <row r="51" spans="1:21" ht="30.75" customHeight="1" x14ac:dyDescent="0.15">
      <c r="A51" s="36"/>
      <c r="B51" s="1124"/>
      <c r="C51" s="1125"/>
      <c r="D51" s="54"/>
      <c r="E51" s="1114" t="s">
        <v>17</v>
      </c>
      <c r="F51" s="1114"/>
      <c r="G51" s="1114"/>
      <c r="H51" s="1114"/>
      <c r="I51" s="1114"/>
      <c r="J51" s="1115"/>
      <c r="K51" s="51">
        <v>27</v>
      </c>
      <c r="L51" s="52">
        <v>58</v>
      </c>
      <c r="M51" s="52">
        <v>24</v>
      </c>
      <c r="N51" s="52">
        <v>13</v>
      </c>
      <c r="O51" s="53">
        <v>14</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40107</v>
      </c>
      <c r="L52" s="52">
        <v>40234</v>
      </c>
      <c r="M52" s="52">
        <v>41250</v>
      </c>
      <c r="N52" s="52">
        <v>42143</v>
      </c>
      <c r="O52" s="53">
        <v>43754</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27944</v>
      </c>
      <c r="L53" s="57">
        <v>31506</v>
      </c>
      <c r="M53" s="57">
        <v>31213</v>
      </c>
      <c r="N53" s="57">
        <v>27466</v>
      </c>
      <c r="O53" s="58">
        <v>26926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A7" zoomScale="70" zoomScaleNormal="70" zoomScaleSheetLayoutView="100" workbookViewId="0">
      <selection activeCell="BN15" sqref="BN15:BU15"/>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490</v>
      </c>
      <c r="J40" s="341" t="s">
        <v>491</v>
      </c>
      <c r="K40" s="341" t="s">
        <v>492</v>
      </c>
      <c r="L40" s="341" t="s">
        <v>493</v>
      </c>
      <c r="M40" s="342" t="s">
        <v>494</v>
      </c>
    </row>
    <row r="41" spans="2:13" ht="27.75" customHeight="1" x14ac:dyDescent="0.15">
      <c r="B41" s="1140" t="s">
        <v>22</v>
      </c>
      <c r="C41" s="1141"/>
      <c r="D41" s="66"/>
      <c r="E41" s="1142" t="s">
        <v>23</v>
      </c>
      <c r="F41" s="1142"/>
      <c r="G41" s="1142"/>
      <c r="H41" s="1143"/>
      <c r="I41" s="343">
        <v>683320</v>
      </c>
      <c r="J41" s="344">
        <v>708345</v>
      </c>
      <c r="K41" s="344">
        <v>708775</v>
      </c>
      <c r="L41" s="344">
        <v>722050</v>
      </c>
      <c r="M41" s="345">
        <v>723672</v>
      </c>
    </row>
    <row r="42" spans="2:13" ht="27.75" customHeight="1" x14ac:dyDescent="0.15">
      <c r="B42" s="1130"/>
      <c r="C42" s="1131"/>
      <c r="D42" s="67"/>
      <c r="E42" s="1134" t="s">
        <v>24</v>
      </c>
      <c r="F42" s="1134"/>
      <c r="G42" s="1134"/>
      <c r="H42" s="1135"/>
      <c r="I42" s="346">
        <v>30277</v>
      </c>
      <c r="J42" s="347">
        <v>25585</v>
      </c>
      <c r="K42" s="347">
        <v>20905</v>
      </c>
      <c r="L42" s="347">
        <v>16839</v>
      </c>
      <c r="M42" s="348">
        <v>12987</v>
      </c>
    </row>
    <row r="43" spans="2:13" ht="27.75" customHeight="1" x14ac:dyDescent="0.15">
      <c r="B43" s="1130"/>
      <c r="C43" s="1131"/>
      <c r="D43" s="67"/>
      <c r="E43" s="1134" t="s">
        <v>25</v>
      </c>
      <c r="F43" s="1134"/>
      <c r="G43" s="1134"/>
      <c r="H43" s="1135"/>
      <c r="I43" s="346">
        <v>1593</v>
      </c>
      <c r="J43" s="347" t="s">
        <v>451</v>
      </c>
      <c r="K43" s="347" t="s">
        <v>451</v>
      </c>
      <c r="L43" s="347" t="s">
        <v>451</v>
      </c>
      <c r="M43" s="348" t="s">
        <v>451</v>
      </c>
    </row>
    <row r="44" spans="2:13" ht="27.75" customHeight="1" x14ac:dyDescent="0.15">
      <c r="B44" s="1130"/>
      <c r="C44" s="1131"/>
      <c r="D44" s="67"/>
      <c r="E44" s="1134" t="s">
        <v>26</v>
      </c>
      <c r="F44" s="1134"/>
      <c r="G44" s="1134"/>
      <c r="H44" s="1135"/>
      <c r="I44" s="346" t="s">
        <v>451</v>
      </c>
      <c r="J44" s="347" t="s">
        <v>451</v>
      </c>
      <c r="K44" s="347" t="s">
        <v>451</v>
      </c>
      <c r="L44" s="347" t="s">
        <v>451</v>
      </c>
      <c r="M44" s="348" t="s">
        <v>451</v>
      </c>
    </row>
    <row r="45" spans="2:13" ht="27.75" customHeight="1" x14ac:dyDescent="0.15">
      <c r="B45" s="1130"/>
      <c r="C45" s="1131"/>
      <c r="D45" s="67"/>
      <c r="E45" s="1134" t="s">
        <v>27</v>
      </c>
      <c r="F45" s="1134"/>
      <c r="G45" s="1134"/>
      <c r="H45" s="1135"/>
      <c r="I45" s="346">
        <v>138155</v>
      </c>
      <c r="J45" s="347">
        <v>139574</v>
      </c>
      <c r="K45" s="347">
        <v>139183</v>
      </c>
      <c r="L45" s="347">
        <v>135783</v>
      </c>
      <c r="M45" s="348">
        <v>124162</v>
      </c>
    </row>
    <row r="46" spans="2:13" ht="27.75" customHeight="1" x14ac:dyDescent="0.15">
      <c r="B46" s="1130"/>
      <c r="C46" s="1131"/>
      <c r="D46" s="67"/>
      <c r="E46" s="1134" t="s">
        <v>28</v>
      </c>
      <c r="F46" s="1134"/>
      <c r="G46" s="1134"/>
      <c r="H46" s="1135"/>
      <c r="I46" s="346">
        <v>2486</v>
      </c>
      <c r="J46" s="347">
        <v>3199</v>
      </c>
      <c r="K46" s="347">
        <v>2667</v>
      </c>
      <c r="L46" s="347">
        <v>2341</v>
      </c>
      <c r="M46" s="348">
        <v>2380</v>
      </c>
    </row>
    <row r="47" spans="2:13" ht="27.75" customHeight="1" x14ac:dyDescent="0.15">
      <c r="B47" s="1130"/>
      <c r="C47" s="1131"/>
      <c r="D47" s="67"/>
      <c r="E47" s="1134" t="s">
        <v>29</v>
      </c>
      <c r="F47" s="1134"/>
      <c r="G47" s="1134"/>
      <c r="H47" s="1135"/>
      <c r="I47" s="346" t="s">
        <v>451</v>
      </c>
      <c r="J47" s="347" t="s">
        <v>451</v>
      </c>
      <c r="K47" s="347" t="s">
        <v>451</v>
      </c>
      <c r="L47" s="347" t="s">
        <v>451</v>
      </c>
      <c r="M47" s="348" t="s">
        <v>451</v>
      </c>
    </row>
    <row r="48" spans="2:13" ht="27.75" customHeight="1" x14ac:dyDescent="0.15">
      <c r="B48" s="1132"/>
      <c r="C48" s="1133"/>
      <c r="D48" s="67"/>
      <c r="E48" s="1134" t="s">
        <v>30</v>
      </c>
      <c r="F48" s="1134"/>
      <c r="G48" s="1134"/>
      <c r="H48" s="1135"/>
      <c r="I48" s="346">
        <v>56</v>
      </c>
      <c r="J48" s="347">
        <v>204</v>
      </c>
      <c r="K48" s="347">
        <v>175</v>
      </c>
      <c r="L48" s="347">
        <v>242</v>
      </c>
      <c r="M48" s="348">
        <v>62</v>
      </c>
    </row>
    <row r="49" spans="2:13" ht="27.75" customHeight="1" x14ac:dyDescent="0.15">
      <c r="B49" s="1128" t="s">
        <v>31</v>
      </c>
      <c r="C49" s="1129"/>
      <c r="D49" s="68"/>
      <c r="E49" s="1134" t="s">
        <v>32</v>
      </c>
      <c r="F49" s="1134"/>
      <c r="G49" s="1134"/>
      <c r="H49" s="1135"/>
      <c r="I49" s="346">
        <v>39661</v>
      </c>
      <c r="J49" s="347">
        <v>54317</v>
      </c>
      <c r="K49" s="347">
        <v>57879</v>
      </c>
      <c r="L49" s="347">
        <v>58127</v>
      </c>
      <c r="M49" s="348">
        <v>59430</v>
      </c>
    </row>
    <row r="50" spans="2:13" ht="27.75" customHeight="1" x14ac:dyDescent="0.15">
      <c r="B50" s="1130"/>
      <c r="C50" s="1131"/>
      <c r="D50" s="67"/>
      <c r="E50" s="1134" t="s">
        <v>33</v>
      </c>
      <c r="F50" s="1134"/>
      <c r="G50" s="1134"/>
      <c r="H50" s="1135"/>
      <c r="I50" s="346">
        <v>15795</v>
      </c>
      <c r="J50" s="347">
        <v>16453</v>
      </c>
      <c r="K50" s="347">
        <v>15544</v>
      </c>
      <c r="L50" s="347">
        <v>19608</v>
      </c>
      <c r="M50" s="348">
        <v>18348</v>
      </c>
    </row>
    <row r="51" spans="2:13" ht="27.75" customHeight="1" x14ac:dyDescent="0.15">
      <c r="B51" s="1132"/>
      <c r="C51" s="1133"/>
      <c r="D51" s="67"/>
      <c r="E51" s="1134" t="s">
        <v>34</v>
      </c>
      <c r="F51" s="1134"/>
      <c r="G51" s="1134"/>
      <c r="H51" s="1135"/>
      <c r="I51" s="346">
        <v>480536</v>
      </c>
      <c r="J51" s="347">
        <v>509195</v>
      </c>
      <c r="K51" s="347">
        <v>520392</v>
      </c>
      <c r="L51" s="347">
        <v>533659</v>
      </c>
      <c r="M51" s="348">
        <v>542872</v>
      </c>
    </row>
    <row r="52" spans="2:13" ht="27.75" customHeight="1" thickBot="1" x14ac:dyDescent="0.2">
      <c r="B52" s="1136" t="s">
        <v>35</v>
      </c>
      <c r="C52" s="1137"/>
      <c r="D52" s="69"/>
      <c r="E52" s="1138" t="s">
        <v>36</v>
      </c>
      <c r="F52" s="1138"/>
      <c r="G52" s="1138"/>
      <c r="H52" s="1139"/>
      <c r="I52" s="349">
        <v>319895</v>
      </c>
      <c r="J52" s="350">
        <v>296942</v>
      </c>
      <c r="K52" s="350">
        <v>277891</v>
      </c>
      <c r="L52" s="350">
        <v>265860</v>
      </c>
      <c r="M52" s="351">
        <v>242614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483</v>
      </c>
      <c r="B3" s="88"/>
      <c r="C3" s="89"/>
      <c r="D3" s="90">
        <v>130028</v>
      </c>
      <c r="E3" s="91"/>
      <c r="F3" s="92">
        <v>103730</v>
      </c>
      <c r="G3" s="93"/>
      <c r="H3" s="94"/>
    </row>
    <row r="4" spans="1:8" x14ac:dyDescent="0.15">
      <c r="A4" s="95"/>
      <c r="B4" s="96"/>
      <c r="C4" s="97"/>
      <c r="D4" s="98">
        <v>55738</v>
      </c>
      <c r="E4" s="99"/>
      <c r="F4" s="100">
        <v>34978</v>
      </c>
      <c r="G4" s="101"/>
      <c r="H4" s="102"/>
    </row>
    <row r="5" spans="1:8" x14ac:dyDescent="0.15">
      <c r="A5" s="83" t="s">
        <v>485</v>
      </c>
      <c r="B5" s="88"/>
      <c r="C5" s="89"/>
      <c r="D5" s="90">
        <v>121031</v>
      </c>
      <c r="E5" s="91"/>
      <c r="F5" s="92">
        <v>90877</v>
      </c>
      <c r="G5" s="93"/>
      <c r="H5" s="94"/>
    </row>
    <row r="6" spans="1:8" x14ac:dyDescent="0.15">
      <c r="A6" s="95"/>
      <c r="B6" s="96"/>
      <c r="C6" s="97"/>
      <c r="D6" s="98">
        <v>48982</v>
      </c>
      <c r="E6" s="99"/>
      <c r="F6" s="100">
        <v>37305</v>
      </c>
      <c r="G6" s="101"/>
      <c r="H6" s="102"/>
    </row>
    <row r="7" spans="1:8" x14ac:dyDescent="0.15">
      <c r="A7" s="83" t="s">
        <v>486</v>
      </c>
      <c r="B7" s="88"/>
      <c r="C7" s="89"/>
      <c r="D7" s="90">
        <v>114478</v>
      </c>
      <c r="E7" s="91"/>
      <c r="F7" s="92">
        <v>84976</v>
      </c>
      <c r="G7" s="93"/>
      <c r="H7" s="94"/>
    </row>
    <row r="8" spans="1:8" x14ac:dyDescent="0.15">
      <c r="A8" s="95"/>
      <c r="B8" s="96"/>
      <c r="C8" s="97"/>
      <c r="D8" s="98">
        <v>42556</v>
      </c>
      <c r="E8" s="99"/>
      <c r="F8" s="100">
        <v>26480</v>
      </c>
      <c r="G8" s="101"/>
      <c r="H8" s="102"/>
    </row>
    <row r="9" spans="1:8" x14ac:dyDescent="0.15">
      <c r="A9" s="83" t="s">
        <v>487</v>
      </c>
      <c r="B9" s="88"/>
      <c r="C9" s="89"/>
      <c r="D9" s="90">
        <v>99804</v>
      </c>
      <c r="E9" s="91"/>
      <c r="F9" s="92">
        <v>78803</v>
      </c>
      <c r="G9" s="93"/>
      <c r="H9" s="94"/>
    </row>
    <row r="10" spans="1:8" x14ac:dyDescent="0.15">
      <c r="A10" s="95"/>
      <c r="B10" s="96"/>
      <c r="C10" s="97"/>
      <c r="D10" s="98">
        <v>37936</v>
      </c>
      <c r="E10" s="99"/>
      <c r="F10" s="100">
        <v>19976</v>
      </c>
      <c r="G10" s="101"/>
      <c r="H10" s="102"/>
    </row>
    <row r="11" spans="1:8" x14ac:dyDescent="0.15">
      <c r="A11" s="83" t="s">
        <v>488</v>
      </c>
      <c r="B11" s="88"/>
      <c r="C11" s="89"/>
      <c r="D11" s="90">
        <v>112211</v>
      </c>
      <c r="E11" s="91"/>
      <c r="F11" s="92">
        <v>88620</v>
      </c>
      <c r="G11" s="93"/>
      <c r="H11" s="94"/>
    </row>
    <row r="12" spans="1:8" x14ac:dyDescent="0.15">
      <c r="A12" s="95"/>
      <c r="B12" s="96"/>
      <c r="C12" s="103"/>
      <c r="D12" s="98">
        <v>38902</v>
      </c>
      <c r="E12" s="99"/>
      <c r="F12" s="100">
        <v>19309</v>
      </c>
      <c r="G12" s="101"/>
      <c r="H12" s="102"/>
    </row>
    <row r="13" spans="1:8" x14ac:dyDescent="0.15">
      <c r="A13" s="83"/>
      <c r="B13" s="88"/>
      <c r="C13" s="104"/>
      <c r="D13" s="105">
        <v>115510</v>
      </c>
      <c r="E13" s="106"/>
      <c r="F13" s="107">
        <v>89401</v>
      </c>
      <c r="G13" s="108"/>
      <c r="H13" s="94"/>
    </row>
    <row r="14" spans="1:8" x14ac:dyDescent="0.15">
      <c r="A14" s="95"/>
      <c r="B14" s="96"/>
      <c r="C14" s="97"/>
      <c r="D14" s="98">
        <v>44823</v>
      </c>
      <c r="E14" s="99"/>
      <c r="F14" s="100">
        <v>27610</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2.16</v>
      </c>
      <c r="C19" s="109">
        <f>ROUND(VALUE(SUBSTITUTE(実質収支比率等に係る経年分析!G$48,"▲","-")),2)</f>
        <v>2.2799999999999998</v>
      </c>
      <c r="D19" s="109">
        <f>ROUND(VALUE(SUBSTITUTE(実質収支比率等に係る経年分析!H$48,"▲","-")),2)</f>
        <v>2.5499999999999998</v>
      </c>
      <c r="E19" s="109">
        <f>ROUND(VALUE(SUBSTITUTE(実質収支比率等に係る経年分析!I$48,"▲","-")),2)</f>
        <v>1.64</v>
      </c>
      <c r="F19" s="109">
        <f>ROUND(VALUE(SUBSTITUTE(実質収支比率等に係る経年分析!J$48,"▲","-")),2)</f>
        <v>1.61</v>
      </c>
    </row>
    <row r="20" spans="1:11" x14ac:dyDescent="0.15">
      <c r="A20" s="109" t="s">
        <v>41</v>
      </c>
      <c r="B20" s="109">
        <f>ROUND(VALUE(SUBSTITUTE(実質収支比率等に係る経年分析!F$47,"▲","-")),2)</f>
        <v>5.0599999999999996</v>
      </c>
      <c r="C20" s="109">
        <f>ROUND(VALUE(SUBSTITUTE(実質収支比率等に係る経年分析!G$47,"▲","-")),2)</f>
        <v>5.88</v>
      </c>
      <c r="D20" s="109">
        <f>ROUND(VALUE(SUBSTITUTE(実質収支比率等に係る経年分析!H$47,"▲","-")),2)</f>
        <v>7.11</v>
      </c>
      <c r="E20" s="109">
        <f>ROUND(VALUE(SUBSTITUTE(実質収支比率等に係る経年分析!I$47,"▲","-")),2)</f>
        <v>7.04</v>
      </c>
      <c r="F20" s="109">
        <f>ROUND(VALUE(SUBSTITUTE(実質収支比率等に係る経年分析!J$47,"▲","-")),2)</f>
        <v>6.47</v>
      </c>
    </row>
    <row r="21" spans="1:11" x14ac:dyDescent="0.15">
      <c r="A21" s="109" t="s">
        <v>42</v>
      </c>
      <c r="B21" s="109">
        <f>IF(ISNUMBER(VALUE(SUBSTITUTE(実質収支比率等に係る経年分析!F$49,"▲","-"))),ROUND(VALUE(SUBSTITUTE(実質収支比率等に係る経年分析!F$49,"▲","-")),2),NA())</f>
        <v>1.29</v>
      </c>
      <c r="C21" s="109">
        <f>IF(ISNUMBER(VALUE(SUBSTITUTE(実質収支比率等に係る経年分析!G$49,"▲","-"))),ROUND(VALUE(SUBSTITUTE(実質収支比率等に係る経年分析!G$49,"▲","-")),2),NA())</f>
        <v>1.25</v>
      </c>
      <c r="D21" s="109">
        <f>IF(ISNUMBER(VALUE(SUBSTITUTE(実質収支比率等に係る経年分析!H$49,"▲","-"))),ROUND(VALUE(SUBSTITUTE(実質収支比率等に係る経年分析!H$49,"▲","-")),2),NA())</f>
        <v>1.4</v>
      </c>
      <c r="E21" s="109">
        <f>IF(ISNUMBER(VALUE(SUBSTITUTE(実質収支比率等に係る経年分析!I$49,"▲","-"))),ROUND(VALUE(SUBSTITUTE(実質収支比率等に係る経年分析!I$49,"▲","-")),2),NA())</f>
        <v>-0.85</v>
      </c>
      <c r="F21" s="109">
        <f>IF(ISNUMBER(VALUE(SUBSTITUTE(実質収支比率等に係る経年分析!J$49,"▲","-"))),ROUND(VALUE(SUBSTITUTE(実質収支比率等に係る経年分析!J$49,"▲","-")),2),NA())</f>
        <v>-0.64</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2.29</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母子寡婦福祉資金特別会計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災害救助基金特別会計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佐賀県港湾整備事業特別会計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0.16</v>
      </c>
    </row>
    <row r="34" spans="1:16" x14ac:dyDescent="0.15">
      <c r="A34" s="110" t="str">
        <f>IF(連結実質赤字比率に係る赤字・黒字の構成分析!C$36="",NA(),連結実質赤字比率に係る赤字・黒字の構成分析!C$36)</f>
        <v>佐賀県工業用水道事業会計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0.74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0.66</v>
      </c>
    </row>
    <row r="35" spans="1:16" x14ac:dyDescent="0.15">
      <c r="A35" s="110" t="str">
        <f>IF(連結実質赤字比率に係る赤字・黒字の構成分析!C$35="",NA(),連結実質赤字比率に係る赤字・黒字の構成分析!C$35)</f>
        <v>佐賀県産業用地造成事業特別会計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2.76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2.31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1.59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1.06</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2.12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2.25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2.52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1.61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1.58</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40107</v>
      </c>
      <c r="E42" s="111"/>
      <c r="F42" s="111"/>
      <c r="G42" s="111">
        <f>'実質公債費比率（分子）の構造'!L$52</f>
        <v>40234</v>
      </c>
      <c r="H42" s="111"/>
      <c r="I42" s="111"/>
      <c r="J42" s="111">
        <f>'実質公債費比率（分子）の構造'!M$52</f>
        <v>41250</v>
      </c>
      <c r="K42" s="111"/>
      <c r="L42" s="111"/>
      <c r="M42" s="111">
        <f>'実質公債費比率（分子）の構造'!N$52</f>
        <v>42143</v>
      </c>
      <c r="N42" s="111"/>
      <c r="O42" s="111"/>
      <c r="P42" s="111">
        <f>'実質公債費比率（分子）の構造'!O$52</f>
        <v>43754</v>
      </c>
    </row>
    <row r="43" spans="1:16" x14ac:dyDescent="0.15">
      <c r="A43" s="111" t="s">
        <v>50</v>
      </c>
      <c r="B43" s="111">
        <f>'実質公債費比率（分子）の構造'!K$51</f>
        <v>27</v>
      </c>
      <c r="C43" s="111"/>
      <c r="D43" s="111"/>
      <c r="E43" s="111">
        <f>'実質公債費比率（分子）の構造'!L$51</f>
        <v>58</v>
      </c>
      <c r="F43" s="111"/>
      <c r="G43" s="111"/>
      <c r="H43" s="111">
        <f>'実質公債費比率（分子）の構造'!M$51</f>
        <v>24</v>
      </c>
      <c r="I43" s="111"/>
      <c r="J43" s="111"/>
      <c r="K43" s="111">
        <f>'実質公債費比率（分子）の構造'!N$51</f>
        <v>13</v>
      </c>
      <c r="L43" s="111"/>
      <c r="M43" s="111"/>
      <c r="N43" s="111">
        <f>'実質公債費比率（分子）の構造'!O$51</f>
        <v>14</v>
      </c>
      <c r="O43" s="111"/>
      <c r="P43" s="111"/>
    </row>
    <row r="44" spans="1:16" x14ac:dyDescent="0.15">
      <c r="A44" s="111" t="s">
        <v>51</v>
      </c>
      <c r="B44" s="111">
        <f>'実質公債費比率（分子）の構造'!K$50</f>
        <v>5452</v>
      </c>
      <c r="C44" s="111"/>
      <c r="D44" s="111"/>
      <c r="E44" s="111">
        <f>'実質公債費比率（分子）の構造'!L$50</f>
        <v>5096</v>
      </c>
      <c r="F44" s="111"/>
      <c r="G44" s="111"/>
      <c r="H44" s="111">
        <f>'実質公債費比率（分子）の構造'!M$50</f>
        <v>4837</v>
      </c>
      <c r="I44" s="111"/>
      <c r="J44" s="111"/>
      <c r="K44" s="111">
        <f>'実質公債費比率（分子）の構造'!N$50</f>
        <v>4165</v>
      </c>
      <c r="L44" s="111"/>
      <c r="M44" s="111"/>
      <c r="N44" s="111">
        <f>'実質公債費比率（分子）の構造'!O$50</f>
        <v>3492</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440</v>
      </c>
      <c r="C46" s="111"/>
      <c r="D46" s="111"/>
      <c r="E46" s="111" t="str">
        <f>'実質公債費比率（分子）の構造'!L$48</f>
        <v>-</v>
      </c>
      <c r="F46" s="111"/>
      <c r="G46" s="111"/>
      <c r="H46" s="111" t="str">
        <f>'実質公債費比率（分子）の構造'!M$48</f>
        <v>-</v>
      </c>
      <c r="I46" s="111"/>
      <c r="J46" s="111"/>
      <c r="K46" s="111" t="str">
        <f>'実質公債費比率（分子）の構造'!N$48</f>
        <v>-</v>
      </c>
      <c r="L46" s="111"/>
      <c r="M46" s="111"/>
      <c r="N46" s="111" t="str">
        <f>'実質公債費比率（分子）の構造'!O$48</f>
        <v>-</v>
      </c>
      <c r="O46" s="111"/>
      <c r="P46" s="111"/>
    </row>
    <row r="47" spans="1:16" x14ac:dyDescent="0.15">
      <c r="A47" s="111" t="s">
        <v>54</v>
      </c>
      <c r="B47" s="111">
        <f>'実質公債費比率（分子）の構造'!K$47</f>
        <v>876</v>
      </c>
      <c r="C47" s="111"/>
      <c r="D47" s="111"/>
      <c r="E47" s="111">
        <f>'実質公債費比率（分子）の構造'!L$47</f>
        <v>163</v>
      </c>
      <c r="F47" s="111"/>
      <c r="G47" s="111"/>
      <c r="H47" s="111">
        <f>'実質公債費比率（分子）の構造'!M$47</f>
        <v>100</v>
      </c>
      <c r="I47" s="111"/>
      <c r="J47" s="111"/>
      <c r="K47" s="111">
        <f>'実質公債費比率（分子）の構造'!N$47</f>
        <v>33</v>
      </c>
      <c r="L47" s="111"/>
      <c r="M47" s="111"/>
      <c r="N47" s="111">
        <f>'実質公債費比率（分子）の構造'!O$47</f>
        <v>17</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61256</v>
      </c>
      <c r="C49" s="111"/>
      <c r="D49" s="111"/>
      <c r="E49" s="111">
        <f>'実質公債費比率（分子）の構造'!L$45</f>
        <v>66423</v>
      </c>
      <c r="F49" s="111"/>
      <c r="G49" s="111"/>
      <c r="H49" s="111">
        <f>'実質公債費比率（分子）の構造'!M$45</f>
        <v>67502</v>
      </c>
      <c r="I49" s="111"/>
      <c r="J49" s="111"/>
      <c r="K49" s="111">
        <f>'実質公債費比率（分子）の構造'!N$45</f>
        <v>65398</v>
      </c>
      <c r="L49" s="111"/>
      <c r="M49" s="111"/>
      <c r="N49" s="111">
        <f>'実質公債費比率（分子）の構造'!O$45</f>
        <v>67157</v>
      </c>
      <c r="O49" s="111"/>
      <c r="P49" s="111"/>
    </row>
    <row r="50" spans="1:16" x14ac:dyDescent="0.15">
      <c r="A50" s="111" t="s">
        <v>57</v>
      </c>
      <c r="B50" s="111" t="e">
        <f>NA()</f>
        <v>#N/A</v>
      </c>
      <c r="C50" s="111">
        <f>IF(ISNUMBER('実質公債費比率（分子）の構造'!K$53),'実質公債費比率（分子）の構造'!K$53,NA())</f>
        <v>27944</v>
      </c>
      <c r="D50" s="111" t="e">
        <f>NA()</f>
        <v>#N/A</v>
      </c>
      <c r="E50" s="111" t="e">
        <f>NA()</f>
        <v>#N/A</v>
      </c>
      <c r="F50" s="111">
        <f>IF(ISNUMBER('実質公債費比率（分子）の構造'!L$53),'実質公債費比率（分子）の構造'!L$53,NA())</f>
        <v>31506</v>
      </c>
      <c r="G50" s="111" t="e">
        <f>NA()</f>
        <v>#N/A</v>
      </c>
      <c r="H50" s="111" t="e">
        <f>NA()</f>
        <v>#N/A</v>
      </c>
      <c r="I50" s="111">
        <f>IF(ISNUMBER('実質公債費比率（分子）の構造'!M$53),'実質公債費比率（分子）の構造'!M$53,NA())</f>
        <v>31213</v>
      </c>
      <c r="J50" s="111" t="e">
        <f>NA()</f>
        <v>#N/A</v>
      </c>
      <c r="K50" s="111" t="e">
        <f>NA()</f>
        <v>#N/A</v>
      </c>
      <c r="L50" s="111">
        <f>IF(ISNUMBER('実質公債費比率（分子）の構造'!N$53),'実質公債費比率（分子）の構造'!N$53,NA())</f>
        <v>27466</v>
      </c>
      <c r="M50" s="111" t="e">
        <f>NA()</f>
        <v>#N/A</v>
      </c>
      <c r="N50" s="111" t="e">
        <f>NA()</f>
        <v>#N/A</v>
      </c>
      <c r="O50" s="111">
        <f>IF(ISNUMBER('実質公債費比率（分子）の構造'!O$53),'実質公債費比率（分子）の構造'!O$53,NA())</f>
        <v>26926</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480536</v>
      </c>
      <c r="E56" s="110"/>
      <c r="F56" s="110"/>
      <c r="G56" s="110">
        <f>'将来負担比率（分子）の構造'!J$51</f>
        <v>509195</v>
      </c>
      <c r="H56" s="110"/>
      <c r="I56" s="110"/>
      <c r="J56" s="110">
        <f>'将来負担比率（分子）の構造'!K$51</f>
        <v>520392</v>
      </c>
      <c r="K56" s="110"/>
      <c r="L56" s="110"/>
      <c r="M56" s="110">
        <f>'将来負担比率（分子）の構造'!L$51</f>
        <v>533659</v>
      </c>
      <c r="N56" s="110"/>
      <c r="O56" s="110"/>
      <c r="P56" s="110">
        <f>'将来負担比率（分子）の構造'!M$51</f>
        <v>542872</v>
      </c>
    </row>
    <row r="57" spans="1:16" x14ac:dyDescent="0.15">
      <c r="A57" s="110" t="s">
        <v>33</v>
      </c>
      <c r="B57" s="110"/>
      <c r="C57" s="110"/>
      <c r="D57" s="110">
        <f>'将来負担比率（分子）の構造'!I$50</f>
        <v>15795</v>
      </c>
      <c r="E57" s="110"/>
      <c r="F57" s="110"/>
      <c r="G57" s="110">
        <f>'将来負担比率（分子）の構造'!J$50</f>
        <v>16453</v>
      </c>
      <c r="H57" s="110"/>
      <c r="I57" s="110"/>
      <c r="J57" s="110">
        <f>'将来負担比率（分子）の構造'!K$50</f>
        <v>15544</v>
      </c>
      <c r="K57" s="110"/>
      <c r="L57" s="110"/>
      <c r="M57" s="110">
        <f>'将来負担比率（分子）の構造'!L$50</f>
        <v>19608</v>
      </c>
      <c r="N57" s="110"/>
      <c r="O57" s="110"/>
      <c r="P57" s="110">
        <f>'将来負担比率（分子）の構造'!M$50</f>
        <v>18348</v>
      </c>
    </row>
    <row r="58" spans="1:16" x14ac:dyDescent="0.15">
      <c r="A58" s="110" t="s">
        <v>32</v>
      </c>
      <c r="B58" s="110"/>
      <c r="C58" s="110"/>
      <c r="D58" s="110">
        <f>'将来負担比率（分子）の構造'!I$49</f>
        <v>39661</v>
      </c>
      <c r="E58" s="110"/>
      <c r="F58" s="110"/>
      <c r="G58" s="110">
        <f>'将来負担比率（分子）の構造'!J$49</f>
        <v>54317</v>
      </c>
      <c r="H58" s="110"/>
      <c r="I58" s="110"/>
      <c r="J58" s="110">
        <f>'将来負担比率（分子）の構造'!K$49</f>
        <v>57879</v>
      </c>
      <c r="K58" s="110"/>
      <c r="L58" s="110"/>
      <c r="M58" s="110">
        <f>'将来負担比率（分子）の構造'!L$49</f>
        <v>58127</v>
      </c>
      <c r="N58" s="110"/>
      <c r="O58" s="110"/>
      <c r="P58" s="110">
        <f>'将来負担比率（分子）の構造'!M$49</f>
        <v>59430</v>
      </c>
    </row>
    <row r="59" spans="1:16" x14ac:dyDescent="0.15">
      <c r="A59" s="110" t="s">
        <v>30</v>
      </c>
      <c r="B59" s="110">
        <f>'将来負担比率（分子）の構造'!I$48</f>
        <v>56</v>
      </c>
      <c r="C59" s="110"/>
      <c r="D59" s="110"/>
      <c r="E59" s="110">
        <f>'将来負担比率（分子）の構造'!J$48</f>
        <v>204</v>
      </c>
      <c r="F59" s="110"/>
      <c r="G59" s="110"/>
      <c r="H59" s="110">
        <f>'将来負担比率（分子）の構造'!K$48</f>
        <v>175</v>
      </c>
      <c r="I59" s="110"/>
      <c r="J59" s="110"/>
      <c r="K59" s="110">
        <f>'将来負担比率（分子）の構造'!L$48</f>
        <v>242</v>
      </c>
      <c r="L59" s="110"/>
      <c r="M59" s="110"/>
      <c r="N59" s="110">
        <f>'将来負担比率（分子）の構造'!M$48</f>
        <v>62</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2486</v>
      </c>
      <c r="C61" s="110"/>
      <c r="D61" s="110"/>
      <c r="E61" s="110">
        <f>'将来負担比率（分子）の構造'!J$46</f>
        <v>3199</v>
      </c>
      <c r="F61" s="110"/>
      <c r="G61" s="110"/>
      <c r="H61" s="110">
        <f>'将来負担比率（分子）の構造'!K$46</f>
        <v>2667</v>
      </c>
      <c r="I61" s="110"/>
      <c r="J61" s="110"/>
      <c r="K61" s="110">
        <f>'将来負担比率（分子）の構造'!L$46</f>
        <v>2341</v>
      </c>
      <c r="L61" s="110"/>
      <c r="M61" s="110"/>
      <c r="N61" s="110">
        <f>'将来負担比率（分子）の構造'!M$46</f>
        <v>2380</v>
      </c>
      <c r="O61" s="110"/>
      <c r="P61" s="110"/>
    </row>
    <row r="62" spans="1:16" x14ac:dyDescent="0.15">
      <c r="A62" s="110" t="s">
        <v>27</v>
      </c>
      <c r="B62" s="110">
        <f>'将来負担比率（分子）の構造'!I$45</f>
        <v>138155</v>
      </c>
      <c r="C62" s="110"/>
      <c r="D62" s="110"/>
      <c r="E62" s="110">
        <f>'将来負担比率（分子）の構造'!J$45</f>
        <v>139574</v>
      </c>
      <c r="F62" s="110"/>
      <c r="G62" s="110"/>
      <c r="H62" s="110">
        <f>'将来負担比率（分子）の構造'!K$45</f>
        <v>139183</v>
      </c>
      <c r="I62" s="110"/>
      <c r="J62" s="110"/>
      <c r="K62" s="110">
        <f>'将来負担比率（分子）の構造'!L$45</f>
        <v>135783</v>
      </c>
      <c r="L62" s="110"/>
      <c r="M62" s="110"/>
      <c r="N62" s="110">
        <f>'将来負担比率（分子）の構造'!M$45</f>
        <v>124162</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1593</v>
      </c>
      <c r="C64" s="110"/>
      <c r="D64" s="110"/>
      <c r="E64" s="110" t="str">
        <f>'将来負担比率（分子）の構造'!J$43</f>
        <v>-</v>
      </c>
      <c r="F64" s="110"/>
      <c r="G64" s="110"/>
      <c r="H64" s="110" t="str">
        <f>'将来負担比率（分子）の構造'!K$43</f>
        <v>-</v>
      </c>
      <c r="I64" s="110"/>
      <c r="J64" s="110"/>
      <c r="K64" s="110" t="str">
        <f>'将来負担比率（分子）の構造'!L$43</f>
        <v>-</v>
      </c>
      <c r="L64" s="110"/>
      <c r="M64" s="110"/>
      <c r="N64" s="110" t="str">
        <f>'将来負担比率（分子）の構造'!M$43</f>
        <v>-</v>
      </c>
      <c r="O64" s="110"/>
      <c r="P64" s="110"/>
    </row>
    <row r="65" spans="1:16" x14ac:dyDescent="0.15">
      <c r="A65" s="110" t="s">
        <v>24</v>
      </c>
      <c r="B65" s="110">
        <f>'将来負担比率（分子）の構造'!I$42</f>
        <v>30277</v>
      </c>
      <c r="C65" s="110"/>
      <c r="D65" s="110"/>
      <c r="E65" s="110">
        <f>'将来負担比率（分子）の構造'!J$42</f>
        <v>25585</v>
      </c>
      <c r="F65" s="110"/>
      <c r="G65" s="110"/>
      <c r="H65" s="110">
        <f>'将来負担比率（分子）の構造'!K$42</f>
        <v>20905</v>
      </c>
      <c r="I65" s="110"/>
      <c r="J65" s="110"/>
      <c r="K65" s="110">
        <f>'将来負担比率（分子）の構造'!L$42</f>
        <v>16839</v>
      </c>
      <c r="L65" s="110"/>
      <c r="M65" s="110"/>
      <c r="N65" s="110">
        <f>'将来負担比率（分子）の構造'!M$42</f>
        <v>12987</v>
      </c>
      <c r="O65" s="110"/>
      <c r="P65" s="110"/>
    </row>
    <row r="66" spans="1:16" x14ac:dyDescent="0.15">
      <c r="A66" s="110" t="s">
        <v>23</v>
      </c>
      <c r="B66" s="110">
        <f>'将来負担比率（分子）の構造'!I$41</f>
        <v>683320</v>
      </c>
      <c r="C66" s="110"/>
      <c r="D66" s="110"/>
      <c r="E66" s="110">
        <f>'将来負担比率（分子）の構造'!J$41</f>
        <v>708345</v>
      </c>
      <c r="F66" s="110"/>
      <c r="G66" s="110"/>
      <c r="H66" s="110">
        <f>'将来負担比率（分子）の構造'!K$41</f>
        <v>708775</v>
      </c>
      <c r="I66" s="110"/>
      <c r="J66" s="110"/>
      <c r="K66" s="110">
        <f>'将来負担比率（分子）の構造'!L$41</f>
        <v>722050</v>
      </c>
      <c r="L66" s="110"/>
      <c r="M66" s="110"/>
      <c r="N66" s="110">
        <f>'将来負担比率（分子）の構造'!M$41</f>
        <v>723672</v>
      </c>
      <c r="O66" s="110"/>
      <c r="P66" s="110"/>
    </row>
    <row r="67" spans="1:16" x14ac:dyDescent="0.15">
      <c r="A67" s="110" t="s">
        <v>61</v>
      </c>
      <c r="B67" s="110" t="e">
        <f>NA()</f>
        <v>#N/A</v>
      </c>
      <c r="C67" s="110">
        <f>IF(ISNUMBER('将来負担比率（分子）の構造'!I$52), IF('将来負担比率（分子）の構造'!I$52 &lt; 0, 0, '将来負担比率（分子）の構造'!I$52), NA())</f>
        <v>319895</v>
      </c>
      <c r="D67" s="110" t="e">
        <f>NA()</f>
        <v>#N/A</v>
      </c>
      <c r="E67" s="110" t="e">
        <f>NA()</f>
        <v>#N/A</v>
      </c>
      <c r="F67" s="110">
        <f>IF(ISNUMBER('将来負担比率（分子）の構造'!J$52), IF('将来負担比率（分子）の構造'!J$52 &lt; 0, 0, '将来負担比率（分子）の構造'!J$52), NA())</f>
        <v>296942</v>
      </c>
      <c r="G67" s="110" t="e">
        <f>NA()</f>
        <v>#N/A</v>
      </c>
      <c r="H67" s="110" t="e">
        <f>NA()</f>
        <v>#N/A</v>
      </c>
      <c r="I67" s="110">
        <f>IF(ISNUMBER('将来負担比率（分子）の構造'!K$52), IF('将来負担比率（分子）の構造'!K$52 &lt; 0, 0, '将来負担比率（分子）の構造'!K$52), NA())</f>
        <v>277891</v>
      </c>
      <c r="J67" s="110" t="e">
        <f>NA()</f>
        <v>#N/A</v>
      </c>
      <c r="K67" s="110" t="e">
        <f>NA()</f>
        <v>#N/A</v>
      </c>
      <c r="L67" s="110">
        <f>IF(ISNUMBER('将来負担比率（分子）の構造'!L$52), IF('将来負担比率（分子）の構造'!L$52 &lt; 0, 0, '将来負担比率（分子）の構造'!L$52), NA())</f>
        <v>265860</v>
      </c>
      <c r="M67" s="110" t="e">
        <f>NA()</f>
        <v>#N/A</v>
      </c>
      <c r="N67" s="110" t="e">
        <f>NA()</f>
        <v>#N/A</v>
      </c>
      <c r="O67" s="110">
        <f>IF(ISNUMBER('将来負担比率（分子）の構造'!M$52), IF('将来負担比率（分子）の構造'!M$52 &lt; 0, 0, '将来負担比率（分子）の構造'!M$52), NA())</f>
        <v>242614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2015-04-20T02:05:06Z</cp:lastPrinted>
  <dcterms:created xsi:type="dcterms:W3CDTF">2015-02-16T02:18:34Z</dcterms:created>
  <dcterms:modified xsi:type="dcterms:W3CDTF">2015-05-12T13:22:10Z</dcterms:modified>
</cp:coreProperties>
</file>