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40" yWindow="60" windowWidth="14940" windowHeight="7872"/>
  </bookViews>
  <sheets>
    <sheet name="法適用_水道事業" sheetId="4" r:id="rId1"/>
    <sheet name="データ" sheetId="5" state="hidden" r:id="rId2"/>
  </sheets>
  <calcPr calcId="14562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AI10" i="4" s="1"/>
  <c r="S6" i="5"/>
  <c r="AY8" i="4" s="1"/>
  <c r="R6" i="5"/>
  <c r="Q6" i="5"/>
  <c r="P6" i="5"/>
  <c r="O6" i="5"/>
  <c r="N6" i="5"/>
  <c r="M6" i="5"/>
  <c r="L6" i="5"/>
  <c r="Z8" i="4" s="1"/>
  <c r="K6" i="5"/>
  <c r="R8" i="4" s="1"/>
  <c r="J6" i="5"/>
  <c r="I6" i="5"/>
  <c r="H6" i="5"/>
  <c r="B6" i="4" s="1"/>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AQ10" i="4"/>
  <c r="Z10" i="4"/>
  <c r="R10" i="4"/>
  <c r="J10" i="4"/>
  <c r="B10" i="4"/>
  <c r="AQ8" i="4"/>
  <c r="AI8" i="4"/>
  <c r="J8" i="4"/>
  <c r="B8" i="4"/>
  <c r="C10" i="5" l="1"/>
  <c r="D10" i="5"/>
  <c r="E10" i="5"/>
  <c r="B10" i="5"/>
</calcChain>
</file>

<file path=xl/sharedStrings.xml><?xml version="1.0" encoding="utf-8"?>
<sst xmlns="http://schemas.openxmlformats.org/spreadsheetml/2006/main" count="217" uniqueCount="107">
  <si>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</si>
  <si>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</si>
  <si>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</si>
  <si>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</si>
  <si>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</si>
  <si>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</si>
  <si>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</si>
  <si>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</si>
  <si>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</si>
  <si>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</si>
  <si>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</si>
  <si>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</si>
  <si>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</si>
  <si>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</si>
  <si>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</si>
  <si>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</si>
  <si>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</si>
  <si>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</si>
  <si>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</si>
  <si>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</si>
  <si>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</si>
  <si>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</si>
  <si>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</si>
  <si>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</si>
  <si>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</si>
  <si>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</si>
  <si>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</si>
  <si>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</si>
  <si>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</si>
  <si>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</si>
  <si>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</si>
  <si>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</si>
  <si>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</si>
  <si>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</si>
  <si>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</si>
  <si>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</si>
  <si>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</si>
  <si>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</si>
  <si>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</si>
  <si>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平成22年度から平成25年度における各指標の類似団体平均値は、当時の事業数を基に算出していますが、管路経年化率及び管路更新率については、平成26年度の事業数を基に類似団体平均値を算出しています。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</si>
  <si>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</si>
  <si>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</si>
  <si>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</si>
  <si>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</si>
  <si>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</si>
  <si>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</si>
  <si>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</si>
  <si>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</si>
  <si>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</si>
  <si>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</si>
  <si>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</si>
  <si>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</si>
  <si>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</si>
  <si>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</si>
  <si>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</si>
  <si>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</si>
  <si>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</si>
  <si>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</si>
  <si>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</si>
  <si>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</si>
  <si>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</si>
  <si>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</si>
  <si>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</si>
  <si>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</si>
  <si>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</si>
  <si>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</si>
  <si>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</si>
  <si>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</si>
  <si>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</si>
  <si>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</si>
  <si>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</si>
  <si>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</si>
  <si>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</si>
  <si>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</si>
  <si>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</si>
  <si>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</si>
  <si>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</si>
  <si>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</si>
  <si>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</si>
  <si>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</si>
  <si>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</si>
  <si>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</si>
  <si>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</si>
  <si>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</si>
  <si>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</si>
  <si>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</si>
  <si>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</si>
  <si>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</si>
  <si>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</si>
  <si>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</si>
  <si>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</si>
  <si>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</si>
  <si>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</si>
  <si>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埼玉県</t>
  </si>
  <si>
    <t>法適用</t>
  </si>
  <si>
    <t>水道事業</t>
  </si>
  <si>
    <t>用水供給事業</t>
  </si>
  <si>
    <t>B</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</si>
  <si>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</si>
  <si>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</si>
  <si>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</si>
  <si>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</si>
  <si>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</si>
  <si>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</si>
  <si>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　水道本来の事業活動に支払利息などの財務活動の要素を加えた「①経常収支比率」は100％を超え、経常損益は黒字を確保するとともに、平成4年度から23年連続で純利益を計上していることから、本県の経営状況は安定している。
　本県の「③流動比率」は、短期債務に対して十分な支払能力を有しているとされる200％の水準を、概ね確保している。
　企業債残高は平成2年度の2,761億円をピークに削減に努め、平成26年度末で1,392億円と半減させており、財務内容の健全化を図っている。
　本県は、類似団体の中で給水能力、総送水量が第1位であり、そのスケールメリット等から「⑥給水原価」（水1㎥を送るための費用）は低い水準にある。また、「供給単価」（水1㎥を販売するときの単価）を、給水原価をやや上回る額に設定していることから、「⑤料金回収率」は100％をやや超える水準となっている。そのため供給単価と給水原価の乖離が類似団体と比べ小さく、低廉な価格で水を供給している。
　「⑦施設利用率」は65.70％であり、一見すると、送っている水量に対し送水能力が大きいように見える。しかし、本県では現在、各浄水場の耐震化工事を実施しており、工事期間中、一部の施設が稼働できず、送水能力が低下している。この他、浄水場を維持管理する上で必要な予備施設を考慮して、現在の送水能力は安定給水に必要な水準にある。
　本県の「⑧有収率」は概ね100％であり、水道施設を適正に維持管理し、漏水などの影響を受けずに水を供給していることを示している。
</t>
    <phoneticPr fontId="4"/>
  </si>
  <si>
    <t xml:space="preserve">　本県は、全国に22ある府県営水道用水供給事業体の中で事業開始時期が4番目に古く、「①有形固定資産減価償却率」の数値はやや高くなっている。また、水道施設や送水管路などの有形固定資産は、古いもので稼働開始後45年以上が経過し、この指標値は上昇傾向にある。
　送水管路についても、2浄水場の創設時に布設した管路が法定耐用年数40年を経過し、「②管路経年化率」は26.45％と前年度比で17.8ポイント上昇した。しかし、支線3路線の管路更新工事が完了し、平成26年度に供用開始したことから、「③管路更新率」は前年度比で0.69ポイント上昇の0.76％と改善した。
　経年化の進む水道施設や送水管路等の資産を対象としたアセットマネジメントにより、資産の老朽度や健全度を適切に評価し、健全経営を維持しながら、効率的かつ計画的に更新等を進めていく必要がある。
</t>
    <phoneticPr fontId="4"/>
  </si>
  <si>
    <t xml:space="preserve">　以上のとおり、経営の健全性・効率性はいずれも概ね良好な状況である。企業債残高等の外部負債の削減にも努め、財務内容の健全化が進んでいる。
　しかし、近年は節水型社会や人口減少の進展に伴い、収益の源である水需要は平成13年度の一日平均送水量186.4万㎥をピークに、平成26年度は175.1万㎥と減少傾向にあり、「⑦施設利用率」などは低下傾向にある。また、費用の面でも老朽化した施設や管路の更新に伴う建設費用の増加が見込まれる。
　そのため、減少する水需要を見据え、浄水場の施設規模の最適化（ダウンサイジング）を図ることで、適切な施設利用率を維持し、サービス水準を低下させることなく、効率的な事業運営に努めていかなくてはならない。
　また、引き続き維持管理コストや建設コストの縮減を徹底していくとともに、水道施設や管路を適切に維持管理し、健全経営を維持できる中長期の更新計画を策定し、実行していく必要がある。
</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</si>
</sst>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3">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1"/>
      <color theme="1"/>
      <name val="ＭＳ Ｐ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5" fillId="0" borderId="0" xfId="0" applyFont="1" applyAlignment="1">
      <alignment horizontal="righ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22" fillId="0" borderId="9" xfId="0" applyFont="1" applyBorder="1" applyAlignment="1" applyProtection="1">
      <alignment horizontal="left" vertical="top" wrapText="1"/>
      <protection locked="0"/>
    </xf>
    <xf numFmtId="0" fontId="22" fillId="0" borderId="0" xfId="0" applyFont="1" applyBorder="1" applyAlignment="1" applyProtection="1">
      <alignment horizontal="left" vertical="top" wrapText="1"/>
      <protection locked="0"/>
    </xf>
    <xf numFmtId="0" fontId="22" fillId="0" borderId="10" xfId="0" applyFont="1" applyBorder="1" applyAlignment="1" applyProtection="1">
      <alignment horizontal="left" vertical="top" wrapText="1"/>
      <protection locked="0"/>
    </xf>
    <xf numFmtId="0" fontId="22" fillId="0" borderId="11" xfId="0" applyFont="1" applyBorder="1" applyAlignment="1" applyProtection="1">
      <alignment horizontal="left" vertical="top" wrapText="1"/>
      <protection locked="0"/>
    </xf>
    <xf numFmtId="0" fontId="22" fillId="0" borderId="1" xfId="0" applyFont="1" applyBorder="1" applyAlignment="1" applyProtection="1">
      <alignment horizontal="left" vertical="top" wrapText="1"/>
      <protection locked="0"/>
    </xf>
    <xf numFmtId="0" fontId="22"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177" fontId="5" fillId="0" borderId="5" xfId="0" applyNumberFormat="1" applyFont="1" applyBorder="1" applyAlignment="1" applyProtection="1">
      <alignment horizontal="center" vertical="center"/>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6"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データ!$EC$6:$EG$6</c:f>
              <c:numCache>
                <c:formatCode>#,##0.00;"△"#,##0.00</c:formatCode>
                <c:ptCount val="5"/>
                <c:pt idx="0" formatCode="#,##0.00;&quot;△&quot;#,##0.00;&quot;-&quot;">
                  <c:v>7.0000000000000007E-2</c:v>
                </c:pt>
                <c:pt idx="1">
                  <c:v>0</c:v>
                </c:pt>
                <c:pt idx="2" formatCode="#,##0.00;&quot;△&quot;#,##0.00;&quot;-&quot;">
                  <c:v>0.06</c:v>
                </c:pt>
                <c:pt idx="3" formatCode="#,##0.00;&quot;△&quot;#,##0.00;&quot;-&quot;">
                  <c:v>7.0000000000000007E-2</c:v>
                </c:pt>
                <c:pt idx="4" formatCode="#,##0.00;&quot;△&quot;#,##0.00;&quot;-&quot;">
                  <c:v>0.76</c:v>
                </c:pt>
              </c:numCache>
            </c:numRef>
          </c:val>
        </c:ser>
        <c:dLbls>
          <c:showLegendKey val="0"/>
          <c:showVal val="0"/>
          <c:showCatName val="0"/>
          <c:showSerName val="0"/>
          <c:showPercent val="0"/>
          <c:showBubbleSize val="0"/>
        </c:dLbls>
        <c:gapWidth val="150"/>
        <c:axId val="173586304"/>
        <c:axId val="1757020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0.21</c:v>
                </c:pt>
                <c:pt idx="1">
                  <c:v>0.31</c:v>
                </c:pt>
                <c:pt idx="2">
                  <c:v>0.16</c:v>
                </c:pt>
                <c:pt idx="3">
                  <c:v>0.25</c:v>
                </c:pt>
                <c:pt idx="4">
                  <c:v>0.13</c:v>
                </c:pt>
              </c:numCache>
            </c:numRef>
          </c:val>
          <c:smooth val="0"/>
        </c:ser>
        <c:dLbls>
          <c:showLegendKey val="0"/>
          <c:showVal val="0"/>
          <c:showCatName val="0"/>
          <c:showSerName val="0"/>
          <c:showPercent val="0"/>
          <c:showBubbleSize val="0"/>
        </c:dLbls>
        <c:marker val="1"/>
        <c:smooth val="0"/>
        <c:axId val="173586304"/>
        <c:axId val="175702016"/>
      </c:lineChart>
      <c:dateAx>
        <c:axId val="173586304"/>
        <c:scaling>
          <c:orientation val="minMax"/>
        </c:scaling>
        <c:delete val="1"/>
        <c:axPos val="b"/>
        <c:numFmt formatCode="ge" sourceLinked="1"/>
        <c:majorTickMark val="none"/>
        <c:minorTickMark val="none"/>
        <c:tickLblPos val="none"/>
        <c:crossAx val="175702016"/>
        <c:crosses val="autoZero"/>
        <c:auto val="1"/>
        <c:lblOffset val="100"/>
        <c:baseTimeUnit val="years"/>
      </c:dateAx>
      <c:valAx>
        <c:axId val="1757020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3586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データ!$W$6:$AA$6</c:f>
              <c:numCache>
                <c:formatCode>#,##0.00;"△"#,##0.00;"-"</c:formatCode>
                <c:ptCount val="5"/>
                <c:pt idx="0">
                  <c:v>105.53</c:v>
                </c:pt>
                <c:pt idx="1">
                  <c:v>106.89</c:v>
                </c:pt>
                <c:pt idx="2">
                  <c:v>107.79</c:v>
                </c:pt>
                <c:pt idx="3">
                  <c:v>107.26</c:v>
                </c:pt>
                <c:pt idx="4">
                  <c:v>110.24</c:v>
                </c:pt>
              </c:numCache>
            </c:numRef>
          </c:val>
        </c:ser>
        <c:dLbls>
          <c:showLegendKey val="0"/>
          <c:showVal val="0"/>
          <c:showCatName val="0"/>
          <c:showSerName val="0"/>
          <c:showPercent val="0"/>
          <c:showBubbleSize val="0"/>
        </c:dLbls>
        <c:gapWidth val="150"/>
        <c:axId val="175732224"/>
        <c:axId val="1757341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112.1</c:v>
                </c:pt>
                <c:pt idx="1">
                  <c:v>111.78</c:v>
                </c:pt>
                <c:pt idx="2">
                  <c:v>113.16</c:v>
                </c:pt>
                <c:pt idx="3">
                  <c:v>113.88</c:v>
                </c:pt>
                <c:pt idx="4">
                  <c:v>113.47</c:v>
                </c:pt>
              </c:numCache>
            </c:numRef>
          </c:val>
          <c:smooth val="0"/>
        </c:ser>
        <c:dLbls>
          <c:showLegendKey val="0"/>
          <c:showVal val="0"/>
          <c:showCatName val="0"/>
          <c:showSerName val="0"/>
          <c:showPercent val="0"/>
          <c:showBubbleSize val="0"/>
        </c:dLbls>
        <c:marker val="1"/>
        <c:smooth val="0"/>
        <c:axId val="175732224"/>
        <c:axId val="175734144"/>
      </c:lineChart>
      <c:dateAx>
        <c:axId val="175732224"/>
        <c:scaling>
          <c:orientation val="minMax"/>
        </c:scaling>
        <c:delete val="1"/>
        <c:axPos val="b"/>
        <c:numFmt formatCode="ge" sourceLinked="1"/>
        <c:majorTickMark val="none"/>
        <c:minorTickMark val="none"/>
        <c:tickLblPos val="none"/>
        <c:crossAx val="175734144"/>
        <c:crosses val="autoZero"/>
        <c:auto val="1"/>
        <c:lblOffset val="100"/>
        <c:baseTimeUnit val="years"/>
      </c:dateAx>
      <c:valAx>
        <c:axId val="17573414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75732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データ!$DG$6:$DK$6</c:f>
              <c:numCache>
                <c:formatCode>#,##0.00;"△"#,##0.00;"-"</c:formatCode>
                <c:ptCount val="5"/>
                <c:pt idx="0">
                  <c:v>39.119999999999997</c:v>
                </c:pt>
                <c:pt idx="1">
                  <c:v>40.96</c:v>
                </c:pt>
                <c:pt idx="2">
                  <c:v>42.64</c:v>
                </c:pt>
                <c:pt idx="3">
                  <c:v>44.16</c:v>
                </c:pt>
                <c:pt idx="4">
                  <c:v>53.1</c:v>
                </c:pt>
              </c:numCache>
            </c:numRef>
          </c:val>
        </c:ser>
        <c:dLbls>
          <c:showLegendKey val="0"/>
          <c:showVal val="0"/>
          <c:showCatName val="0"/>
          <c:showSerName val="0"/>
          <c:showPercent val="0"/>
          <c:showBubbleSize val="0"/>
        </c:dLbls>
        <c:gapWidth val="150"/>
        <c:axId val="180028544"/>
        <c:axId val="1800304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36.57</c:v>
                </c:pt>
                <c:pt idx="1">
                  <c:v>37.549999999999997</c:v>
                </c:pt>
                <c:pt idx="2">
                  <c:v>38.86</c:v>
                </c:pt>
                <c:pt idx="3">
                  <c:v>39.81</c:v>
                </c:pt>
                <c:pt idx="4">
                  <c:v>51.44</c:v>
                </c:pt>
              </c:numCache>
            </c:numRef>
          </c:val>
          <c:smooth val="0"/>
        </c:ser>
        <c:dLbls>
          <c:showLegendKey val="0"/>
          <c:showVal val="0"/>
          <c:showCatName val="0"/>
          <c:showSerName val="0"/>
          <c:showPercent val="0"/>
          <c:showBubbleSize val="0"/>
        </c:dLbls>
        <c:marker val="1"/>
        <c:smooth val="0"/>
        <c:axId val="180028544"/>
        <c:axId val="180030464"/>
      </c:lineChart>
      <c:dateAx>
        <c:axId val="180028544"/>
        <c:scaling>
          <c:orientation val="minMax"/>
        </c:scaling>
        <c:delete val="1"/>
        <c:axPos val="b"/>
        <c:numFmt formatCode="ge" sourceLinked="1"/>
        <c:majorTickMark val="none"/>
        <c:minorTickMark val="none"/>
        <c:tickLblPos val="none"/>
        <c:crossAx val="180030464"/>
        <c:crosses val="autoZero"/>
        <c:auto val="1"/>
        <c:lblOffset val="100"/>
        <c:baseTimeUnit val="years"/>
      </c:dateAx>
      <c:valAx>
        <c:axId val="1800304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0028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データ!$DR$6:$DV$6</c:f>
              <c:numCache>
                <c:formatCode>#,##0.00;"△"#,##0.00;"-"</c:formatCode>
                <c:ptCount val="5"/>
                <c:pt idx="0">
                  <c:v>4.83</c:v>
                </c:pt>
                <c:pt idx="1">
                  <c:v>8.8000000000000007</c:v>
                </c:pt>
                <c:pt idx="2">
                  <c:v>8.8000000000000007</c:v>
                </c:pt>
                <c:pt idx="3">
                  <c:v>8.65</c:v>
                </c:pt>
                <c:pt idx="4">
                  <c:v>26.45</c:v>
                </c:pt>
              </c:numCache>
            </c:numRef>
          </c:val>
        </c:ser>
        <c:dLbls>
          <c:showLegendKey val="0"/>
          <c:showVal val="0"/>
          <c:showCatName val="0"/>
          <c:showSerName val="0"/>
          <c:showPercent val="0"/>
          <c:showBubbleSize val="0"/>
        </c:dLbls>
        <c:gapWidth val="150"/>
        <c:axId val="180073216"/>
        <c:axId val="1800751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5.27</c:v>
                </c:pt>
                <c:pt idx="1">
                  <c:v>9.98</c:v>
                </c:pt>
                <c:pt idx="2">
                  <c:v>12.13</c:v>
                </c:pt>
                <c:pt idx="3">
                  <c:v>13.72</c:v>
                </c:pt>
                <c:pt idx="4">
                  <c:v>16.77</c:v>
                </c:pt>
              </c:numCache>
            </c:numRef>
          </c:val>
          <c:smooth val="0"/>
        </c:ser>
        <c:dLbls>
          <c:showLegendKey val="0"/>
          <c:showVal val="0"/>
          <c:showCatName val="0"/>
          <c:showSerName val="0"/>
          <c:showPercent val="0"/>
          <c:showBubbleSize val="0"/>
        </c:dLbls>
        <c:marker val="1"/>
        <c:smooth val="0"/>
        <c:axId val="180073216"/>
        <c:axId val="180075136"/>
      </c:lineChart>
      <c:dateAx>
        <c:axId val="180073216"/>
        <c:scaling>
          <c:orientation val="minMax"/>
        </c:scaling>
        <c:delete val="1"/>
        <c:axPos val="b"/>
        <c:numFmt formatCode="ge" sourceLinked="1"/>
        <c:majorTickMark val="none"/>
        <c:minorTickMark val="none"/>
        <c:tickLblPos val="none"/>
        <c:crossAx val="180075136"/>
        <c:crosses val="autoZero"/>
        <c:auto val="1"/>
        <c:lblOffset val="100"/>
        <c:baseTimeUnit val="years"/>
      </c:dateAx>
      <c:valAx>
        <c:axId val="1800751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0073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データ!$AH$6:$AL$6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80110080"/>
        <c:axId val="1801120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25.58</c:v>
                </c:pt>
                <c:pt idx="1">
                  <c:v>25.8</c:v>
                </c:pt>
                <c:pt idx="2">
                  <c:v>23.57</c:v>
                </c:pt>
                <c:pt idx="3">
                  <c:v>21.34</c:v>
                </c:pt>
                <c:pt idx="4">
                  <c:v>16.89</c:v>
                </c:pt>
              </c:numCache>
            </c:numRef>
          </c:val>
          <c:smooth val="0"/>
        </c:ser>
        <c:dLbls>
          <c:showLegendKey val="0"/>
          <c:showVal val="0"/>
          <c:showCatName val="0"/>
          <c:showSerName val="0"/>
          <c:showPercent val="0"/>
          <c:showBubbleSize val="0"/>
        </c:dLbls>
        <c:marker val="1"/>
        <c:smooth val="0"/>
        <c:axId val="180110080"/>
        <c:axId val="180112000"/>
      </c:lineChart>
      <c:dateAx>
        <c:axId val="180110080"/>
        <c:scaling>
          <c:orientation val="minMax"/>
        </c:scaling>
        <c:delete val="1"/>
        <c:axPos val="b"/>
        <c:numFmt formatCode="ge" sourceLinked="1"/>
        <c:majorTickMark val="none"/>
        <c:minorTickMark val="none"/>
        <c:tickLblPos val="none"/>
        <c:crossAx val="180112000"/>
        <c:crosses val="autoZero"/>
        <c:auto val="1"/>
        <c:lblOffset val="100"/>
        <c:baseTimeUnit val="years"/>
      </c:dateAx>
      <c:valAx>
        <c:axId val="18011200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80110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データ!$AS$6:$AW$6</c:f>
              <c:numCache>
                <c:formatCode>#,##0.00;"△"#,##0.00;"-"</c:formatCode>
                <c:ptCount val="5"/>
                <c:pt idx="0">
                  <c:v>1172.81</c:v>
                </c:pt>
                <c:pt idx="1">
                  <c:v>799.71</c:v>
                </c:pt>
                <c:pt idx="2">
                  <c:v>995.8</c:v>
                </c:pt>
                <c:pt idx="3">
                  <c:v>1611.32</c:v>
                </c:pt>
                <c:pt idx="4">
                  <c:v>197.93</c:v>
                </c:pt>
              </c:numCache>
            </c:numRef>
          </c:val>
        </c:ser>
        <c:dLbls>
          <c:showLegendKey val="0"/>
          <c:showVal val="0"/>
          <c:showCatName val="0"/>
          <c:showSerName val="0"/>
          <c:showPercent val="0"/>
          <c:showBubbleSize val="0"/>
        </c:dLbls>
        <c:gapWidth val="150"/>
        <c:axId val="180160768"/>
        <c:axId val="1801670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669.4</c:v>
                </c:pt>
                <c:pt idx="1">
                  <c:v>720.62</c:v>
                </c:pt>
                <c:pt idx="2">
                  <c:v>654.97</c:v>
                </c:pt>
                <c:pt idx="3">
                  <c:v>634.53</c:v>
                </c:pt>
                <c:pt idx="4">
                  <c:v>200.22</c:v>
                </c:pt>
              </c:numCache>
            </c:numRef>
          </c:val>
          <c:smooth val="0"/>
        </c:ser>
        <c:dLbls>
          <c:showLegendKey val="0"/>
          <c:showVal val="0"/>
          <c:showCatName val="0"/>
          <c:showSerName val="0"/>
          <c:showPercent val="0"/>
          <c:showBubbleSize val="0"/>
        </c:dLbls>
        <c:marker val="1"/>
        <c:smooth val="0"/>
        <c:axId val="180160768"/>
        <c:axId val="180167040"/>
      </c:lineChart>
      <c:dateAx>
        <c:axId val="180160768"/>
        <c:scaling>
          <c:orientation val="minMax"/>
        </c:scaling>
        <c:delete val="1"/>
        <c:axPos val="b"/>
        <c:numFmt formatCode="ge" sourceLinked="1"/>
        <c:majorTickMark val="none"/>
        <c:minorTickMark val="none"/>
        <c:tickLblPos val="none"/>
        <c:crossAx val="180167040"/>
        <c:crosses val="autoZero"/>
        <c:auto val="1"/>
        <c:lblOffset val="100"/>
        <c:baseTimeUnit val="years"/>
      </c:dateAx>
      <c:valAx>
        <c:axId val="18016704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80160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データ!$BD$6:$BH$6</c:f>
              <c:numCache>
                <c:formatCode>#,##0.00;"△"#,##0.00;"-"</c:formatCode>
                <c:ptCount val="5"/>
                <c:pt idx="0">
                  <c:v>441.9</c:v>
                </c:pt>
                <c:pt idx="1">
                  <c:v>408.45</c:v>
                </c:pt>
                <c:pt idx="2">
                  <c:v>384.39</c:v>
                </c:pt>
                <c:pt idx="3">
                  <c:v>366.36</c:v>
                </c:pt>
                <c:pt idx="4">
                  <c:v>353.54</c:v>
                </c:pt>
              </c:numCache>
            </c:numRef>
          </c:val>
        </c:ser>
        <c:dLbls>
          <c:showLegendKey val="0"/>
          <c:showVal val="0"/>
          <c:showCatName val="0"/>
          <c:showSerName val="0"/>
          <c:showPercent val="0"/>
          <c:showBubbleSize val="0"/>
        </c:dLbls>
        <c:gapWidth val="150"/>
        <c:axId val="180189056"/>
        <c:axId val="1801953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446.65</c:v>
                </c:pt>
                <c:pt idx="1">
                  <c:v>415.99</c:v>
                </c:pt>
                <c:pt idx="2">
                  <c:v>383.75</c:v>
                </c:pt>
                <c:pt idx="3">
                  <c:v>368.94</c:v>
                </c:pt>
                <c:pt idx="4">
                  <c:v>351.06</c:v>
                </c:pt>
              </c:numCache>
            </c:numRef>
          </c:val>
          <c:smooth val="0"/>
        </c:ser>
        <c:dLbls>
          <c:showLegendKey val="0"/>
          <c:showVal val="0"/>
          <c:showCatName val="0"/>
          <c:showSerName val="0"/>
          <c:showPercent val="0"/>
          <c:showBubbleSize val="0"/>
        </c:dLbls>
        <c:marker val="1"/>
        <c:smooth val="0"/>
        <c:axId val="180189056"/>
        <c:axId val="180195328"/>
      </c:lineChart>
      <c:dateAx>
        <c:axId val="180189056"/>
        <c:scaling>
          <c:orientation val="minMax"/>
        </c:scaling>
        <c:delete val="1"/>
        <c:axPos val="b"/>
        <c:numFmt formatCode="ge" sourceLinked="1"/>
        <c:majorTickMark val="none"/>
        <c:minorTickMark val="none"/>
        <c:tickLblPos val="none"/>
        <c:crossAx val="180195328"/>
        <c:crosses val="autoZero"/>
        <c:auto val="1"/>
        <c:lblOffset val="100"/>
        <c:baseTimeUnit val="years"/>
      </c:dateAx>
      <c:valAx>
        <c:axId val="18019532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80189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データ!$BO$6:$BS$6</c:f>
              <c:numCache>
                <c:formatCode>#,##0.00;"△"#,##0.00;"-"</c:formatCode>
                <c:ptCount val="5"/>
                <c:pt idx="0">
                  <c:v>103</c:v>
                </c:pt>
                <c:pt idx="1">
                  <c:v>104.62</c:v>
                </c:pt>
                <c:pt idx="2">
                  <c:v>105.13</c:v>
                </c:pt>
                <c:pt idx="3">
                  <c:v>104.73</c:v>
                </c:pt>
                <c:pt idx="4">
                  <c:v>109.24</c:v>
                </c:pt>
              </c:numCache>
            </c:numRef>
          </c:val>
        </c:ser>
        <c:dLbls>
          <c:showLegendKey val="0"/>
          <c:showVal val="0"/>
          <c:showCatName val="0"/>
          <c:showSerName val="0"/>
          <c:showPercent val="0"/>
          <c:showBubbleSize val="0"/>
        </c:dLbls>
        <c:gapWidth val="150"/>
        <c:axId val="181356032"/>
        <c:axId val="1813579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108.75</c:v>
                </c:pt>
                <c:pt idx="1">
                  <c:v>108.61</c:v>
                </c:pt>
                <c:pt idx="2">
                  <c:v>110.39</c:v>
                </c:pt>
                <c:pt idx="3">
                  <c:v>111.12</c:v>
                </c:pt>
                <c:pt idx="4">
                  <c:v>112.92</c:v>
                </c:pt>
              </c:numCache>
            </c:numRef>
          </c:val>
          <c:smooth val="0"/>
        </c:ser>
        <c:dLbls>
          <c:showLegendKey val="0"/>
          <c:showVal val="0"/>
          <c:showCatName val="0"/>
          <c:showSerName val="0"/>
          <c:showPercent val="0"/>
          <c:showBubbleSize val="0"/>
        </c:dLbls>
        <c:marker val="1"/>
        <c:smooth val="0"/>
        <c:axId val="181356032"/>
        <c:axId val="181357952"/>
      </c:lineChart>
      <c:dateAx>
        <c:axId val="181356032"/>
        <c:scaling>
          <c:orientation val="minMax"/>
        </c:scaling>
        <c:delete val="1"/>
        <c:axPos val="b"/>
        <c:numFmt formatCode="ge" sourceLinked="1"/>
        <c:majorTickMark val="none"/>
        <c:minorTickMark val="none"/>
        <c:tickLblPos val="none"/>
        <c:crossAx val="181357952"/>
        <c:crosses val="autoZero"/>
        <c:auto val="1"/>
        <c:lblOffset val="100"/>
        <c:baseTimeUnit val="years"/>
      </c:dateAx>
      <c:valAx>
        <c:axId val="181357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1356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データ!$BZ$6:$CD$6</c:f>
              <c:numCache>
                <c:formatCode>#,##0.00;"△"#,##0.00;"-"</c:formatCode>
                <c:ptCount val="5"/>
                <c:pt idx="0">
                  <c:v>59.98</c:v>
                </c:pt>
                <c:pt idx="1">
                  <c:v>59.06</c:v>
                </c:pt>
                <c:pt idx="2">
                  <c:v>58.77</c:v>
                </c:pt>
                <c:pt idx="3">
                  <c:v>58.99</c:v>
                </c:pt>
                <c:pt idx="4">
                  <c:v>56.56</c:v>
                </c:pt>
              </c:numCache>
            </c:numRef>
          </c:val>
        </c:ser>
        <c:dLbls>
          <c:showLegendKey val="0"/>
          <c:showVal val="0"/>
          <c:showCatName val="0"/>
          <c:showSerName val="0"/>
          <c:showPercent val="0"/>
          <c:showBubbleSize val="0"/>
        </c:dLbls>
        <c:gapWidth val="150"/>
        <c:axId val="181379456"/>
        <c:axId val="1813813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80.38</c:v>
                </c:pt>
                <c:pt idx="1">
                  <c:v>78.760000000000005</c:v>
                </c:pt>
                <c:pt idx="2">
                  <c:v>76.81</c:v>
                </c:pt>
                <c:pt idx="3">
                  <c:v>75.75</c:v>
                </c:pt>
                <c:pt idx="4">
                  <c:v>75.3</c:v>
                </c:pt>
              </c:numCache>
            </c:numRef>
          </c:val>
          <c:smooth val="0"/>
        </c:ser>
        <c:dLbls>
          <c:showLegendKey val="0"/>
          <c:showVal val="0"/>
          <c:showCatName val="0"/>
          <c:showSerName val="0"/>
          <c:showPercent val="0"/>
          <c:showBubbleSize val="0"/>
        </c:dLbls>
        <c:marker val="1"/>
        <c:smooth val="0"/>
        <c:axId val="181379456"/>
        <c:axId val="181381376"/>
      </c:lineChart>
      <c:dateAx>
        <c:axId val="181379456"/>
        <c:scaling>
          <c:orientation val="minMax"/>
        </c:scaling>
        <c:delete val="1"/>
        <c:axPos val="b"/>
        <c:numFmt formatCode="ge" sourceLinked="1"/>
        <c:majorTickMark val="none"/>
        <c:minorTickMark val="none"/>
        <c:tickLblPos val="none"/>
        <c:crossAx val="181381376"/>
        <c:crosses val="autoZero"/>
        <c:auto val="1"/>
        <c:lblOffset val="100"/>
        <c:baseTimeUnit val="years"/>
      </c:dateAx>
      <c:valAx>
        <c:axId val="181381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1379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データ!$CK$6:$CO$6</c:f>
              <c:numCache>
                <c:formatCode>#,##0.00;"△"#,##0.00;"-"</c:formatCode>
                <c:ptCount val="5"/>
                <c:pt idx="0">
                  <c:v>67.05</c:v>
                </c:pt>
                <c:pt idx="1">
                  <c:v>66.75</c:v>
                </c:pt>
                <c:pt idx="2">
                  <c:v>66.53</c:v>
                </c:pt>
                <c:pt idx="3">
                  <c:v>65.760000000000005</c:v>
                </c:pt>
                <c:pt idx="4">
                  <c:v>65.7</c:v>
                </c:pt>
              </c:numCache>
            </c:numRef>
          </c:val>
        </c:ser>
        <c:dLbls>
          <c:showLegendKey val="0"/>
          <c:showVal val="0"/>
          <c:showCatName val="0"/>
          <c:showSerName val="0"/>
          <c:showPercent val="0"/>
          <c:showBubbleSize val="0"/>
        </c:dLbls>
        <c:gapWidth val="150"/>
        <c:axId val="181432320"/>
        <c:axId val="181434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64.150000000000006</c:v>
                </c:pt>
                <c:pt idx="1">
                  <c:v>63.73</c:v>
                </c:pt>
                <c:pt idx="2">
                  <c:v>64.55</c:v>
                </c:pt>
                <c:pt idx="3">
                  <c:v>64.12</c:v>
                </c:pt>
                <c:pt idx="4">
                  <c:v>62.69</c:v>
                </c:pt>
              </c:numCache>
            </c:numRef>
          </c:val>
          <c:smooth val="0"/>
        </c:ser>
        <c:dLbls>
          <c:showLegendKey val="0"/>
          <c:showVal val="0"/>
          <c:showCatName val="0"/>
          <c:showSerName val="0"/>
          <c:showPercent val="0"/>
          <c:showBubbleSize val="0"/>
        </c:dLbls>
        <c:marker val="1"/>
        <c:smooth val="0"/>
        <c:axId val="181432320"/>
        <c:axId val="181434240"/>
      </c:lineChart>
      <c:dateAx>
        <c:axId val="181432320"/>
        <c:scaling>
          <c:orientation val="minMax"/>
        </c:scaling>
        <c:delete val="1"/>
        <c:axPos val="b"/>
        <c:numFmt formatCode="ge" sourceLinked="1"/>
        <c:majorTickMark val="none"/>
        <c:minorTickMark val="none"/>
        <c:tickLblPos val="none"/>
        <c:crossAx val="181434240"/>
        <c:crosses val="autoZero"/>
        <c:auto val="1"/>
        <c:lblOffset val="100"/>
        <c:baseTimeUnit val="years"/>
      </c:dateAx>
      <c:valAx>
        <c:axId val="181434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1432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データ!$CV$6:$CZ$6</c:f>
              <c:numCache>
                <c:formatCode>#,##0.00;"△"#,##0.00;"-"</c:formatCode>
                <c:ptCount val="5"/>
                <c:pt idx="0">
                  <c:v>99.73</c:v>
                </c:pt>
                <c:pt idx="1">
                  <c:v>99.8</c:v>
                </c:pt>
                <c:pt idx="2">
                  <c:v>99.77</c:v>
                </c:pt>
                <c:pt idx="3">
                  <c:v>99.75</c:v>
                </c:pt>
                <c:pt idx="4">
                  <c:v>99.75</c:v>
                </c:pt>
              </c:numCache>
            </c:numRef>
          </c:val>
        </c:ser>
        <c:dLbls>
          <c:showLegendKey val="0"/>
          <c:showVal val="0"/>
          <c:showCatName val="0"/>
          <c:showSerName val="0"/>
          <c:showPercent val="0"/>
          <c:showBubbleSize val="0"/>
        </c:dLbls>
        <c:gapWidth val="150"/>
        <c:axId val="181454720"/>
        <c:axId val="181469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99.88</c:v>
                </c:pt>
                <c:pt idx="1">
                  <c:v>99.96</c:v>
                </c:pt>
                <c:pt idx="2">
                  <c:v>99.93</c:v>
                </c:pt>
                <c:pt idx="3">
                  <c:v>100.12</c:v>
                </c:pt>
                <c:pt idx="4">
                  <c:v>100.12</c:v>
                </c:pt>
              </c:numCache>
            </c:numRef>
          </c:val>
          <c:smooth val="0"/>
        </c:ser>
        <c:dLbls>
          <c:showLegendKey val="0"/>
          <c:showVal val="0"/>
          <c:showCatName val="0"/>
          <c:showSerName val="0"/>
          <c:showPercent val="0"/>
          <c:showBubbleSize val="0"/>
        </c:dLbls>
        <c:marker val="1"/>
        <c:smooth val="0"/>
        <c:axId val="181454720"/>
        <c:axId val="181469184"/>
      </c:lineChart>
      <c:dateAx>
        <c:axId val="181454720"/>
        <c:scaling>
          <c:orientation val="minMax"/>
        </c:scaling>
        <c:delete val="1"/>
        <c:axPos val="b"/>
        <c:numFmt formatCode="ge" sourceLinked="1"/>
        <c:majorTickMark val="none"/>
        <c:minorTickMark val="none"/>
        <c:tickLblPos val="none"/>
        <c:crossAx val="181469184"/>
        <c:crosses val="autoZero"/>
        <c:auto val="1"/>
        <c:lblOffset val="100"/>
        <c:baseTimeUnit val="years"/>
      </c:dateAx>
      <c:valAx>
        <c:axId val="181469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14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【113.47】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【16.89】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【200.22】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【351.06】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【100.12】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【62.69】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【75.30】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【112.92】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【51.44】</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【16.77】</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【0.13】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zoomScale="70" zoomScaleNormal="70" workbookViewId="0"/>
  </sheetViews>
  <sheetFormatPr defaultColWidth="2.6640625" defaultRowHeight="13.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41"/>
    </row>
    <row r="2" spans="1:78" ht="9.75" customHeight="1">
      <c r="A2" s="2"/>
      <c r="B2" s="78" t="s">
        <v>0</v>
      </c>
      <c r="C2" s="78"/>
      <c r="D2" s="78"/>
      <c r="E2" s="78"/>
      <c r="F2" s="78"/>
      <c r="G2" s="78"/>
      <c r="H2" s="78"/>
      <c r="I2" s="78"/>
      <c r="J2" s="78"/>
      <c r="K2" s="78"/>
      <c r="L2" s="78"/>
      <c r="M2" s="78"/>
      <c r="N2" s="78"/>
      <c r="O2" s="78"/>
      <c r="P2" s="78"/>
      <c r="Q2" s="78"/>
      <c r="R2" s="78"/>
      <c r="S2" s="78"/>
      <c r="T2" s="78"/>
      <c r="U2" s="78"/>
      <c r="V2" s="78"/>
      <c r="W2" s="78"/>
      <c r="X2" s="78"/>
      <c r="Y2" s="78"/>
      <c r="Z2" s="78"/>
      <c r="AA2" s="78"/>
      <c r="AB2" s="78"/>
      <c r="AC2" s="78"/>
      <c r="AD2" s="78"/>
      <c r="AE2" s="78"/>
      <c r="AF2" s="78"/>
      <c r="AG2" s="78"/>
      <c r="AH2" s="78"/>
      <c r="AI2" s="78"/>
      <c r="AJ2" s="78"/>
      <c r="AK2" s="78"/>
      <c r="AL2" s="78"/>
      <c r="AM2" s="78"/>
      <c r="AN2" s="78"/>
      <c r="AO2" s="78"/>
      <c r="AP2" s="78"/>
      <c r="AQ2" s="78"/>
      <c r="AR2" s="78"/>
      <c r="AS2" s="78"/>
      <c r="AT2" s="78"/>
      <c r="AU2" s="78"/>
      <c r="AV2" s="78"/>
      <c r="AW2" s="78"/>
      <c r="AX2" s="78"/>
      <c r="AY2" s="78"/>
      <c r="AZ2" s="78"/>
      <c r="BA2" s="78"/>
      <c r="BB2" s="78"/>
      <c r="BC2" s="78"/>
      <c r="BD2" s="78"/>
      <c r="BE2" s="78"/>
      <c r="BF2" s="78"/>
      <c r="BG2" s="78"/>
      <c r="BH2" s="78"/>
      <c r="BI2" s="78"/>
      <c r="BJ2" s="78"/>
      <c r="BK2" s="78"/>
      <c r="BL2" s="78"/>
      <c r="BM2" s="78"/>
      <c r="BN2" s="78"/>
      <c r="BO2" s="78"/>
      <c r="BP2" s="78"/>
      <c r="BQ2" s="78"/>
      <c r="BR2" s="78"/>
      <c r="BS2" s="78"/>
      <c r="BT2" s="78"/>
      <c r="BU2" s="78"/>
      <c r="BV2" s="78"/>
      <c r="BW2" s="78"/>
      <c r="BX2" s="78"/>
      <c r="BY2" s="78"/>
      <c r="BZ2" s="78"/>
    </row>
    <row r="3" spans="1:78" ht="9.75" customHeight="1">
      <c r="A3" s="2"/>
      <c r="B3" s="78"/>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row>
    <row r="4" spans="1:78" ht="9.75" customHeight="1">
      <c r="A4" s="2"/>
      <c r="B4" s="78"/>
      <c r="C4" s="78"/>
      <c r="D4" s="78"/>
      <c r="E4" s="78"/>
      <c r="F4" s="78"/>
      <c r="G4" s="78"/>
      <c r="H4" s="78"/>
      <c r="I4" s="78"/>
      <c r="J4" s="78"/>
      <c r="K4" s="78"/>
      <c r="L4" s="78"/>
      <c r="M4" s="78"/>
      <c r="N4" s="78"/>
      <c r="O4" s="78"/>
      <c r="P4" s="78"/>
      <c r="Q4" s="78"/>
      <c r="R4" s="78"/>
      <c r="S4" s="78"/>
      <c r="T4" s="78"/>
      <c r="U4" s="78"/>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78"/>
      <c r="AX4" s="78"/>
      <c r="AY4" s="78"/>
      <c r="AZ4" s="78"/>
      <c r="BA4" s="78"/>
      <c r="BB4" s="78"/>
      <c r="BC4" s="78"/>
      <c r="BD4" s="78"/>
      <c r="BE4" s="78"/>
      <c r="BF4" s="78"/>
      <c r="BG4" s="78"/>
      <c r="BH4" s="78"/>
      <c r="BI4" s="78"/>
      <c r="BJ4" s="78"/>
      <c r="BK4" s="78"/>
      <c r="BL4" s="78"/>
      <c r="BM4" s="78"/>
      <c r="BN4" s="78"/>
      <c r="BO4" s="78"/>
      <c r="BP4" s="78"/>
      <c r="BQ4" s="78"/>
      <c r="BR4" s="78"/>
      <c r="BS4" s="78"/>
      <c r="BT4" s="78"/>
      <c r="BU4" s="78"/>
      <c r="BV4" s="78"/>
      <c r="BW4" s="78"/>
      <c r="BX4" s="78"/>
      <c r="BY4" s="78"/>
      <c r="BZ4" s="78"/>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9" t="str">
        <f>データ!H6</f>
        <v>埼玉県</v>
      </c>
      <c r="C6" s="79"/>
      <c r="D6" s="79"/>
      <c r="E6" s="79"/>
      <c r="F6" s="79"/>
      <c r="G6" s="79"/>
      <c r="H6" s="79"/>
      <c r="I6" s="79"/>
      <c r="J6" s="79"/>
      <c r="K6" s="79"/>
      <c r="L6" s="79"/>
      <c r="M6" s="79"/>
      <c r="N6" s="79"/>
      <c r="O6" s="79"/>
      <c r="P6" s="79"/>
      <c r="Q6" s="79"/>
      <c r="R6" s="79"/>
      <c r="S6" s="79"/>
      <c r="T6" s="79"/>
      <c r="U6" s="79"/>
      <c r="V6" s="79"/>
      <c r="W6" s="79"/>
      <c r="X6" s="79"/>
      <c r="Y6" s="79"/>
      <c r="Z6" s="79"/>
      <c r="AA6" s="79"/>
      <c r="AB6" s="79"/>
      <c r="AC6" s="79"/>
      <c r="AD6" s="79"/>
      <c r="AE6" s="79"/>
      <c r="AF6" s="79"/>
      <c r="AG6" s="79"/>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80" t="s">
        <v>1</v>
      </c>
      <c r="C7" s="81"/>
      <c r="D7" s="81"/>
      <c r="E7" s="81"/>
      <c r="F7" s="81"/>
      <c r="G7" s="81"/>
      <c r="H7" s="81"/>
      <c r="I7" s="82"/>
      <c r="J7" s="80" t="s">
        <v>2</v>
      </c>
      <c r="K7" s="81"/>
      <c r="L7" s="81"/>
      <c r="M7" s="81"/>
      <c r="N7" s="81"/>
      <c r="O7" s="81"/>
      <c r="P7" s="81"/>
      <c r="Q7" s="82"/>
      <c r="R7" s="80" t="s">
        <v>3</v>
      </c>
      <c r="S7" s="81"/>
      <c r="T7" s="81"/>
      <c r="U7" s="81"/>
      <c r="V7" s="81"/>
      <c r="W7" s="81"/>
      <c r="X7" s="81"/>
      <c r="Y7" s="82"/>
      <c r="Z7" s="80" t="s">
        <v>4</v>
      </c>
      <c r="AA7" s="81"/>
      <c r="AB7" s="81"/>
      <c r="AC7" s="81"/>
      <c r="AD7" s="81"/>
      <c r="AE7" s="81"/>
      <c r="AF7" s="81"/>
      <c r="AG7" s="82"/>
      <c r="AH7" s="3"/>
      <c r="AI7" s="80" t="s">
        <v>5</v>
      </c>
      <c r="AJ7" s="81"/>
      <c r="AK7" s="81"/>
      <c r="AL7" s="81"/>
      <c r="AM7" s="81"/>
      <c r="AN7" s="81"/>
      <c r="AO7" s="81"/>
      <c r="AP7" s="82"/>
      <c r="AQ7" s="69" t="s">
        <v>6</v>
      </c>
      <c r="AR7" s="69"/>
      <c r="AS7" s="69"/>
      <c r="AT7" s="69"/>
      <c r="AU7" s="69"/>
      <c r="AV7" s="69"/>
      <c r="AW7" s="69"/>
      <c r="AX7" s="69"/>
      <c r="AY7" s="69" t="s">
        <v>7</v>
      </c>
      <c r="AZ7" s="69"/>
      <c r="BA7" s="69"/>
      <c r="BB7" s="69"/>
      <c r="BC7" s="69"/>
      <c r="BD7" s="69"/>
      <c r="BE7" s="69"/>
      <c r="BF7" s="69"/>
      <c r="BG7" s="3"/>
      <c r="BH7" s="3"/>
      <c r="BI7" s="3"/>
      <c r="BJ7" s="3"/>
      <c r="BK7" s="3"/>
      <c r="BL7" s="4" t="s">
        <v>8</v>
      </c>
      <c r="BM7" s="5"/>
      <c r="BN7" s="5"/>
      <c r="BO7" s="5"/>
      <c r="BP7" s="5"/>
      <c r="BQ7" s="5"/>
      <c r="BR7" s="5"/>
      <c r="BS7" s="5"/>
      <c r="BT7" s="5"/>
      <c r="BU7" s="5"/>
      <c r="BV7" s="5"/>
      <c r="BW7" s="5"/>
      <c r="BX7" s="5"/>
      <c r="BY7" s="6"/>
    </row>
    <row r="8" spans="1:78" ht="18.75" customHeight="1">
      <c r="A8" s="2"/>
      <c r="B8" s="72" t="str">
        <f>データ!I6</f>
        <v>法適用</v>
      </c>
      <c r="C8" s="73"/>
      <c r="D8" s="73"/>
      <c r="E8" s="73"/>
      <c r="F8" s="73"/>
      <c r="G8" s="73"/>
      <c r="H8" s="73"/>
      <c r="I8" s="74"/>
      <c r="J8" s="72" t="str">
        <f>データ!J6</f>
        <v>水道事業</v>
      </c>
      <c r="K8" s="73"/>
      <c r="L8" s="73"/>
      <c r="M8" s="73"/>
      <c r="N8" s="73"/>
      <c r="O8" s="73"/>
      <c r="P8" s="73"/>
      <c r="Q8" s="74"/>
      <c r="R8" s="72" t="str">
        <f>データ!K6</f>
        <v>用水供給事業</v>
      </c>
      <c r="S8" s="73"/>
      <c r="T8" s="73"/>
      <c r="U8" s="73"/>
      <c r="V8" s="73"/>
      <c r="W8" s="73"/>
      <c r="X8" s="73"/>
      <c r="Y8" s="74"/>
      <c r="Z8" s="72" t="str">
        <f>データ!L6</f>
        <v>B</v>
      </c>
      <c r="AA8" s="73"/>
      <c r="AB8" s="73"/>
      <c r="AC8" s="73"/>
      <c r="AD8" s="73"/>
      <c r="AE8" s="73"/>
      <c r="AF8" s="73"/>
      <c r="AG8" s="74"/>
      <c r="AH8" s="3"/>
      <c r="AI8" s="75">
        <f>データ!Q6</f>
        <v>7304896</v>
      </c>
      <c r="AJ8" s="76"/>
      <c r="AK8" s="76"/>
      <c r="AL8" s="76"/>
      <c r="AM8" s="76"/>
      <c r="AN8" s="76"/>
      <c r="AO8" s="76"/>
      <c r="AP8" s="77"/>
      <c r="AQ8" s="58">
        <f>データ!R6</f>
        <v>3797.75</v>
      </c>
      <c r="AR8" s="58"/>
      <c r="AS8" s="58"/>
      <c r="AT8" s="58"/>
      <c r="AU8" s="58"/>
      <c r="AV8" s="58"/>
      <c r="AW8" s="58"/>
      <c r="AX8" s="58"/>
      <c r="AY8" s="58">
        <f>データ!S6</f>
        <v>1923.48</v>
      </c>
      <c r="AZ8" s="58"/>
      <c r="BA8" s="58"/>
      <c r="BB8" s="58"/>
      <c r="BC8" s="58"/>
      <c r="BD8" s="58"/>
      <c r="BE8" s="58"/>
      <c r="BF8" s="58"/>
      <c r="BG8" s="3"/>
      <c r="BH8" s="3"/>
      <c r="BI8" s="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c r="J9" s="69" t="s">
        <v>12</v>
      </c>
      <c r="K9" s="69"/>
      <c r="L9" s="69"/>
      <c r="M9" s="69"/>
      <c r="N9" s="69"/>
      <c r="O9" s="69"/>
      <c r="P9" s="69"/>
      <c r="Q9" s="69"/>
      <c r="R9" s="69" t="s">
        <v>13</v>
      </c>
      <c r="S9" s="69"/>
      <c r="T9" s="69"/>
      <c r="U9" s="69"/>
      <c r="V9" s="69"/>
      <c r="W9" s="69"/>
      <c r="X9" s="69"/>
      <c r="Y9" s="69"/>
      <c r="Z9" s="69" t="s">
        <v>14</v>
      </c>
      <c r="AA9" s="69"/>
      <c r="AB9" s="69"/>
      <c r="AC9" s="69"/>
      <c r="AD9" s="69"/>
      <c r="AE9" s="69"/>
      <c r="AF9" s="69"/>
      <c r="AG9" s="69"/>
      <c r="AH9" s="3"/>
      <c r="AI9" s="69" t="s">
        <v>15</v>
      </c>
      <c r="AJ9" s="69"/>
      <c r="AK9" s="69"/>
      <c r="AL9" s="69"/>
      <c r="AM9" s="69"/>
      <c r="AN9" s="69"/>
      <c r="AO9" s="69"/>
      <c r="AP9" s="69"/>
      <c r="AQ9" s="69" t="s">
        <v>16</v>
      </c>
      <c r="AR9" s="69"/>
      <c r="AS9" s="69"/>
      <c r="AT9" s="69"/>
      <c r="AU9" s="69"/>
      <c r="AV9" s="69"/>
      <c r="AW9" s="69"/>
      <c r="AX9" s="69"/>
      <c r="AY9" s="69" t="s">
        <v>17</v>
      </c>
      <c r="AZ9" s="69"/>
      <c r="BA9" s="69"/>
      <c r="BB9" s="69"/>
      <c r="BC9" s="69"/>
      <c r="BD9" s="69"/>
      <c r="BE9" s="69"/>
      <c r="BF9" s="69"/>
      <c r="BG9" s="3"/>
      <c r="BH9" s="3"/>
      <c r="BI9" s="3"/>
      <c r="BJ9" s="3"/>
      <c r="BK9" s="3"/>
      <c r="BL9" s="70" t="s">
        <v>18</v>
      </c>
      <c r="BM9" s="71"/>
      <c r="BN9" s="10" t="s">
        <v>19</v>
      </c>
      <c r="BO9" s="11"/>
      <c r="BP9" s="11"/>
      <c r="BQ9" s="11"/>
      <c r="BR9" s="11"/>
      <c r="BS9" s="11"/>
      <c r="BT9" s="11"/>
      <c r="BU9" s="11"/>
      <c r="BV9" s="11"/>
      <c r="BW9" s="11"/>
      <c r="BX9" s="11"/>
      <c r="BY9" s="12"/>
    </row>
    <row r="10" spans="1:78" ht="18.75" customHeight="1">
      <c r="A10" s="2"/>
      <c r="B10" s="58" t="str">
        <f>データ!M6</f>
        <v>-</v>
      </c>
      <c r="C10" s="58"/>
      <c r="D10" s="58"/>
      <c r="E10" s="58"/>
      <c r="F10" s="58"/>
      <c r="G10" s="58"/>
      <c r="H10" s="58"/>
      <c r="I10" s="58"/>
      <c r="J10" s="58">
        <f>データ!N6</f>
        <v>61.66</v>
      </c>
      <c r="K10" s="58"/>
      <c r="L10" s="58"/>
      <c r="M10" s="58"/>
      <c r="N10" s="58"/>
      <c r="O10" s="58"/>
      <c r="P10" s="58"/>
      <c r="Q10" s="58"/>
      <c r="R10" s="58">
        <f>データ!O6</f>
        <v>99.72</v>
      </c>
      <c r="S10" s="58"/>
      <c r="T10" s="58"/>
      <c r="U10" s="58"/>
      <c r="V10" s="58"/>
      <c r="W10" s="58"/>
      <c r="X10" s="58"/>
      <c r="Y10" s="58"/>
      <c r="Z10" s="66">
        <f>データ!P6</f>
        <v>0</v>
      </c>
      <c r="AA10" s="66"/>
      <c r="AB10" s="66"/>
      <c r="AC10" s="66"/>
      <c r="AD10" s="66"/>
      <c r="AE10" s="66"/>
      <c r="AF10" s="66"/>
      <c r="AG10" s="66"/>
      <c r="AH10" s="2"/>
      <c r="AI10" s="66">
        <f>データ!T6</f>
        <v>7187569</v>
      </c>
      <c r="AJ10" s="66"/>
      <c r="AK10" s="66"/>
      <c r="AL10" s="66"/>
      <c r="AM10" s="66"/>
      <c r="AN10" s="66"/>
      <c r="AO10" s="66"/>
      <c r="AP10" s="66"/>
      <c r="AQ10" s="58">
        <f>データ!U6</f>
        <v>2784.77</v>
      </c>
      <c r="AR10" s="58"/>
      <c r="AS10" s="58"/>
      <c r="AT10" s="58"/>
      <c r="AU10" s="58"/>
      <c r="AV10" s="58"/>
      <c r="AW10" s="58"/>
      <c r="AX10" s="58"/>
      <c r="AY10" s="58">
        <f>データ!V6</f>
        <v>2581.0300000000002</v>
      </c>
      <c r="AZ10" s="58"/>
      <c r="BA10" s="58"/>
      <c r="BB10" s="58"/>
      <c r="BC10" s="58"/>
      <c r="BD10" s="58"/>
      <c r="BE10" s="58"/>
      <c r="BF10" s="58"/>
      <c r="BG10" s="2"/>
      <c r="BH10" s="2"/>
      <c r="BI10" s="2"/>
      <c r="BJ10" s="2"/>
      <c r="BK10" s="2"/>
      <c r="BL10" s="59" t="s">
        <v>20</v>
      </c>
      <c r="BM10" s="60"/>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1" t="s">
        <v>22</v>
      </c>
      <c r="BM11" s="61"/>
      <c r="BN11" s="61"/>
      <c r="BO11" s="61"/>
      <c r="BP11" s="61"/>
      <c r="BQ11" s="61"/>
      <c r="BR11" s="61"/>
      <c r="BS11" s="61"/>
      <c r="BT11" s="61"/>
      <c r="BU11" s="61"/>
      <c r="BV11" s="61"/>
      <c r="BW11" s="61"/>
      <c r="BX11" s="61"/>
      <c r="BY11" s="61"/>
      <c r="BZ11" s="61"/>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1"/>
      <c r="BM12" s="61"/>
      <c r="BN12" s="61"/>
      <c r="BO12" s="61"/>
      <c r="BP12" s="61"/>
      <c r="BQ12" s="61"/>
      <c r="BR12" s="61"/>
      <c r="BS12" s="61"/>
      <c r="BT12" s="61"/>
      <c r="BU12" s="61"/>
      <c r="BV12" s="61"/>
      <c r="BW12" s="61"/>
      <c r="BX12" s="61"/>
      <c r="BY12" s="61"/>
      <c r="BZ12" s="61"/>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2"/>
      <c r="BM13" s="62"/>
      <c r="BN13" s="62"/>
      <c r="BO13" s="62"/>
      <c r="BP13" s="62"/>
      <c r="BQ13" s="62"/>
      <c r="BR13" s="62"/>
      <c r="BS13" s="62"/>
      <c r="BT13" s="62"/>
      <c r="BU13" s="62"/>
      <c r="BV13" s="62"/>
      <c r="BW13" s="62"/>
      <c r="BX13" s="62"/>
      <c r="BY13" s="62"/>
      <c r="BZ13" s="62"/>
    </row>
    <row r="14" spans="1:78" ht="13.5" customHeight="1">
      <c r="A14" s="2"/>
      <c r="B14" s="63" t="s">
        <v>23</v>
      </c>
      <c r="C14" s="64"/>
      <c r="D14" s="64"/>
      <c r="E14" s="64"/>
      <c r="F14" s="64"/>
      <c r="G14" s="64"/>
      <c r="H14" s="64"/>
      <c r="I14" s="64"/>
      <c r="J14" s="64"/>
      <c r="K14" s="64"/>
      <c r="L14" s="64"/>
      <c r="M14" s="64"/>
      <c r="N14" s="64"/>
      <c r="O14" s="64"/>
      <c r="P14" s="64"/>
      <c r="Q14" s="64"/>
      <c r="R14" s="64"/>
      <c r="S14" s="64"/>
      <c r="T14" s="64"/>
      <c r="U14" s="64"/>
      <c r="V14" s="64"/>
      <c r="W14" s="64"/>
      <c r="X14" s="64"/>
      <c r="Y14" s="64"/>
      <c r="Z14" s="64"/>
      <c r="AA14" s="64"/>
      <c r="AB14" s="64"/>
      <c r="AC14" s="64"/>
      <c r="AD14" s="64"/>
      <c r="AE14" s="64"/>
      <c r="AF14" s="64"/>
      <c r="AG14" s="64"/>
      <c r="AH14" s="64"/>
      <c r="AI14" s="64"/>
      <c r="AJ14" s="64"/>
      <c r="AK14" s="64"/>
      <c r="AL14" s="64"/>
      <c r="AM14" s="64"/>
      <c r="AN14" s="64"/>
      <c r="AO14" s="64"/>
      <c r="AP14" s="64"/>
      <c r="AQ14" s="64"/>
      <c r="AR14" s="64"/>
      <c r="AS14" s="64"/>
      <c r="AT14" s="64"/>
      <c r="AU14" s="64"/>
      <c r="AV14" s="64"/>
      <c r="AW14" s="64"/>
      <c r="AX14" s="64"/>
      <c r="AY14" s="64"/>
      <c r="AZ14" s="64"/>
      <c r="BA14" s="64"/>
      <c r="BB14" s="64"/>
      <c r="BC14" s="64"/>
      <c r="BD14" s="64"/>
      <c r="BE14" s="64"/>
      <c r="BF14" s="64"/>
      <c r="BG14" s="64"/>
      <c r="BH14" s="64"/>
      <c r="BI14" s="64"/>
      <c r="BJ14" s="65"/>
      <c r="BK14" s="2"/>
      <c r="BL14" s="42" t="s">
        <v>24</v>
      </c>
      <c r="BM14" s="43"/>
      <c r="BN14" s="43"/>
      <c r="BO14" s="43"/>
      <c r="BP14" s="43"/>
      <c r="BQ14" s="43"/>
      <c r="BR14" s="43"/>
      <c r="BS14" s="43"/>
      <c r="BT14" s="43"/>
      <c r="BU14" s="43"/>
      <c r="BV14" s="43"/>
      <c r="BW14" s="43"/>
      <c r="BX14" s="43"/>
      <c r="BY14" s="43"/>
      <c r="BZ14" s="44"/>
    </row>
    <row r="15" spans="1:78" ht="13.5" customHeight="1">
      <c r="A15" s="2"/>
      <c r="B15" s="55"/>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7"/>
      <c r="BK15" s="2"/>
      <c r="BL15" s="45"/>
      <c r="BM15" s="46"/>
      <c r="BN15" s="46"/>
      <c r="BO15" s="46"/>
      <c r="BP15" s="46"/>
      <c r="BQ15" s="46"/>
      <c r="BR15" s="46"/>
      <c r="BS15" s="46"/>
      <c r="BT15" s="46"/>
      <c r="BU15" s="46"/>
      <c r="BV15" s="46"/>
      <c r="BW15" s="46"/>
      <c r="BX15" s="46"/>
      <c r="BY15" s="46"/>
      <c r="BZ15" s="47"/>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8" t="s">
        <v>104</v>
      </c>
      <c r="BM16" s="49"/>
      <c r="BN16" s="49"/>
      <c r="BO16" s="49"/>
      <c r="BP16" s="49"/>
      <c r="BQ16" s="49"/>
      <c r="BR16" s="49"/>
      <c r="BS16" s="49"/>
      <c r="BT16" s="49"/>
      <c r="BU16" s="49"/>
      <c r="BV16" s="49"/>
      <c r="BW16" s="49"/>
      <c r="BX16" s="49"/>
      <c r="BY16" s="49"/>
      <c r="BZ16" s="50"/>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8"/>
      <c r="BM17" s="49"/>
      <c r="BN17" s="49"/>
      <c r="BO17" s="49"/>
      <c r="BP17" s="49"/>
      <c r="BQ17" s="49"/>
      <c r="BR17" s="49"/>
      <c r="BS17" s="49"/>
      <c r="BT17" s="49"/>
      <c r="BU17" s="49"/>
      <c r="BV17" s="49"/>
      <c r="BW17" s="49"/>
      <c r="BX17" s="49"/>
      <c r="BY17" s="49"/>
      <c r="BZ17" s="50"/>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8"/>
      <c r="BM18" s="49"/>
      <c r="BN18" s="49"/>
      <c r="BO18" s="49"/>
      <c r="BP18" s="49"/>
      <c r="BQ18" s="49"/>
      <c r="BR18" s="49"/>
      <c r="BS18" s="49"/>
      <c r="BT18" s="49"/>
      <c r="BU18" s="49"/>
      <c r="BV18" s="49"/>
      <c r="BW18" s="49"/>
      <c r="BX18" s="49"/>
      <c r="BY18" s="49"/>
      <c r="BZ18" s="50"/>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8"/>
      <c r="BM19" s="49"/>
      <c r="BN19" s="49"/>
      <c r="BO19" s="49"/>
      <c r="BP19" s="49"/>
      <c r="BQ19" s="49"/>
      <c r="BR19" s="49"/>
      <c r="BS19" s="49"/>
      <c r="BT19" s="49"/>
      <c r="BU19" s="49"/>
      <c r="BV19" s="49"/>
      <c r="BW19" s="49"/>
      <c r="BX19" s="49"/>
      <c r="BY19" s="49"/>
      <c r="BZ19" s="50"/>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8"/>
      <c r="BM20" s="49"/>
      <c r="BN20" s="49"/>
      <c r="BO20" s="49"/>
      <c r="BP20" s="49"/>
      <c r="BQ20" s="49"/>
      <c r="BR20" s="49"/>
      <c r="BS20" s="49"/>
      <c r="BT20" s="49"/>
      <c r="BU20" s="49"/>
      <c r="BV20" s="49"/>
      <c r="BW20" s="49"/>
      <c r="BX20" s="49"/>
      <c r="BY20" s="49"/>
      <c r="BZ20" s="50"/>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8"/>
      <c r="BM21" s="49"/>
      <c r="BN21" s="49"/>
      <c r="BO21" s="49"/>
      <c r="BP21" s="49"/>
      <c r="BQ21" s="49"/>
      <c r="BR21" s="49"/>
      <c r="BS21" s="49"/>
      <c r="BT21" s="49"/>
      <c r="BU21" s="49"/>
      <c r="BV21" s="49"/>
      <c r="BW21" s="49"/>
      <c r="BX21" s="49"/>
      <c r="BY21" s="49"/>
      <c r="BZ21" s="50"/>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8"/>
      <c r="BM22" s="49"/>
      <c r="BN22" s="49"/>
      <c r="BO22" s="49"/>
      <c r="BP22" s="49"/>
      <c r="BQ22" s="49"/>
      <c r="BR22" s="49"/>
      <c r="BS22" s="49"/>
      <c r="BT22" s="49"/>
      <c r="BU22" s="49"/>
      <c r="BV22" s="49"/>
      <c r="BW22" s="49"/>
      <c r="BX22" s="49"/>
      <c r="BY22" s="49"/>
      <c r="BZ22" s="50"/>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8"/>
      <c r="BM23" s="49"/>
      <c r="BN23" s="49"/>
      <c r="BO23" s="49"/>
      <c r="BP23" s="49"/>
      <c r="BQ23" s="49"/>
      <c r="BR23" s="49"/>
      <c r="BS23" s="49"/>
      <c r="BT23" s="49"/>
      <c r="BU23" s="49"/>
      <c r="BV23" s="49"/>
      <c r="BW23" s="49"/>
      <c r="BX23" s="49"/>
      <c r="BY23" s="49"/>
      <c r="BZ23" s="50"/>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8"/>
      <c r="BM24" s="49"/>
      <c r="BN24" s="49"/>
      <c r="BO24" s="49"/>
      <c r="BP24" s="49"/>
      <c r="BQ24" s="49"/>
      <c r="BR24" s="49"/>
      <c r="BS24" s="49"/>
      <c r="BT24" s="49"/>
      <c r="BU24" s="49"/>
      <c r="BV24" s="49"/>
      <c r="BW24" s="49"/>
      <c r="BX24" s="49"/>
      <c r="BY24" s="49"/>
      <c r="BZ24" s="50"/>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8"/>
      <c r="BM25" s="49"/>
      <c r="BN25" s="49"/>
      <c r="BO25" s="49"/>
      <c r="BP25" s="49"/>
      <c r="BQ25" s="49"/>
      <c r="BR25" s="49"/>
      <c r="BS25" s="49"/>
      <c r="BT25" s="49"/>
      <c r="BU25" s="49"/>
      <c r="BV25" s="49"/>
      <c r="BW25" s="49"/>
      <c r="BX25" s="49"/>
      <c r="BY25" s="49"/>
      <c r="BZ25" s="50"/>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8"/>
      <c r="BM26" s="49"/>
      <c r="BN26" s="49"/>
      <c r="BO26" s="49"/>
      <c r="BP26" s="49"/>
      <c r="BQ26" s="49"/>
      <c r="BR26" s="49"/>
      <c r="BS26" s="49"/>
      <c r="BT26" s="49"/>
      <c r="BU26" s="49"/>
      <c r="BV26" s="49"/>
      <c r="BW26" s="49"/>
      <c r="BX26" s="49"/>
      <c r="BY26" s="49"/>
      <c r="BZ26" s="50"/>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8"/>
      <c r="BM27" s="49"/>
      <c r="BN27" s="49"/>
      <c r="BO27" s="49"/>
      <c r="BP27" s="49"/>
      <c r="BQ27" s="49"/>
      <c r="BR27" s="49"/>
      <c r="BS27" s="49"/>
      <c r="BT27" s="49"/>
      <c r="BU27" s="49"/>
      <c r="BV27" s="49"/>
      <c r="BW27" s="49"/>
      <c r="BX27" s="49"/>
      <c r="BY27" s="49"/>
      <c r="BZ27" s="50"/>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8"/>
      <c r="BM28" s="49"/>
      <c r="BN28" s="49"/>
      <c r="BO28" s="49"/>
      <c r="BP28" s="49"/>
      <c r="BQ28" s="49"/>
      <c r="BR28" s="49"/>
      <c r="BS28" s="49"/>
      <c r="BT28" s="49"/>
      <c r="BU28" s="49"/>
      <c r="BV28" s="49"/>
      <c r="BW28" s="49"/>
      <c r="BX28" s="49"/>
      <c r="BY28" s="49"/>
      <c r="BZ28" s="50"/>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8"/>
      <c r="BM29" s="49"/>
      <c r="BN29" s="49"/>
      <c r="BO29" s="49"/>
      <c r="BP29" s="49"/>
      <c r="BQ29" s="49"/>
      <c r="BR29" s="49"/>
      <c r="BS29" s="49"/>
      <c r="BT29" s="49"/>
      <c r="BU29" s="49"/>
      <c r="BV29" s="49"/>
      <c r="BW29" s="49"/>
      <c r="BX29" s="49"/>
      <c r="BY29" s="49"/>
      <c r="BZ29" s="50"/>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8"/>
      <c r="BM30" s="49"/>
      <c r="BN30" s="49"/>
      <c r="BO30" s="49"/>
      <c r="BP30" s="49"/>
      <c r="BQ30" s="49"/>
      <c r="BR30" s="49"/>
      <c r="BS30" s="49"/>
      <c r="BT30" s="49"/>
      <c r="BU30" s="49"/>
      <c r="BV30" s="49"/>
      <c r="BW30" s="49"/>
      <c r="BX30" s="49"/>
      <c r="BY30" s="49"/>
      <c r="BZ30" s="50"/>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8"/>
      <c r="BM31" s="49"/>
      <c r="BN31" s="49"/>
      <c r="BO31" s="49"/>
      <c r="BP31" s="49"/>
      <c r="BQ31" s="49"/>
      <c r="BR31" s="49"/>
      <c r="BS31" s="49"/>
      <c r="BT31" s="49"/>
      <c r="BU31" s="49"/>
      <c r="BV31" s="49"/>
      <c r="BW31" s="49"/>
      <c r="BX31" s="49"/>
      <c r="BY31" s="49"/>
      <c r="BZ31" s="50"/>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8"/>
      <c r="BM32" s="49"/>
      <c r="BN32" s="49"/>
      <c r="BO32" s="49"/>
      <c r="BP32" s="49"/>
      <c r="BQ32" s="49"/>
      <c r="BR32" s="49"/>
      <c r="BS32" s="49"/>
      <c r="BT32" s="49"/>
      <c r="BU32" s="49"/>
      <c r="BV32" s="49"/>
      <c r="BW32" s="49"/>
      <c r="BX32" s="49"/>
      <c r="BY32" s="49"/>
      <c r="BZ32" s="50"/>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8"/>
      <c r="BM33" s="49"/>
      <c r="BN33" s="49"/>
      <c r="BO33" s="49"/>
      <c r="BP33" s="49"/>
      <c r="BQ33" s="49"/>
      <c r="BR33" s="49"/>
      <c r="BS33" s="49"/>
      <c r="BT33" s="49"/>
      <c r="BU33" s="49"/>
      <c r="BV33" s="49"/>
      <c r="BW33" s="49"/>
      <c r="BX33" s="49"/>
      <c r="BY33" s="49"/>
      <c r="BZ33" s="50"/>
    </row>
    <row r="34" spans="1:78" ht="13.5" customHeight="1">
      <c r="A34" s="2"/>
      <c r="B34" s="16"/>
      <c r="C34" s="54" t="s">
        <v>25</v>
      </c>
      <c r="D34" s="54"/>
      <c r="E34" s="54"/>
      <c r="F34" s="54"/>
      <c r="G34" s="54"/>
      <c r="H34" s="54"/>
      <c r="I34" s="54"/>
      <c r="J34" s="54"/>
      <c r="K34" s="54"/>
      <c r="L34" s="54"/>
      <c r="M34" s="54"/>
      <c r="N34" s="54"/>
      <c r="O34" s="54"/>
      <c r="P34" s="54"/>
      <c r="Q34" s="19"/>
      <c r="R34" s="54" t="s">
        <v>26</v>
      </c>
      <c r="S34" s="54"/>
      <c r="T34" s="54"/>
      <c r="U34" s="54"/>
      <c r="V34" s="54"/>
      <c r="W34" s="54"/>
      <c r="X34" s="54"/>
      <c r="Y34" s="54"/>
      <c r="Z34" s="54"/>
      <c r="AA34" s="54"/>
      <c r="AB34" s="54"/>
      <c r="AC34" s="54"/>
      <c r="AD34" s="54"/>
      <c r="AE34" s="54"/>
      <c r="AF34" s="19"/>
      <c r="AG34" s="54" t="s">
        <v>27</v>
      </c>
      <c r="AH34" s="54"/>
      <c r="AI34" s="54"/>
      <c r="AJ34" s="54"/>
      <c r="AK34" s="54"/>
      <c r="AL34" s="54"/>
      <c r="AM34" s="54"/>
      <c r="AN34" s="54"/>
      <c r="AO34" s="54"/>
      <c r="AP34" s="54"/>
      <c r="AQ34" s="54"/>
      <c r="AR34" s="54"/>
      <c r="AS34" s="54"/>
      <c r="AT34" s="54"/>
      <c r="AU34" s="19"/>
      <c r="AV34" s="54" t="s">
        <v>28</v>
      </c>
      <c r="AW34" s="54"/>
      <c r="AX34" s="54"/>
      <c r="AY34" s="54"/>
      <c r="AZ34" s="54"/>
      <c r="BA34" s="54"/>
      <c r="BB34" s="54"/>
      <c r="BC34" s="54"/>
      <c r="BD34" s="54"/>
      <c r="BE34" s="54"/>
      <c r="BF34" s="54"/>
      <c r="BG34" s="54"/>
      <c r="BH34" s="54"/>
      <c r="BI34" s="54"/>
      <c r="BJ34" s="18"/>
      <c r="BK34" s="2"/>
      <c r="BL34" s="48"/>
      <c r="BM34" s="49"/>
      <c r="BN34" s="49"/>
      <c r="BO34" s="49"/>
      <c r="BP34" s="49"/>
      <c r="BQ34" s="49"/>
      <c r="BR34" s="49"/>
      <c r="BS34" s="49"/>
      <c r="BT34" s="49"/>
      <c r="BU34" s="49"/>
      <c r="BV34" s="49"/>
      <c r="BW34" s="49"/>
      <c r="BX34" s="49"/>
      <c r="BY34" s="49"/>
      <c r="BZ34" s="50"/>
    </row>
    <row r="35" spans="1:78" ht="13.5" customHeight="1">
      <c r="A35" s="2"/>
      <c r="B35" s="16"/>
      <c r="C35" s="54"/>
      <c r="D35" s="54"/>
      <c r="E35" s="54"/>
      <c r="F35" s="54"/>
      <c r="G35" s="54"/>
      <c r="H35" s="54"/>
      <c r="I35" s="54"/>
      <c r="J35" s="54"/>
      <c r="K35" s="54"/>
      <c r="L35" s="54"/>
      <c r="M35" s="54"/>
      <c r="N35" s="54"/>
      <c r="O35" s="54"/>
      <c r="P35" s="54"/>
      <c r="Q35" s="19"/>
      <c r="R35" s="54"/>
      <c r="S35" s="54"/>
      <c r="T35" s="54"/>
      <c r="U35" s="54"/>
      <c r="V35" s="54"/>
      <c r="W35" s="54"/>
      <c r="X35" s="54"/>
      <c r="Y35" s="54"/>
      <c r="Z35" s="54"/>
      <c r="AA35" s="54"/>
      <c r="AB35" s="54"/>
      <c r="AC35" s="54"/>
      <c r="AD35" s="54"/>
      <c r="AE35" s="54"/>
      <c r="AF35" s="19"/>
      <c r="AG35" s="54"/>
      <c r="AH35" s="54"/>
      <c r="AI35" s="54"/>
      <c r="AJ35" s="54"/>
      <c r="AK35" s="54"/>
      <c r="AL35" s="54"/>
      <c r="AM35" s="54"/>
      <c r="AN35" s="54"/>
      <c r="AO35" s="54"/>
      <c r="AP35" s="54"/>
      <c r="AQ35" s="54"/>
      <c r="AR35" s="54"/>
      <c r="AS35" s="54"/>
      <c r="AT35" s="54"/>
      <c r="AU35" s="19"/>
      <c r="AV35" s="54"/>
      <c r="AW35" s="54"/>
      <c r="AX35" s="54"/>
      <c r="AY35" s="54"/>
      <c r="AZ35" s="54"/>
      <c r="BA35" s="54"/>
      <c r="BB35" s="54"/>
      <c r="BC35" s="54"/>
      <c r="BD35" s="54"/>
      <c r="BE35" s="54"/>
      <c r="BF35" s="54"/>
      <c r="BG35" s="54"/>
      <c r="BH35" s="54"/>
      <c r="BI35" s="54"/>
      <c r="BJ35" s="18"/>
      <c r="BK35" s="2"/>
      <c r="BL35" s="48"/>
      <c r="BM35" s="49"/>
      <c r="BN35" s="49"/>
      <c r="BO35" s="49"/>
      <c r="BP35" s="49"/>
      <c r="BQ35" s="49"/>
      <c r="BR35" s="49"/>
      <c r="BS35" s="49"/>
      <c r="BT35" s="49"/>
      <c r="BU35" s="49"/>
      <c r="BV35" s="49"/>
      <c r="BW35" s="49"/>
      <c r="BX35" s="49"/>
      <c r="BY35" s="49"/>
      <c r="BZ35" s="50"/>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8"/>
      <c r="BM36" s="49"/>
      <c r="BN36" s="49"/>
      <c r="BO36" s="49"/>
      <c r="BP36" s="49"/>
      <c r="BQ36" s="49"/>
      <c r="BR36" s="49"/>
      <c r="BS36" s="49"/>
      <c r="BT36" s="49"/>
      <c r="BU36" s="49"/>
      <c r="BV36" s="49"/>
      <c r="BW36" s="49"/>
      <c r="BX36" s="49"/>
      <c r="BY36" s="49"/>
      <c r="BZ36" s="50"/>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8"/>
      <c r="BM37" s="49"/>
      <c r="BN37" s="49"/>
      <c r="BO37" s="49"/>
      <c r="BP37" s="49"/>
      <c r="BQ37" s="49"/>
      <c r="BR37" s="49"/>
      <c r="BS37" s="49"/>
      <c r="BT37" s="49"/>
      <c r="BU37" s="49"/>
      <c r="BV37" s="49"/>
      <c r="BW37" s="49"/>
      <c r="BX37" s="49"/>
      <c r="BY37" s="49"/>
      <c r="BZ37" s="50"/>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8"/>
      <c r="BM38" s="49"/>
      <c r="BN38" s="49"/>
      <c r="BO38" s="49"/>
      <c r="BP38" s="49"/>
      <c r="BQ38" s="49"/>
      <c r="BR38" s="49"/>
      <c r="BS38" s="49"/>
      <c r="BT38" s="49"/>
      <c r="BU38" s="49"/>
      <c r="BV38" s="49"/>
      <c r="BW38" s="49"/>
      <c r="BX38" s="49"/>
      <c r="BY38" s="49"/>
      <c r="BZ38" s="50"/>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8"/>
      <c r="BM39" s="49"/>
      <c r="BN39" s="49"/>
      <c r="BO39" s="49"/>
      <c r="BP39" s="49"/>
      <c r="BQ39" s="49"/>
      <c r="BR39" s="49"/>
      <c r="BS39" s="49"/>
      <c r="BT39" s="49"/>
      <c r="BU39" s="49"/>
      <c r="BV39" s="49"/>
      <c r="BW39" s="49"/>
      <c r="BX39" s="49"/>
      <c r="BY39" s="49"/>
      <c r="BZ39" s="50"/>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8"/>
      <c r="BM40" s="49"/>
      <c r="BN40" s="49"/>
      <c r="BO40" s="49"/>
      <c r="BP40" s="49"/>
      <c r="BQ40" s="49"/>
      <c r="BR40" s="49"/>
      <c r="BS40" s="49"/>
      <c r="BT40" s="49"/>
      <c r="BU40" s="49"/>
      <c r="BV40" s="49"/>
      <c r="BW40" s="49"/>
      <c r="BX40" s="49"/>
      <c r="BY40" s="49"/>
      <c r="BZ40" s="50"/>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8"/>
      <c r="BM41" s="49"/>
      <c r="BN41" s="49"/>
      <c r="BO41" s="49"/>
      <c r="BP41" s="49"/>
      <c r="BQ41" s="49"/>
      <c r="BR41" s="49"/>
      <c r="BS41" s="49"/>
      <c r="BT41" s="49"/>
      <c r="BU41" s="49"/>
      <c r="BV41" s="49"/>
      <c r="BW41" s="49"/>
      <c r="BX41" s="49"/>
      <c r="BY41" s="49"/>
      <c r="BZ41" s="50"/>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8"/>
      <c r="BM42" s="49"/>
      <c r="BN42" s="49"/>
      <c r="BO42" s="49"/>
      <c r="BP42" s="49"/>
      <c r="BQ42" s="49"/>
      <c r="BR42" s="49"/>
      <c r="BS42" s="49"/>
      <c r="BT42" s="49"/>
      <c r="BU42" s="49"/>
      <c r="BV42" s="49"/>
      <c r="BW42" s="49"/>
      <c r="BX42" s="49"/>
      <c r="BY42" s="49"/>
      <c r="BZ42" s="50"/>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8"/>
      <c r="BM43" s="49"/>
      <c r="BN43" s="49"/>
      <c r="BO43" s="49"/>
      <c r="BP43" s="49"/>
      <c r="BQ43" s="49"/>
      <c r="BR43" s="49"/>
      <c r="BS43" s="49"/>
      <c r="BT43" s="49"/>
      <c r="BU43" s="49"/>
      <c r="BV43" s="49"/>
      <c r="BW43" s="49"/>
      <c r="BX43" s="49"/>
      <c r="BY43" s="49"/>
      <c r="BZ43" s="50"/>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8"/>
      <c r="BM44" s="49"/>
      <c r="BN44" s="49"/>
      <c r="BO44" s="49"/>
      <c r="BP44" s="49"/>
      <c r="BQ44" s="49"/>
      <c r="BR44" s="49"/>
      <c r="BS44" s="49"/>
      <c r="BT44" s="49"/>
      <c r="BU44" s="49"/>
      <c r="BV44" s="49"/>
      <c r="BW44" s="49"/>
      <c r="BX44" s="49"/>
      <c r="BY44" s="49"/>
      <c r="BZ44" s="50"/>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2" t="s">
        <v>29</v>
      </c>
      <c r="BM45" s="43"/>
      <c r="BN45" s="43"/>
      <c r="BO45" s="43"/>
      <c r="BP45" s="43"/>
      <c r="BQ45" s="43"/>
      <c r="BR45" s="43"/>
      <c r="BS45" s="43"/>
      <c r="BT45" s="43"/>
      <c r="BU45" s="43"/>
      <c r="BV45" s="43"/>
      <c r="BW45" s="43"/>
      <c r="BX45" s="43"/>
      <c r="BY45" s="43"/>
      <c r="BZ45" s="44"/>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5"/>
      <c r="BM46" s="46"/>
      <c r="BN46" s="46"/>
      <c r="BO46" s="46"/>
      <c r="BP46" s="46"/>
      <c r="BQ46" s="46"/>
      <c r="BR46" s="46"/>
      <c r="BS46" s="46"/>
      <c r="BT46" s="46"/>
      <c r="BU46" s="46"/>
      <c r="BV46" s="46"/>
      <c r="BW46" s="46"/>
      <c r="BX46" s="46"/>
      <c r="BY46" s="46"/>
      <c r="BZ46" s="47"/>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8" t="s">
        <v>105</v>
      </c>
      <c r="BM47" s="49"/>
      <c r="BN47" s="49"/>
      <c r="BO47" s="49"/>
      <c r="BP47" s="49"/>
      <c r="BQ47" s="49"/>
      <c r="BR47" s="49"/>
      <c r="BS47" s="49"/>
      <c r="BT47" s="49"/>
      <c r="BU47" s="49"/>
      <c r="BV47" s="49"/>
      <c r="BW47" s="49"/>
      <c r="BX47" s="49"/>
      <c r="BY47" s="49"/>
      <c r="BZ47" s="50"/>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8"/>
      <c r="BM48" s="49"/>
      <c r="BN48" s="49"/>
      <c r="BO48" s="49"/>
      <c r="BP48" s="49"/>
      <c r="BQ48" s="49"/>
      <c r="BR48" s="49"/>
      <c r="BS48" s="49"/>
      <c r="BT48" s="49"/>
      <c r="BU48" s="49"/>
      <c r="BV48" s="49"/>
      <c r="BW48" s="49"/>
      <c r="BX48" s="49"/>
      <c r="BY48" s="49"/>
      <c r="BZ48" s="50"/>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8"/>
      <c r="BM49" s="49"/>
      <c r="BN49" s="49"/>
      <c r="BO49" s="49"/>
      <c r="BP49" s="49"/>
      <c r="BQ49" s="49"/>
      <c r="BR49" s="49"/>
      <c r="BS49" s="49"/>
      <c r="BT49" s="49"/>
      <c r="BU49" s="49"/>
      <c r="BV49" s="49"/>
      <c r="BW49" s="49"/>
      <c r="BX49" s="49"/>
      <c r="BY49" s="49"/>
      <c r="BZ49" s="50"/>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8"/>
      <c r="BM50" s="49"/>
      <c r="BN50" s="49"/>
      <c r="BO50" s="49"/>
      <c r="BP50" s="49"/>
      <c r="BQ50" s="49"/>
      <c r="BR50" s="49"/>
      <c r="BS50" s="49"/>
      <c r="BT50" s="49"/>
      <c r="BU50" s="49"/>
      <c r="BV50" s="49"/>
      <c r="BW50" s="49"/>
      <c r="BX50" s="49"/>
      <c r="BY50" s="49"/>
      <c r="BZ50" s="50"/>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8"/>
      <c r="BM51" s="49"/>
      <c r="BN51" s="49"/>
      <c r="BO51" s="49"/>
      <c r="BP51" s="49"/>
      <c r="BQ51" s="49"/>
      <c r="BR51" s="49"/>
      <c r="BS51" s="49"/>
      <c r="BT51" s="49"/>
      <c r="BU51" s="49"/>
      <c r="BV51" s="49"/>
      <c r="BW51" s="49"/>
      <c r="BX51" s="49"/>
      <c r="BY51" s="49"/>
      <c r="BZ51" s="50"/>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8"/>
      <c r="BM52" s="49"/>
      <c r="BN52" s="49"/>
      <c r="BO52" s="49"/>
      <c r="BP52" s="49"/>
      <c r="BQ52" s="49"/>
      <c r="BR52" s="49"/>
      <c r="BS52" s="49"/>
      <c r="BT52" s="49"/>
      <c r="BU52" s="49"/>
      <c r="BV52" s="49"/>
      <c r="BW52" s="49"/>
      <c r="BX52" s="49"/>
      <c r="BY52" s="49"/>
      <c r="BZ52" s="50"/>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8"/>
      <c r="BM53" s="49"/>
      <c r="BN53" s="49"/>
      <c r="BO53" s="49"/>
      <c r="BP53" s="49"/>
      <c r="BQ53" s="49"/>
      <c r="BR53" s="49"/>
      <c r="BS53" s="49"/>
      <c r="BT53" s="49"/>
      <c r="BU53" s="49"/>
      <c r="BV53" s="49"/>
      <c r="BW53" s="49"/>
      <c r="BX53" s="49"/>
      <c r="BY53" s="49"/>
      <c r="BZ53" s="50"/>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8"/>
      <c r="BM54" s="49"/>
      <c r="BN54" s="49"/>
      <c r="BO54" s="49"/>
      <c r="BP54" s="49"/>
      <c r="BQ54" s="49"/>
      <c r="BR54" s="49"/>
      <c r="BS54" s="49"/>
      <c r="BT54" s="49"/>
      <c r="BU54" s="49"/>
      <c r="BV54" s="49"/>
      <c r="BW54" s="49"/>
      <c r="BX54" s="49"/>
      <c r="BY54" s="49"/>
      <c r="BZ54" s="50"/>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8"/>
      <c r="BM55" s="49"/>
      <c r="BN55" s="49"/>
      <c r="BO55" s="49"/>
      <c r="BP55" s="49"/>
      <c r="BQ55" s="49"/>
      <c r="BR55" s="49"/>
      <c r="BS55" s="49"/>
      <c r="BT55" s="49"/>
      <c r="BU55" s="49"/>
      <c r="BV55" s="49"/>
      <c r="BW55" s="49"/>
      <c r="BX55" s="49"/>
      <c r="BY55" s="49"/>
      <c r="BZ55" s="50"/>
    </row>
    <row r="56" spans="1:78" ht="13.5" customHeight="1">
      <c r="A56" s="2"/>
      <c r="B56" s="16"/>
      <c r="C56" s="54" t="s">
        <v>30</v>
      </c>
      <c r="D56" s="54"/>
      <c r="E56" s="54"/>
      <c r="F56" s="54"/>
      <c r="G56" s="54"/>
      <c r="H56" s="54"/>
      <c r="I56" s="54"/>
      <c r="J56" s="54"/>
      <c r="K56" s="54"/>
      <c r="L56" s="54"/>
      <c r="M56" s="54"/>
      <c r="N56" s="54"/>
      <c r="O56" s="54"/>
      <c r="P56" s="54"/>
      <c r="Q56" s="19"/>
      <c r="R56" s="54" t="s">
        <v>31</v>
      </c>
      <c r="S56" s="54"/>
      <c r="T56" s="54"/>
      <c r="U56" s="54"/>
      <c r="V56" s="54"/>
      <c r="W56" s="54"/>
      <c r="X56" s="54"/>
      <c r="Y56" s="54"/>
      <c r="Z56" s="54"/>
      <c r="AA56" s="54"/>
      <c r="AB56" s="54"/>
      <c r="AC56" s="54"/>
      <c r="AD56" s="54"/>
      <c r="AE56" s="54"/>
      <c r="AF56" s="19"/>
      <c r="AG56" s="54" t="s">
        <v>32</v>
      </c>
      <c r="AH56" s="54"/>
      <c r="AI56" s="54"/>
      <c r="AJ56" s="54"/>
      <c r="AK56" s="54"/>
      <c r="AL56" s="54"/>
      <c r="AM56" s="54"/>
      <c r="AN56" s="54"/>
      <c r="AO56" s="54"/>
      <c r="AP56" s="54"/>
      <c r="AQ56" s="54"/>
      <c r="AR56" s="54"/>
      <c r="AS56" s="54"/>
      <c r="AT56" s="54"/>
      <c r="AU56" s="19"/>
      <c r="AV56" s="54" t="s">
        <v>33</v>
      </c>
      <c r="AW56" s="54"/>
      <c r="AX56" s="54"/>
      <c r="AY56" s="54"/>
      <c r="AZ56" s="54"/>
      <c r="BA56" s="54"/>
      <c r="BB56" s="54"/>
      <c r="BC56" s="54"/>
      <c r="BD56" s="54"/>
      <c r="BE56" s="54"/>
      <c r="BF56" s="54"/>
      <c r="BG56" s="54"/>
      <c r="BH56" s="54"/>
      <c r="BI56" s="54"/>
      <c r="BJ56" s="18"/>
      <c r="BK56" s="2"/>
      <c r="BL56" s="48"/>
      <c r="BM56" s="49"/>
      <c r="BN56" s="49"/>
      <c r="BO56" s="49"/>
      <c r="BP56" s="49"/>
      <c r="BQ56" s="49"/>
      <c r="BR56" s="49"/>
      <c r="BS56" s="49"/>
      <c r="BT56" s="49"/>
      <c r="BU56" s="49"/>
      <c r="BV56" s="49"/>
      <c r="BW56" s="49"/>
      <c r="BX56" s="49"/>
      <c r="BY56" s="49"/>
      <c r="BZ56" s="50"/>
    </row>
    <row r="57" spans="1:78" ht="13.5" customHeight="1">
      <c r="A57" s="2"/>
      <c r="B57" s="16"/>
      <c r="C57" s="54"/>
      <c r="D57" s="54"/>
      <c r="E57" s="54"/>
      <c r="F57" s="54"/>
      <c r="G57" s="54"/>
      <c r="H57" s="54"/>
      <c r="I57" s="54"/>
      <c r="J57" s="54"/>
      <c r="K57" s="54"/>
      <c r="L57" s="54"/>
      <c r="M57" s="54"/>
      <c r="N57" s="54"/>
      <c r="O57" s="54"/>
      <c r="P57" s="54"/>
      <c r="Q57" s="19"/>
      <c r="R57" s="54"/>
      <c r="S57" s="54"/>
      <c r="T57" s="54"/>
      <c r="U57" s="54"/>
      <c r="V57" s="54"/>
      <c r="W57" s="54"/>
      <c r="X57" s="54"/>
      <c r="Y57" s="54"/>
      <c r="Z57" s="54"/>
      <c r="AA57" s="54"/>
      <c r="AB57" s="54"/>
      <c r="AC57" s="54"/>
      <c r="AD57" s="54"/>
      <c r="AE57" s="54"/>
      <c r="AF57" s="19"/>
      <c r="AG57" s="54"/>
      <c r="AH57" s="54"/>
      <c r="AI57" s="54"/>
      <c r="AJ57" s="54"/>
      <c r="AK57" s="54"/>
      <c r="AL57" s="54"/>
      <c r="AM57" s="54"/>
      <c r="AN57" s="54"/>
      <c r="AO57" s="54"/>
      <c r="AP57" s="54"/>
      <c r="AQ57" s="54"/>
      <c r="AR57" s="54"/>
      <c r="AS57" s="54"/>
      <c r="AT57" s="54"/>
      <c r="AU57" s="19"/>
      <c r="AV57" s="54"/>
      <c r="AW57" s="54"/>
      <c r="AX57" s="54"/>
      <c r="AY57" s="54"/>
      <c r="AZ57" s="54"/>
      <c r="BA57" s="54"/>
      <c r="BB57" s="54"/>
      <c r="BC57" s="54"/>
      <c r="BD57" s="54"/>
      <c r="BE57" s="54"/>
      <c r="BF57" s="54"/>
      <c r="BG57" s="54"/>
      <c r="BH57" s="54"/>
      <c r="BI57" s="54"/>
      <c r="BJ57" s="18"/>
      <c r="BK57" s="2"/>
      <c r="BL57" s="48"/>
      <c r="BM57" s="49"/>
      <c r="BN57" s="49"/>
      <c r="BO57" s="49"/>
      <c r="BP57" s="49"/>
      <c r="BQ57" s="49"/>
      <c r="BR57" s="49"/>
      <c r="BS57" s="49"/>
      <c r="BT57" s="49"/>
      <c r="BU57" s="49"/>
      <c r="BV57" s="49"/>
      <c r="BW57" s="49"/>
      <c r="BX57" s="49"/>
      <c r="BY57" s="49"/>
      <c r="BZ57" s="50"/>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8"/>
      <c r="BM58" s="49"/>
      <c r="BN58" s="49"/>
      <c r="BO58" s="49"/>
      <c r="BP58" s="49"/>
      <c r="BQ58" s="49"/>
      <c r="BR58" s="49"/>
      <c r="BS58" s="49"/>
      <c r="BT58" s="49"/>
      <c r="BU58" s="49"/>
      <c r="BV58" s="49"/>
      <c r="BW58" s="49"/>
      <c r="BX58" s="49"/>
      <c r="BY58" s="49"/>
      <c r="BZ58" s="50"/>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8"/>
      <c r="BM59" s="49"/>
      <c r="BN59" s="49"/>
      <c r="BO59" s="49"/>
      <c r="BP59" s="49"/>
      <c r="BQ59" s="49"/>
      <c r="BR59" s="49"/>
      <c r="BS59" s="49"/>
      <c r="BT59" s="49"/>
      <c r="BU59" s="49"/>
      <c r="BV59" s="49"/>
      <c r="BW59" s="49"/>
      <c r="BX59" s="49"/>
      <c r="BY59" s="49"/>
      <c r="BZ59" s="50"/>
    </row>
    <row r="60" spans="1:78" ht="13.5" customHeight="1">
      <c r="A60" s="2"/>
      <c r="B60" s="55" t="s">
        <v>34</v>
      </c>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7"/>
      <c r="BK60" s="2"/>
      <c r="BL60" s="48"/>
      <c r="BM60" s="49"/>
      <c r="BN60" s="49"/>
      <c r="BO60" s="49"/>
      <c r="BP60" s="49"/>
      <c r="BQ60" s="49"/>
      <c r="BR60" s="49"/>
      <c r="BS60" s="49"/>
      <c r="BT60" s="49"/>
      <c r="BU60" s="49"/>
      <c r="BV60" s="49"/>
      <c r="BW60" s="49"/>
      <c r="BX60" s="49"/>
      <c r="BY60" s="49"/>
      <c r="BZ60" s="50"/>
    </row>
    <row r="61" spans="1:78" ht="13.5" customHeight="1">
      <c r="A61" s="2"/>
      <c r="B61" s="55"/>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7"/>
      <c r="BK61" s="2"/>
      <c r="BL61" s="48"/>
      <c r="BM61" s="49"/>
      <c r="BN61" s="49"/>
      <c r="BO61" s="49"/>
      <c r="BP61" s="49"/>
      <c r="BQ61" s="49"/>
      <c r="BR61" s="49"/>
      <c r="BS61" s="49"/>
      <c r="BT61" s="49"/>
      <c r="BU61" s="49"/>
      <c r="BV61" s="49"/>
      <c r="BW61" s="49"/>
      <c r="BX61" s="49"/>
      <c r="BY61" s="49"/>
      <c r="BZ61" s="50"/>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8"/>
      <c r="BM62" s="49"/>
      <c r="BN62" s="49"/>
      <c r="BO62" s="49"/>
      <c r="BP62" s="49"/>
      <c r="BQ62" s="49"/>
      <c r="BR62" s="49"/>
      <c r="BS62" s="49"/>
      <c r="BT62" s="49"/>
      <c r="BU62" s="49"/>
      <c r="BV62" s="49"/>
      <c r="BW62" s="49"/>
      <c r="BX62" s="49"/>
      <c r="BY62" s="49"/>
      <c r="BZ62" s="50"/>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8"/>
      <c r="BM63" s="49"/>
      <c r="BN63" s="49"/>
      <c r="BO63" s="49"/>
      <c r="BP63" s="49"/>
      <c r="BQ63" s="49"/>
      <c r="BR63" s="49"/>
      <c r="BS63" s="49"/>
      <c r="BT63" s="49"/>
      <c r="BU63" s="49"/>
      <c r="BV63" s="49"/>
      <c r="BW63" s="49"/>
      <c r="BX63" s="49"/>
      <c r="BY63" s="49"/>
      <c r="BZ63" s="50"/>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2" t="s">
        <v>35</v>
      </c>
      <c r="BM64" s="43"/>
      <c r="BN64" s="43"/>
      <c r="BO64" s="43"/>
      <c r="BP64" s="43"/>
      <c r="BQ64" s="43"/>
      <c r="BR64" s="43"/>
      <c r="BS64" s="43"/>
      <c r="BT64" s="43"/>
      <c r="BU64" s="43"/>
      <c r="BV64" s="43"/>
      <c r="BW64" s="43"/>
      <c r="BX64" s="43"/>
      <c r="BY64" s="43"/>
      <c r="BZ64" s="44"/>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5"/>
      <c r="BM65" s="46"/>
      <c r="BN65" s="46"/>
      <c r="BO65" s="46"/>
      <c r="BP65" s="46"/>
      <c r="BQ65" s="46"/>
      <c r="BR65" s="46"/>
      <c r="BS65" s="46"/>
      <c r="BT65" s="46"/>
      <c r="BU65" s="46"/>
      <c r="BV65" s="46"/>
      <c r="BW65" s="46"/>
      <c r="BX65" s="46"/>
      <c r="BY65" s="46"/>
      <c r="BZ65" s="47"/>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8" t="s">
        <v>106</v>
      </c>
      <c r="BM66" s="49"/>
      <c r="BN66" s="49"/>
      <c r="BO66" s="49"/>
      <c r="BP66" s="49"/>
      <c r="BQ66" s="49"/>
      <c r="BR66" s="49"/>
      <c r="BS66" s="49"/>
      <c r="BT66" s="49"/>
      <c r="BU66" s="49"/>
      <c r="BV66" s="49"/>
      <c r="BW66" s="49"/>
      <c r="BX66" s="49"/>
      <c r="BY66" s="49"/>
      <c r="BZ66" s="50"/>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8"/>
      <c r="BM67" s="49"/>
      <c r="BN67" s="49"/>
      <c r="BO67" s="49"/>
      <c r="BP67" s="49"/>
      <c r="BQ67" s="49"/>
      <c r="BR67" s="49"/>
      <c r="BS67" s="49"/>
      <c r="BT67" s="49"/>
      <c r="BU67" s="49"/>
      <c r="BV67" s="49"/>
      <c r="BW67" s="49"/>
      <c r="BX67" s="49"/>
      <c r="BY67" s="49"/>
      <c r="BZ67" s="50"/>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8"/>
      <c r="BM68" s="49"/>
      <c r="BN68" s="49"/>
      <c r="BO68" s="49"/>
      <c r="BP68" s="49"/>
      <c r="BQ68" s="49"/>
      <c r="BR68" s="49"/>
      <c r="BS68" s="49"/>
      <c r="BT68" s="49"/>
      <c r="BU68" s="49"/>
      <c r="BV68" s="49"/>
      <c r="BW68" s="49"/>
      <c r="BX68" s="49"/>
      <c r="BY68" s="49"/>
      <c r="BZ68" s="50"/>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8"/>
      <c r="BM69" s="49"/>
      <c r="BN69" s="49"/>
      <c r="BO69" s="49"/>
      <c r="BP69" s="49"/>
      <c r="BQ69" s="49"/>
      <c r="BR69" s="49"/>
      <c r="BS69" s="49"/>
      <c r="BT69" s="49"/>
      <c r="BU69" s="49"/>
      <c r="BV69" s="49"/>
      <c r="BW69" s="49"/>
      <c r="BX69" s="49"/>
      <c r="BY69" s="49"/>
      <c r="BZ69" s="50"/>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8"/>
      <c r="BM70" s="49"/>
      <c r="BN70" s="49"/>
      <c r="BO70" s="49"/>
      <c r="BP70" s="49"/>
      <c r="BQ70" s="49"/>
      <c r="BR70" s="49"/>
      <c r="BS70" s="49"/>
      <c r="BT70" s="49"/>
      <c r="BU70" s="49"/>
      <c r="BV70" s="49"/>
      <c r="BW70" s="49"/>
      <c r="BX70" s="49"/>
      <c r="BY70" s="49"/>
      <c r="BZ70" s="50"/>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8"/>
      <c r="BM71" s="49"/>
      <c r="BN71" s="49"/>
      <c r="BO71" s="49"/>
      <c r="BP71" s="49"/>
      <c r="BQ71" s="49"/>
      <c r="BR71" s="49"/>
      <c r="BS71" s="49"/>
      <c r="BT71" s="49"/>
      <c r="BU71" s="49"/>
      <c r="BV71" s="49"/>
      <c r="BW71" s="49"/>
      <c r="BX71" s="49"/>
      <c r="BY71" s="49"/>
      <c r="BZ71" s="50"/>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8"/>
      <c r="BM72" s="49"/>
      <c r="BN72" s="49"/>
      <c r="BO72" s="49"/>
      <c r="BP72" s="49"/>
      <c r="BQ72" s="49"/>
      <c r="BR72" s="49"/>
      <c r="BS72" s="49"/>
      <c r="BT72" s="49"/>
      <c r="BU72" s="49"/>
      <c r="BV72" s="49"/>
      <c r="BW72" s="49"/>
      <c r="BX72" s="49"/>
      <c r="BY72" s="49"/>
      <c r="BZ72" s="50"/>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8"/>
      <c r="BM73" s="49"/>
      <c r="BN73" s="49"/>
      <c r="BO73" s="49"/>
      <c r="BP73" s="49"/>
      <c r="BQ73" s="49"/>
      <c r="BR73" s="49"/>
      <c r="BS73" s="49"/>
      <c r="BT73" s="49"/>
      <c r="BU73" s="49"/>
      <c r="BV73" s="49"/>
      <c r="BW73" s="49"/>
      <c r="BX73" s="49"/>
      <c r="BY73" s="49"/>
      <c r="BZ73" s="50"/>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8"/>
      <c r="BM74" s="49"/>
      <c r="BN74" s="49"/>
      <c r="BO74" s="49"/>
      <c r="BP74" s="49"/>
      <c r="BQ74" s="49"/>
      <c r="BR74" s="49"/>
      <c r="BS74" s="49"/>
      <c r="BT74" s="49"/>
      <c r="BU74" s="49"/>
      <c r="BV74" s="49"/>
      <c r="BW74" s="49"/>
      <c r="BX74" s="49"/>
      <c r="BY74" s="49"/>
      <c r="BZ74" s="50"/>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8"/>
      <c r="BM75" s="49"/>
      <c r="BN75" s="49"/>
      <c r="BO75" s="49"/>
      <c r="BP75" s="49"/>
      <c r="BQ75" s="49"/>
      <c r="BR75" s="49"/>
      <c r="BS75" s="49"/>
      <c r="BT75" s="49"/>
      <c r="BU75" s="49"/>
      <c r="BV75" s="49"/>
      <c r="BW75" s="49"/>
      <c r="BX75" s="49"/>
      <c r="BY75" s="49"/>
      <c r="BZ75" s="50"/>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8"/>
      <c r="BM76" s="49"/>
      <c r="BN76" s="49"/>
      <c r="BO76" s="49"/>
      <c r="BP76" s="49"/>
      <c r="BQ76" s="49"/>
      <c r="BR76" s="49"/>
      <c r="BS76" s="49"/>
      <c r="BT76" s="49"/>
      <c r="BU76" s="49"/>
      <c r="BV76" s="49"/>
      <c r="BW76" s="49"/>
      <c r="BX76" s="49"/>
      <c r="BY76" s="49"/>
      <c r="BZ76" s="50"/>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8"/>
      <c r="BM77" s="49"/>
      <c r="BN77" s="49"/>
      <c r="BO77" s="49"/>
      <c r="BP77" s="49"/>
      <c r="BQ77" s="49"/>
      <c r="BR77" s="49"/>
      <c r="BS77" s="49"/>
      <c r="BT77" s="49"/>
      <c r="BU77" s="49"/>
      <c r="BV77" s="49"/>
      <c r="BW77" s="49"/>
      <c r="BX77" s="49"/>
      <c r="BY77" s="49"/>
      <c r="BZ77" s="50"/>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8"/>
      <c r="BM78" s="49"/>
      <c r="BN78" s="49"/>
      <c r="BO78" s="49"/>
      <c r="BP78" s="49"/>
      <c r="BQ78" s="49"/>
      <c r="BR78" s="49"/>
      <c r="BS78" s="49"/>
      <c r="BT78" s="49"/>
      <c r="BU78" s="49"/>
      <c r="BV78" s="49"/>
      <c r="BW78" s="49"/>
      <c r="BX78" s="49"/>
      <c r="BY78" s="49"/>
      <c r="BZ78" s="50"/>
    </row>
    <row r="79" spans="1:78" ht="13.5" customHeight="1">
      <c r="A79" s="2"/>
      <c r="B79" s="16"/>
      <c r="C79" s="54" t="s">
        <v>36</v>
      </c>
      <c r="D79" s="54"/>
      <c r="E79" s="54"/>
      <c r="F79" s="54"/>
      <c r="G79" s="54"/>
      <c r="H79" s="54"/>
      <c r="I79" s="54"/>
      <c r="J79" s="54"/>
      <c r="K79" s="54"/>
      <c r="L79" s="54"/>
      <c r="M79" s="54"/>
      <c r="N79" s="54"/>
      <c r="O79" s="54"/>
      <c r="P79" s="54"/>
      <c r="Q79" s="54"/>
      <c r="R79" s="54"/>
      <c r="S79" s="54"/>
      <c r="T79" s="54"/>
      <c r="U79" s="19"/>
      <c r="V79" s="19"/>
      <c r="W79" s="54" t="s">
        <v>37</v>
      </c>
      <c r="X79" s="54"/>
      <c r="Y79" s="54"/>
      <c r="Z79" s="54"/>
      <c r="AA79" s="54"/>
      <c r="AB79" s="54"/>
      <c r="AC79" s="54"/>
      <c r="AD79" s="54"/>
      <c r="AE79" s="54"/>
      <c r="AF79" s="54"/>
      <c r="AG79" s="54"/>
      <c r="AH79" s="54"/>
      <c r="AI79" s="54"/>
      <c r="AJ79" s="54"/>
      <c r="AK79" s="54"/>
      <c r="AL79" s="54"/>
      <c r="AM79" s="54"/>
      <c r="AN79" s="54"/>
      <c r="AO79" s="19"/>
      <c r="AP79" s="19"/>
      <c r="AQ79" s="54" t="s">
        <v>38</v>
      </c>
      <c r="AR79" s="54"/>
      <c r="AS79" s="54"/>
      <c r="AT79" s="54"/>
      <c r="AU79" s="54"/>
      <c r="AV79" s="54"/>
      <c r="AW79" s="54"/>
      <c r="AX79" s="54"/>
      <c r="AY79" s="54"/>
      <c r="AZ79" s="54"/>
      <c r="BA79" s="54"/>
      <c r="BB79" s="54"/>
      <c r="BC79" s="54"/>
      <c r="BD79" s="54"/>
      <c r="BE79" s="54"/>
      <c r="BF79" s="54"/>
      <c r="BG79" s="54"/>
      <c r="BH79" s="54"/>
      <c r="BI79" s="17"/>
      <c r="BJ79" s="18"/>
      <c r="BK79" s="2"/>
      <c r="BL79" s="48"/>
      <c r="BM79" s="49"/>
      <c r="BN79" s="49"/>
      <c r="BO79" s="49"/>
      <c r="BP79" s="49"/>
      <c r="BQ79" s="49"/>
      <c r="BR79" s="49"/>
      <c r="BS79" s="49"/>
      <c r="BT79" s="49"/>
      <c r="BU79" s="49"/>
      <c r="BV79" s="49"/>
      <c r="BW79" s="49"/>
      <c r="BX79" s="49"/>
      <c r="BY79" s="49"/>
      <c r="BZ79" s="50"/>
    </row>
    <row r="80" spans="1:78" ht="13.5" customHeight="1">
      <c r="A80" s="2"/>
      <c r="B80" s="16"/>
      <c r="C80" s="54"/>
      <c r="D80" s="54"/>
      <c r="E80" s="54"/>
      <c r="F80" s="54"/>
      <c r="G80" s="54"/>
      <c r="H80" s="54"/>
      <c r="I80" s="54"/>
      <c r="J80" s="54"/>
      <c r="K80" s="54"/>
      <c r="L80" s="54"/>
      <c r="M80" s="54"/>
      <c r="N80" s="54"/>
      <c r="O80" s="54"/>
      <c r="P80" s="54"/>
      <c r="Q80" s="54"/>
      <c r="R80" s="54"/>
      <c r="S80" s="54"/>
      <c r="T80" s="54"/>
      <c r="U80" s="19"/>
      <c r="V80" s="19"/>
      <c r="W80" s="54"/>
      <c r="X80" s="54"/>
      <c r="Y80" s="54"/>
      <c r="Z80" s="54"/>
      <c r="AA80" s="54"/>
      <c r="AB80" s="54"/>
      <c r="AC80" s="54"/>
      <c r="AD80" s="54"/>
      <c r="AE80" s="54"/>
      <c r="AF80" s="54"/>
      <c r="AG80" s="54"/>
      <c r="AH80" s="54"/>
      <c r="AI80" s="54"/>
      <c r="AJ80" s="54"/>
      <c r="AK80" s="54"/>
      <c r="AL80" s="54"/>
      <c r="AM80" s="54"/>
      <c r="AN80" s="54"/>
      <c r="AO80" s="19"/>
      <c r="AP80" s="19"/>
      <c r="AQ80" s="54"/>
      <c r="AR80" s="54"/>
      <c r="AS80" s="54"/>
      <c r="AT80" s="54"/>
      <c r="AU80" s="54"/>
      <c r="AV80" s="54"/>
      <c r="AW80" s="54"/>
      <c r="AX80" s="54"/>
      <c r="AY80" s="54"/>
      <c r="AZ80" s="54"/>
      <c r="BA80" s="54"/>
      <c r="BB80" s="54"/>
      <c r="BC80" s="54"/>
      <c r="BD80" s="54"/>
      <c r="BE80" s="54"/>
      <c r="BF80" s="54"/>
      <c r="BG80" s="54"/>
      <c r="BH80" s="54"/>
      <c r="BI80" s="17"/>
      <c r="BJ80" s="18"/>
      <c r="BK80" s="2"/>
      <c r="BL80" s="48"/>
      <c r="BM80" s="49"/>
      <c r="BN80" s="49"/>
      <c r="BO80" s="49"/>
      <c r="BP80" s="49"/>
      <c r="BQ80" s="49"/>
      <c r="BR80" s="49"/>
      <c r="BS80" s="49"/>
      <c r="BT80" s="49"/>
      <c r="BU80" s="49"/>
      <c r="BV80" s="49"/>
      <c r="BW80" s="49"/>
      <c r="BX80" s="49"/>
      <c r="BY80" s="49"/>
      <c r="BZ80" s="50"/>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8"/>
      <c r="BM81" s="49"/>
      <c r="BN81" s="49"/>
      <c r="BO81" s="49"/>
      <c r="BP81" s="49"/>
      <c r="BQ81" s="49"/>
      <c r="BR81" s="49"/>
      <c r="BS81" s="49"/>
      <c r="BT81" s="49"/>
      <c r="BU81" s="49"/>
      <c r="BV81" s="49"/>
      <c r="BW81" s="49"/>
      <c r="BX81" s="49"/>
      <c r="BY81" s="49"/>
      <c r="BZ81" s="50"/>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1"/>
      <c r="BM82" s="52"/>
      <c r="BN82" s="52"/>
      <c r="BO82" s="52"/>
      <c r="BP82" s="52"/>
      <c r="BQ82" s="52"/>
      <c r="BR82" s="52"/>
      <c r="BS82" s="52"/>
      <c r="BT82" s="52"/>
      <c r="BU82" s="52"/>
      <c r="BV82" s="52"/>
      <c r="BW82" s="52"/>
      <c r="BX82" s="52"/>
      <c r="BY82" s="52"/>
      <c r="BZ82" s="53"/>
    </row>
    <row r="83" spans="1:78">
      <c r="C83" s="2" t="s">
        <v>39</v>
      </c>
    </row>
  </sheetData>
  <sheetProtection password="B501" sheet="1" objects="1" scenarios="1" formatCells="0" formatColumns="0" formatRows="0"/>
  <mergeCells count="53">
    <mergeCell ref="B2:BZ4"/>
    <mergeCell ref="B6:AG6"/>
    <mergeCell ref="B7:I7"/>
    <mergeCell ref="J7:Q7"/>
    <mergeCell ref="R7:Y7"/>
    <mergeCell ref="Z7:AG7"/>
    <mergeCell ref="AI7:AP7"/>
    <mergeCell ref="AQ7:AX7"/>
    <mergeCell ref="AY7:BF7"/>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L16:BZ44"/>
    <mergeCell ref="C34:P35"/>
    <mergeCell ref="R34:AE35"/>
    <mergeCell ref="AG34:AT35"/>
    <mergeCell ref="AV34:BI35"/>
    <mergeCell ref="AY10:BF10"/>
    <mergeCell ref="BL10:BM10"/>
    <mergeCell ref="BL11:BZ13"/>
    <mergeCell ref="B14:BJ15"/>
    <mergeCell ref="BL14:BZ15"/>
    <mergeCell ref="B10:I10"/>
    <mergeCell ref="J10:Q10"/>
    <mergeCell ref="R10:Y10"/>
    <mergeCell ref="Z10:AG10"/>
    <mergeCell ref="AI10:AP10"/>
    <mergeCell ref="AQ10:AX10"/>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headerFooter>
    <oddHeader xml:space="preserve">&amp;R
</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2"/>
  <cols>
    <col min="2" max="143" width="11.8867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4" t="s">
        <v>49</v>
      </c>
      <c r="I3" s="85"/>
      <c r="J3" s="85"/>
      <c r="K3" s="85"/>
      <c r="L3" s="85"/>
      <c r="M3" s="85"/>
      <c r="N3" s="85"/>
      <c r="O3" s="85"/>
      <c r="P3" s="85"/>
      <c r="Q3" s="85"/>
      <c r="R3" s="85"/>
      <c r="S3" s="85"/>
      <c r="T3" s="85"/>
      <c r="U3" s="85"/>
      <c r="V3" s="86"/>
      <c r="W3" s="90" t="s">
        <v>50</v>
      </c>
      <c r="X3" s="83"/>
      <c r="Y3" s="83"/>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c r="CA3" s="83"/>
      <c r="CB3" s="83"/>
      <c r="CC3" s="83"/>
      <c r="CD3" s="83"/>
      <c r="CE3" s="83"/>
      <c r="CF3" s="83"/>
      <c r="CG3" s="83"/>
      <c r="CH3" s="83"/>
      <c r="CI3" s="83"/>
      <c r="CJ3" s="83"/>
      <c r="CK3" s="83"/>
      <c r="CL3" s="83"/>
      <c r="CM3" s="83"/>
      <c r="CN3" s="83"/>
      <c r="CO3" s="83"/>
      <c r="CP3" s="83"/>
      <c r="CQ3" s="83"/>
      <c r="CR3" s="83"/>
      <c r="CS3" s="83"/>
      <c r="CT3" s="83"/>
      <c r="CU3" s="83"/>
      <c r="CV3" s="83"/>
      <c r="CW3" s="83"/>
      <c r="CX3" s="83"/>
      <c r="CY3" s="83"/>
      <c r="CZ3" s="83"/>
      <c r="DA3" s="83"/>
      <c r="DB3" s="83"/>
      <c r="DC3" s="83"/>
      <c r="DD3" s="83"/>
      <c r="DE3" s="83"/>
      <c r="DF3" s="83"/>
      <c r="DG3" s="83" t="s">
        <v>51</v>
      </c>
      <c r="DH3" s="83"/>
      <c r="DI3" s="83"/>
      <c r="DJ3" s="83"/>
      <c r="DK3" s="83"/>
      <c r="DL3" s="83"/>
      <c r="DM3" s="83"/>
      <c r="DN3" s="83"/>
      <c r="DO3" s="83"/>
      <c r="DP3" s="83"/>
      <c r="DQ3" s="83"/>
      <c r="DR3" s="83"/>
      <c r="DS3" s="83"/>
      <c r="DT3" s="83"/>
      <c r="DU3" s="83"/>
      <c r="DV3" s="83"/>
      <c r="DW3" s="83"/>
      <c r="DX3" s="83"/>
      <c r="DY3" s="83"/>
      <c r="DZ3" s="83"/>
      <c r="EA3" s="83"/>
      <c r="EB3" s="83"/>
      <c r="EC3" s="83"/>
      <c r="ED3" s="83"/>
      <c r="EE3" s="83"/>
      <c r="EF3" s="83"/>
      <c r="EG3" s="83"/>
      <c r="EH3" s="83"/>
      <c r="EI3" s="83"/>
      <c r="EJ3" s="83"/>
      <c r="EK3" s="83"/>
      <c r="EL3" s="83"/>
      <c r="EM3" s="83"/>
    </row>
    <row r="4" spans="1:143">
      <c r="A4" s="26" t="s">
        <v>52</v>
      </c>
      <c r="B4" s="28"/>
      <c r="C4" s="28"/>
      <c r="D4" s="28"/>
      <c r="E4" s="28"/>
      <c r="F4" s="28"/>
      <c r="G4" s="28"/>
      <c r="H4" s="87"/>
      <c r="I4" s="88"/>
      <c r="J4" s="88"/>
      <c r="K4" s="88"/>
      <c r="L4" s="88"/>
      <c r="M4" s="88"/>
      <c r="N4" s="88"/>
      <c r="O4" s="88"/>
      <c r="P4" s="88"/>
      <c r="Q4" s="88"/>
      <c r="R4" s="88"/>
      <c r="S4" s="88"/>
      <c r="T4" s="88"/>
      <c r="U4" s="88"/>
      <c r="V4" s="89"/>
      <c r="W4" s="83" t="s">
        <v>53</v>
      </c>
      <c r="X4" s="83"/>
      <c r="Y4" s="83"/>
      <c r="Z4" s="83"/>
      <c r="AA4" s="83"/>
      <c r="AB4" s="83"/>
      <c r="AC4" s="83"/>
      <c r="AD4" s="83"/>
      <c r="AE4" s="83"/>
      <c r="AF4" s="83"/>
      <c r="AG4" s="83"/>
      <c r="AH4" s="83" t="s">
        <v>54</v>
      </c>
      <c r="AI4" s="83"/>
      <c r="AJ4" s="83"/>
      <c r="AK4" s="83"/>
      <c r="AL4" s="83"/>
      <c r="AM4" s="83"/>
      <c r="AN4" s="83"/>
      <c r="AO4" s="83"/>
      <c r="AP4" s="83"/>
      <c r="AQ4" s="83"/>
      <c r="AR4" s="83"/>
      <c r="AS4" s="83" t="s">
        <v>55</v>
      </c>
      <c r="AT4" s="83"/>
      <c r="AU4" s="83"/>
      <c r="AV4" s="83"/>
      <c r="AW4" s="83"/>
      <c r="AX4" s="83"/>
      <c r="AY4" s="83"/>
      <c r="AZ4" s="83"/>
      <c r="BA4" s="83"/>
      <c r="BB4" s="83"/>
      <c r="BC4" s="83"/>
      <c r="BD4" s="83" t="s">
        <v>56</v>
      </c>
      <c r="BE4" s="83"/>
      <c r="BF4" s="83"/>
      <c r="BG4" s="83"/>
      <c r="BH4" s="83"/>
      <c r="BI4" s="83"/>
      <c r="BJ4" s="83"/>
      <c r="BK4" s="83"/>
      <c r="BL4" s="83"/>
      <c r="BM4" s="83"/>
      <c r="BN4" s="83"/>
      <c r="BO4" s="83" t="s">
        <v>57</v>
      </c>
      <c r="BP4" s="83"/>
      <c r="BQ4" s="83"/>
      <c r="BR4" s="83"/>
      <c r="BS4" s="83"/>
      <c r="BT4" s="83"/>
      <c r="BU4" s="83"/>
      <c r="BV4" s="83"/>
      <c r="BW4" s="83"/>
      <c r="BX4" s="83"/>
      <c r="BY4" s="83"/>
      <c r="BZ4" s="83" t="s">
        <v>58</v>
      </c>
      <c r="CA4" s="83"/>
      <c r="CB4" s="83"/>
      <c r="CC4" s="83"/>
      <c r="CD4" s="83"/>
      <c r="CE4" s="83"/>
      <c r="CF4" s="83"/>
      <c r="CG4" s="83"/>
      <c r="CH4" s="83"/>
      <c r="CI4" s="83"/>
      <c r="CJ4" s="83"/>
      <c r="CK4" s="83" t="s">
        <v>59</v>
      </c>
      <c r="CL4" s="83"/>
      <c r="CM4" s="83"/>
      <c r="CN4" s="83"/>
      <c r="CO4" s="83"/>
      <c r="CP4" s="83"/>
      <c r="CQ4" s="83"/>
      <c r="CR4" s="83"/>
      <c r="CS4" s="83"/>
      <c r="CT4" s="83"/>
      <c r="CU4" s="83"/>
      <c r="CV4" s="83" t="s">
        <v>60</v>
      </c>
      <c r="CW4" s="83"/>
      <c r="CX4" s="83"/>
      <c r="CY4" s="83"/>
      <c r="CZ4" s="83"/>
      <c r="DA4" s="83"/>
      <c r="DB4" s="83"/>
      <c r="DC4" s="83"/>
      <c r="DD4" s="83"/>
      <c r="DE4" s="83"/>
      <c r="DF4" s="83"/>
      <c r="DG4" s="83" t="s">
        <v>61</v>
      </c>
      <c r="DH4" s="83"/>
      <c r="DI4" s="83"/>
      <c r="DJ4" s="83"/>
      <c r="DK4" s="83"/>
      <c r="DL4" s="83"/>
      <c r="DM4" s="83"/>
      <c r="DN4" s="83"/>
      <c r="DO4" s="83"/>
      <c r="DP4" s="83"/>
      <c r="DQ4" s="83"/>
      <c r="DR4" s="83" t="s">
        <v>62</v>
      </c>
      <c r="DS4" s="83"/>
      <c r="DT4" s="83"/>
      <c r="DU4" s="83"/>
      <c r="DV4" s="83"/>
      <c r="DW4" s="83"/>
      <c r="DX4" s="83"/>
      <c r="DY4" s="83"/>
      <c r="DZ4" s="83"/>
      <c r="EA4" s="83"/>
      <c r="EB4" s="83"/>
      <c r="EC4" s="83" t="s">
        <v>63</v>
      </c>
      <c r="ED4" s="83"/>
      <c r="EE4" s="83"/>
      <c r="EF4" s="83"/>
      <c r="EG4" s="83"/>
      <c r="EH4" s="83"/>
      <c r="EI4" s="83"/>
      <c r="EJ4" s="83"/>
      <c r="EK4" s="83"/>
      <c r="EL4" s="83"/>
      <c r="EM4" s="83"/>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2014</v>
      </c>
      <c r="C6" s="31">
        <f t="shared" ref="C6:V6" si="3">C7</f>
        <v>110001</v>
      </c>
      <c r="D6" s="31">
        <f t="shared" si="3"/>
        <v>46</v>
      </c>
      <c r="E6" s="31">
        <f t="shared" si="3"/>
        <v>1</v>
      </c>
      <c r="F6" s="31">
        <f t="shared" si="3"/>
        <v>0</v>
      </c>
      <c r="G6" s="31">
        <f t="shared" si="3"/>
        <v>2</v>
      </c>
      <c r="H6" s="31" t="str">
        <f t="shared" si="3"/>
        <v>埼玉県</v>
      </c>
      <c r="I6" s="31" t="str">
        <f t="shared" si="3"/>
        <v>法適用</v>
      </c>
      <c r="J6" s="31" t="str">
        <f t="shared" si="3"/>
        <v>水道事業</v>
      </c>
      <c r="K6" s="31" t="str">
        <f t="shared" si="3"/>
        <v>用水供給事業</v>
      </c>
      <c r="L6" s="31" t="str">
        <f t="shared" si="3"/>
        <v>B</v>
      </c>
      <c r="M6" s="32" t="str">
        <f t="shared" si="3"/>
        <v>-</v>
      </c>
      <c r="N6" s="32">
        <f t="shared" si="3"/>
        <v>61.66</v>
      </c>
      <c r="O6" s="32">
        <f t="shared" si="3"/>
        <v>99.72</v>
      </c>
      <c r="P6" s="32">
        <f t="shared" si="3"/>
        <v>0</v>
      </c>
      <c r="Q6" s="32">
        <f t="shared" si="3"/>
        <v>7304896</v>
      </c>
      <c r="R6" s="32">
        <f t="shared" si="3"/>
        <v>3797.75</v>
      </c>
      <c r="S6" s="32">
        <f t="shared" si="3"/>
        <v>1923.48</v>
      </c>
      <c r="T6" s="32">
        <f t="shared" si="3"/>
        <v>7187569</v>
      </c>
      <c r="U6" s="32">
        <f t="shared" si="3"/>
        <v>2784.77</v>
      </c>
      <c r="V6" s="32">
        <f t="shared" si="3"/>
        <v>2581.0300000000002</v>
      </c>
      <c r="W6" s="33">
        <f>IF(W7="",NA(),W7)</f>
        <v>105.53</v>
      </c>
      <c r="X6" s="33">
        <f t="shared" ref="X6:AF6" si="4">IF(X7="",NA(),X7)</f>
        <v>106.89</v>
      </c>
      <c r="Y6" s="33">
        <f t="shared" si="4"/>
        <v>107.79</v>
      </c>
      <c r="Z6" s="33">
        <f t="shared" si="4"/>
        <v>107.26</v>
      </c>
      <c r="AA6" s="33">
        <f t="shared" si="4"/>
        <v>110.24</v>
      </c>
      <c r="AB6" s="33">
        <f t="shared" si="4"/>
        <v>112.1</v>
      </c>
      <c r="AC6" s="33">
        <f t="shared" si="4"/>
        <v>111.78</v>
      </c>
      <c r="AD6" s="33">
        <f t="shared" si="4"/>
        <v>113.16</v>
      </c>
      <c r="AE6" s="33">
        <f t="shared" si="4"/>
        <v>113.88</v>
      </c>
      <c r="AF6" s="33">
        <f t="shared" si="4"/>
        <v>113.47</v>
      </c>
      <c r="AG6" s="32" t="str">
        <f>IF(AG7="","",IF(AG7="-","【-】","【"&amp;SUBSTITUTE(TEXT(AG7,"#,##0.00"),"-","△")&amp;"】"))</f>
        <v>【113.47】</v>
      </c>
      <c r="AH6" s="32">
        <f>IF(AH7="",NA(),AH7)</f>
        <v>0</v>
      </c>
      <c r="AI6" s="32">
        <f t="shared" ref="AI6:AQ6" si="5">IF(AI7="",NA(),AI7)</f>
        <v>0</v>
      </c>
      <c r="AJ6" s="32">
        <f t="shared" si="5"/>
        <v>0</v>
      </c>
      <c r="AK6" s="32">
        <f t="shared" si="5"/>
        <v>0</v>
      </c>
      <c r="AL6" s="32">
        <f t="shared" si="5"/>
        <v>0</v>
      </c>
      <c r="AM6" s="33">
        <f t="shared" si="5"/>
        <v>25.58</v>
      </c>
      <c r="AN6" s="33">
        <f t="shared" si="5"/>
        <v>25.8</v>
      </c>
      <c r="AO6" s="33">
        <f t="shared" si="5"/>
        <v>23.57</v>
      </c>
      <c r="AP6" s="33">
        <f t="shared" si="5"/>
        <v>21.34</v>
      </c>
      <c r="AQ6" s="33">
        <f t="shared" si="5"/>
        <v>16.89</v>
      </c>
      <c r="AR6" s="32" t="str">
        <f>IF(AR7="","",IF(AR7="-","【-】","【"&amp;SUBSTITUTE(TEXT(AR7,"#,##0.00"),"-","△")&amp;"】"))</f>
        <v>【16.89】</v>
      </c>
      <c r="AS6" s="33">
        <f>IF(AS7="",NA(),AS7)</f>
        <v>1172.81</v>
      </c>
      <c r="AT6" s="33">
        <f t="shared" ref="AT6:BB6" si="6">IF(AT7="",NA(),AT7)</f>
        <v>799.71</v>
      </c>
      <c r="AU6" s="33">
        <f t="shared" si="6"/>
        <v>995.8</v>
      </c>
      <c r="AV6" s="33">
        <f t="shared" si="6"/>
        <v>1611.32</v>
      </c>
      <c r="AW6" s="33">
        <f t="shared" si="6"/>
        <v>197.93</v>
      </c>
      <c r="AX6" s="33">
        <f t="shared" si="6"/>
        <v>669.4</v>
      </c>
      <c r="AY6" s="33">
        <f t="shared" si="6"/>
        <v>720.62</v>
      </c>
      <c r="AZ6" s="33">
        <f t="shared" si="6"/>
        <v>654.97</v>
      </c>
      <c r="BA6" s="33">
        <f t="shared" si="6"/>
        <v>634.53</v>
      </c>
      <c r="BB6" s="33">
        <f t="shared" si="6"/>
        <v>200.22</v>
      </c>
      <c r="BC6" s="32" t="str">
        <f>IF(BC7="","",IF(BC7="-","【-】","【"&amp;SUBSTITUTE(TEXT(BC7,"#,##0.00"),"-","△")&amp;"】"))</f>
        <v>【200.22】</v>
      </c>
      <c r="BD6" s="33">
        <f>IF(BD7="",NA(),BD7)</f>
        <v>441.9</v>
      </c>
      <c r="BE6" s="33">
        <f t="shared" ref="BE6:BM6" si="7">IF(BE7="",NA(),BE7)</f>
        <v>408.45</v>
      </c>
      <c r="BF6" s="33">
        <f t="shared" si="7"/>
        <v>384.39</v>
      </c>
      <c r="BG6" s="33">
        <f t="shared" si="7"/>
        <v>366.36</v>
      </c>
      <c r="BH6" s="33">
        <f t="shared" si="7"/>
        <v>353.54</v>
      </c>
      <c r="BI6" s="33">
        <f t="shared" si="7"/>
        <v>446.65</v>
      </c>
      <c r="BJ6" s="33">
        <f t="shared" si="7"/>
        <v>415.99</v>
      </c>
      <c r="BK6" s="33">
        <f t="shared" si="7"/>
        <v>383.75</v>
      </c>
      <c r="BL6" s="33">
        <f t="shared" si="7"/>
        <v>368.94</v>
      </c>
      <c r="BM6" s="33">
        <f t="shared" si="7"/>
        <v>351.06</v>
      </c>
      <c r="BN6" s="32" t="str">
        <f>IF(BN7="","",IF(BN7="-","【-】","【"&amp;SUBSTITUTE(TEXT(BN7,"#,##0.00"),"-","△")&amp;"】"))</f>
        <v>【351.06】</v>
      </c>
      <c r="BO6" s="33">
        <f>IF(BO7="",NA(),BO7)</f>
        <v>103</v>
      </c>
      <c r="BP6" s="33">
        <f t="shared" ref="BP6:BX6" si="8">IF(BP7="",NA(),BP7)</f>
        <v>104.62</v>
      </c>
      <c r="BQ6" s="33">
        <f t="shared" si="8"/>
        <v>105.13</v>
      </c>
      <c r="BR6" s="33">
        <f t="shared" si="8"/>
        <v>104.73</v>
      </c>
      <c r="BS6" s="33">
        <f t="shared" si="8"/>
        <v>109.24</v>
      </c>
      <c r="BT6" s="33">
        <f t="shared" si="8"/>
        <v>108.75</v>
      </c>
      <c r="BU6" s="33">
        <f t="shared" si="8"/>
        <v>108.61</v>
      </c>
      <c r="BV6" s="33">
        <f t="shared" si="8"/>
        <v>110.39</v>
      </c>
      <c r="BW6" s="33">
        <f t="shared" si="8"/>
        <v>111.12</v>
      </c>
      <c r="BX6" s="33">
        <f t="shared" si="8"/>
        <v>112.92</v>
      </c>
      <c r="BY6" s="32" t="str">
        <f>IF(BY7="","",IF(BY7="-","【-】","【"&amp;SUBSTITUTE(TEXT(BY7,"#,##0.00"),"-","△")&amp;"】"))</f>
        <v>【112.92】</v>
      </c>
      <c r="BZ6" s="33">
        <f>IF(BZ7="",NA(),BZ7)</f>
        <v>59.98</v>
      </c>
      <c r="CA6" s="33">
        <f t="shared" ref="CA6:CI6" si="9">IF(CA7="",NA(),CA7)</f>
        <v>59.06</v>
      </c>
      <c r="CB6" s="33">
        <f t="shared" si="9"/>
        <v>58.77</v>
      </c>
      <c r="CC6" s="33">
        <f t="shared" si="9"/>
        <v>58.99</v>
      </c>
      <c r="CD6" s="33">
        <f t="shared" si="9"/>
        <v>56.56</v>
      </c>
      <c r="CE6" s="33">
        <f t="shared" si="9"/>
        <v>80.38</v>
      </c>
      <c r="CF6" s="33">
        <f t="shared" si="9"/>
        <v>78.760000000000005</v>
      </c>
      <c r="CG6" s="33">
        <f t="shared" si="9"/>
        <v>76.81</v>
      </c>
      <c r="CH6" s="33">
        <f t="shared" si="9"/>
        <v>75.75</v>
      </c>
      <c r="CI6" s="33">
        <f t="shared" si="9"/>
        <v>75.3</v>
      </c>
      <c r="CJ6" s="32" t="str">
        <f>IF(CJ7="","",IF(CJ7="-","【-】","【"&amp;SUBSTITUTE(TEXT(CJ7,"#,##0.00"),"-","△")&amp;"】"))</f>
        <v>【75.30】</v>
      </c>
      <c r="CK6" s="33">
        <f>IF(CK7="",NA(),CK7)</f>
        <v>67.05</v>
      </c>
      <c r="CL6" s="33">
        <f t="shared" ref="CL6:CT6" si="10">IF(CL7="",NA(),CL7)</f>
        <v>66.75</v>
      </c>
      <c r="CM6" s="33">
        <f t="shared" si="10"/>
        <v>66.53</v>
      </c>
      <c r="CN6" s="33">
        <f t="shared" si="10"/>
        <v>65.760000000000005</v>
      </c>
      <c r="CO6" s="33">
        <f t="shared" si="10"/>
        <v>65.7</v>
      </c>
      <c r="CP6" s="33">
        <f t="shared" si="10"/>
        <v>64.150000000000006</v>
      </c>
      <c r="CQ6" s="33">
        <f t="shared" si="10"/>
        <v>63.73</v>
      </c>
      <c r="CR6" s="33">
        <f t="shared" si="10"/>
        <v>64.55</v>
      </c>
      <c r="CS6" s="33">
        <f t="shared" si="10"/>
        <v>64.12</v>
      </c>
      <c r="CT6" s="33">
        <f t="shared" si="10"/>
        <v>62.69</v>
      </c>
      <c r="CU6" s="32" t="str">
        <f>IF(CU7="","",IF(CU7="-","【-】","【"&amp;SUBSTITUTE(TEXT(CU7,"#,##0.00"),"-","△")&amp;"】"))</f>
        <v>【62.69】</v>
      </c>
      <c r="CV6" s="33">
        <f>IF(CV7="",NA(),CV7)</f>
        <v>99.73</v>
      </c>
      <c r="CW6" s="33">
        <f t="shared" ref="CW6:DE6" si="11">IF(CW7="",NA(),CW7)</f>
        <v>99.8</v>
      </c>
      <c r="CX6" s="33">
        <f t="shared" si="11"/>
        <v>99.77</v>
      </c>
      <c r="CY6" s="33">
        <f t="shared" si="11"/>
        <v>99.75</v>
      </c>
      <c r="CZ6" s="33">
        <f t="shared" si="11"/>
        <v>99.75</v>
      </c>
      <c r="DA6" s="33">
        <f t="shared" si="11"/>
        <v>99.88</v>
      </c>
      <c r="DB6" s="33">
        <f t="shared" si="11"/>
        <v>99.96</v>
      </c>
      <c r="DC6" s="33">
        <f t="shared" si="11"/>
        <v>99.93</v>
      </c>
      <c r="DD6" s="33">
        <f t="shared" si="11"/>
        <v>100.12</v>
      </c>
      <c r="DE6" s="33">
        <f t="shared" si="11"/>
        <v>100.12</v>
      </c>
      <c r="DF6" s="32" t="str">
        <f>IF(DF7="","",IF(DF7="-","【-】","【"&amp;SUBSTITUTE(TEXT(DF7,"#,##0.00"),"-","△")&amp;"】"))</f>
        <v>【100.12】</v>
      </c>
      <c r="DG6" s="33">
        <f>IF(DG7="",NA(),DG7)</f>
        <v>39.119999999999997</v>
      </c>
      <c r="DH6" s="33">
        <f t="shared" ref="DH6:DP6" si="12">IF(DH7="",NA(),DH7)</f>
        <v>40.96</v>
      </c>
      <c r="DI6" s="33">
        <f t="shared" si="12"/>
        <v>42.64</v>
      </c>
      <c r="DJ6" s="33">
        <f t="shared" si="12"/>
        <v>44.16</v>
      </c>
      <c r="DK6" s="33">
        <f t="shared" si="12"/>
        <v>53.1</v>
      </c>
      <c r="DL6" s="33">
        <f t="shared" si="12"/>
        <v>36.57</v>
      </c>
      <c r="DM6" s="33">
        <f t="shared" si="12"/>
        <v>37.549999999999997</v>
      </c>
      <c r="DN6" s="33">
        <f t="shared" si="12"/>
        <v>38.86</v>
      </c>
      <c r="DO6" s="33">
        <f t="shared" si="12"/>
        <v>39.81</v>
      </c>
      <c r="DP6" s="33">
        <f t="shared" si="12"/>
        <v>51.44</v>
      </c>
      <c r="DQ6" s="32" t="str">
        <f>IF(DQ7="","",IF(DQ7="-","【-】","【"&amp;SUBSTITUTE(TEXT(DQ7,"#,##0.00"),"-","△")&amp;"】"))</f>
        <v>【51.44】</v>
      </c>
      <c r="DR6" s="33">
        <f>IF(DR7="",NA(),DR7)</f>
        <v>4.83</v>
      </c>
      <c r="DS6" s="33">
        <f t="shared" ref="DS6:EA6" si="13">IF(DS7="",NA(),DS7)</f>
        <v>8.8000000000000007</v>
      </c>
      <c r="DT6" s="33">
        <f t="shared" si="13"/>
        <v>8.8000000000000007</v>
      </c>
      <c r="DU6" s="33">
        <f t="shared" si="13"/>
        <v>8.65</v>
      </c>
      <c r="DV6" s="33">
        <f t="shared" si="13"/>
        <v>26.45</v>
      </c>
      <c r="DW6" s="33">
        <f t="shared" si="13"/>
        <v>5.27</v>
      </c>
      <c r="DX6" s="33">
        <f t="shared" si="13"/>
        <v>9.98</v>
      </c>
      <c r="DY6" s="33">
        <f t="shared" si="13"/>
        <v>12.13</v>
      </c>
      <c r="DZ6" s="33">
        <f t="shared" si="13"/>
        <v>13.72</v>
      </c>
      <c r="EA6" s="33">
        <f t="shared" si="13"/>
        <v>16.77</v>
      </c>
      <c r="EB6" s="32" t="str">
        <f>IF(EB7="","",IF(EB7="-","【-】","【"&amp;SUBSTITUTE(TEXT(EB7,"#,##0.00"),"-","△")&amp;"】"))</f>
        <v>【16.77】</v>
      </c>
      <c r="EC6" s="33">
        <f>IF(EC7="",NA(),EC7)</f>
        <v>7.0000000000000007E-2</v>
      </c>
      <c r="ED6" s="32">
        <f t="shared" ref="ED6:EL6" si="14">IF(ED7="",NA(),ED7)</f>
        <v>0</v>
      </c>
      <c r="EE6" s="33">
        <f t="shared" si="14"/>
        <v>0.06</v>
      </c>
      <c r="EF6" s="33">
        <f t="shared" si="14"/>
        <v>7.0000000000000007E-2</v>
      </c>
      <c r="EG6" s="33">
        <f t="shared" si="14"/>
        <v>0.76</v>
      </c>
      <c r="EH6" s="33">
        <f t="shared" si="14"/>
        <v>0.21</v>
      </c>
      <c r="EI6" s="33">
        <f t="shared" si="14"/>
        <v>0.31</v>
      </c>
      <c r="EJ6" s="33">
        <f t="shared" si="14"/>
        <v>0.16</v>
      </c>
      <c r="EK6" s="33">
        <f t="shared" si="14"/>
        <v>0.25</v>
      </c>
      <c r="EL6" s="33">
        <f t="shared" si="14"/>
        <v>0.13</v>
      </c>
      <c r="EM6" s="32" t="str">
        <f>IF(EM7="","",IF(EM7="-","【-】","【"&amp;SUBSTITUTE(TEXT(EM7,"#,##0.00"),"-","△")&amp;"】"))</f>
        <v>【0.13】</v>
      </c>
    </row>
    <row r="7" spans="1:143" s="34" customFormat="1">
      <c r="A7" s="26"/>
      <c r="B7" s="35">
        <v>2014</v>
      </c>
      <c r="C7" s="35">
        <v>110001</v>
      </c>
      <c r="D7" s="35">
        <v>46</v>
      </c>
      <c r="E7" s="35">
        <v>1</v>
      </c>
      <c r="F7" s="35">
        <v>0</v>
      </c>
      <c r="G7" s="35">
        <v>2</v>
      </c>
      <c r="H7" s="35" t="s">
        <v>93</v>
      </c>
      <c r="I7" s="35" t="s">
        <v>94</v>
      </c>
      <c r="J7" s="35" t="s">
        <v>95</v>
      </c>
      <c r="K7" s="35" t="s">
        <v>96</v>
      </c>
      <c r="L7" s="35" t="s">
        <v>97</v>
      </c>
      <c r="M7" s="36" t="s">
        <v>98</v>
      </c>
      <c r="N7" s="36">
        <v>61.66</v>
      </c>
      <c r="O7" s="36">
        <v>99.72</v>
      </c>
      <c r="P7" s="36">
        <v>0</v>
      </c>
      <c r="Q7" s="36">
        <v>7304896</v>
      </c>
      <c r="R7" s="36">
        <v>3797.75</v>
      </c>
      <c r="S7" s="36">
        <v>1923.48</v>
      </c>
      <c r="T7" s="36">
        <v>7187569</v>
      </c>
      <c r="U7" s="36">
        <v>2784.77</v>
      </c>
      <c r="V7" s="36">
        <v>2581.0300000000002</v>
      </c>
      <c r="W7" s="36">
        <v>105.53</v>
      </c>
      <c r="X7" s="36">
        <v>106.89</v>
      </c>
      <c r="Y7" s="36">
        <v>107.79</v>
      </c>
      <c r="Z7" s="36">
        <v>107.26</v>
      </c>
      <c r="AA7" s="36">
        <v>110.24</v>
      </c>
      <c r="AB7" s="36">
        <v>112.1</v>
      </c>
      <c r="AC7" s="36">
        <v>111.78</v>
      </c>
      <c r="AD7" s="36">
        <v>113.16</v>
      </c>
      <c r="AE7" s="36">
        <v>113.88</v>
      </c>
      <c r="AF7" s="36">
        <v>113.47</v>
      </c>
      <c r="AG7" s="36">
        <v>113.47</v>
      </c>
      <c r="AH7" s="36">
        <v>0</v>
      </c>
      <c r="AI7" s="36">
        <v>0</v>
      </c>
      <c r="AJ7" s="36">
        <v>0</v>
      </c>
      <c r="AK7" s="36">
        <v>0</v>
      </c>
      <c r="AL7" s="36">
        <v>0</v>
      </c>
      <c r="AM7" s="36">
        <v>25.58</v>
      </c>
      <c r="AN7" s="36">
        <v>25.8</v>
      </c>
      <c r="AO7" s="36">
        <v>23.57</v>
      </c>
      <c r="AP7" s="36">
        <v>21.34</v>
      </c>
      <c r="AQ7" s="36">
        <v>16.89</v>
      </c>
      <c r="AR7" s="36">
        <v>16.89</v>
      </c>
      <c r="AS7" s="36">
        <v>1172.81</v>
      </c>
      <c r="AT7" s="36">
        <v>799.71</v>
      </c>
      <c r="AU7" s="36">
        <v>995.8</v>
      </c>
      <c r="AV7" s="36">
        <v>1611.32</v>
      </c>
      <c r="AW7" s="36">
        <v>197.93</v>
      </c>
      <c r="AX7" s="36">
        <v>669.4</v>
      </c>
      <c r="AY7" s="36">
        <v>720.62</v>
      </c>
      <c r="AZ7" s="36">
        <v>654.97</v>
      </c>
      <c r="BA7" s="36">
        <v>634.53</v>
      </c>
      <c r="BB7" s="36">
        <v>200.22</v>
      </c>
      <c r="BC7" s="36">
        <v>200.22</v>
      </c>
      <c r="BD7" s="36">
        <v>441.9</v>
      </c>
      <c r="BE7" s="36">
        <v>408.45</v>
      </c>
      <c r="BF7" s="36">
        <v>384.39</v>
      </c>
      <c r="BG7" s="36">
        <v>366.36</v>
      </c>
      <c r="BH7" s="36">
        <v>353.54</v>
      </c>
      <c r="BI7" s="36">
        <v>446.65</v>
      </c>
      <c r="BJ7" s="36">
        <v>415.99</v>
      </c>
      <c r="BK7" s="36">
        <v>383.75</v>
      </c>
      <c r="BL7" s="36">
        <v>368.94</v>
      </c>
      <c r="BM7" s="36">
        <v>351.06</v>
      </c>
      <c r="BN7" s="36">
        <v>351.06</v>
      </c>
      <c r="BO7" s="36">
        <v>103</v>
      </c>
      <c r="BP7" s="36">
        <v>104.62</v>
      </c>
      <c r="BQ7" s="36">
        <v>105.13</v>
      </c>
      <c r="BR7" s="36">
        <v>104.73</v>
      </c>
      <c r="BS7" s="36">
        <v>109.24</v>
      </c>
      <c r="BT7" s="36">
        <v>108.75</v>
      </c>
      <c r="BU7" s="36">
        <v>108.61</v>
      </c>
      <c r="BV7" s="36">
        <v>110.39</v>
      </c>
      <c r="BW7" s="36">
        <v>111.12</v>
      </c>
      <c r="BX7" s="36">
        <v>112.92</v>
      </c>
      <c r="BY7" s="36">
        <v>112.92</v>
      </c>
      <c r="BZ7" s="36">
        <v>59.98</v>
      </c>
      <c r="CA7" s="36">
        <v>59.06</v>
      </c>
      <c r="CB7" s="36">
        <v>58.77</v>
      </c>
      <c r="CC7" s="36">
        <v>58.99</v>
      </c>
      <c r="CD7" s="36">
        <v>56.56</v>
      </c>
      <c r="CE7" s="36">
        <v>80.38</v>
      </c>
      <c r="CF7" s="36">
        <v>78.760000000000005</v>
      </c>
      <c r="CG7" s="36">
        <v>76.81</v>
      </c>
      <c r="CH7" s="36">
        <v>75.75</v>
      </c>
      <c r="CI7" s="36">
        <v>75.3</v>
      </c>
      <c r="CJ7" s="36">
        <v>75.3</v>
      </c>
      <c r="CK7" s="36">
        <v>67.05</v>
      </c>
      <c r="CL7" s="36">
        <v>66.75</v>
      </c>
      <c r="CM7" s="36">
        <v>66.53</v>
      </c>
      <c r="CN7" s="36">
        <v>65.760000000000005</v>
      </c>
      <c r="CO7" s="36">
        <v>65.7</v>
      </c>
      <c r="CP7" s="36">
        <v>64.150000000000006</v>
      </c>
      <c r="CQ7" s="36">
        <v>63.73</v>
      </c>
      <c r="CR7" s="36">
        <v>64.55</v>
      </c>
      <c r="CS7" s="36">
        <v>64.12</v>
      </c>
      <c r="CT7" s="36">
        <v>62.69</v>
      </c>
      <c r="CU7" s="36">
        <v>62.69</v>
      </c>
      <c r="CV7" s="36">
        <v>99.73</v>
      </c>
      <c r="CW7" s="36">
        <v>99.8</v>
      </c>
      <c r="CX7" s="36">
        <v>99.77</v>
      </c>
      <c r="CY7" s="36">
        <v>99.75</v>
      </c>
      <c r="CZ7" s="36">
        <v>99.75</v>
      </c>
      <c r="DA7" s="36">
        <v>99.88</v>
      </c>
      <c r="DB7" s="36">
        <v>99.96</v>
      </c>
      <c r="DC7" s="36">
        <v>99.93</v>
      </c>
      <c r="DD7" s="36">
        <v>100.12</v>
      </c>
      <c r="DE7" s="36">
        <v>100.12</v>
      </c>
      <c r="DF7" s="36">
        <v>100.12</v>
      </c>
      <c r="DG7" s="36">
        <v>39.119999999999997</v>
      </c>
      <c r="DH7" s="36">
        <v>40.96</v>
      </c>
      <c r="DI7" s="36">
        <v>42.64</v>
      </c>
      <c r="DJ7" s="36">
        <v>44.16</v>
      </c>
      <c r="DK7" s="36">
        <v>53.1</v>
      </c>
      <c r="DL7" s="36">
        <v>36.57</v>
      </c>
      <c r="DM7" s="36">
        <v>37.549999999999997</v>
      </c>
      <c r="DN7" s="36">
        <v>38.86</v>
      </c>
      <c r="DO7" s="36">
        <v>39.81</v>
      </c>
      <c r="DP7" s="36">
        <v>51.44</v>
      </c>
      <c r="DQ7" s="36">
        <v>51.44</v>
      </c>
      <c r="DR7" s="36">
        <v>4.83</v>
      </c>
      <c r="DS7" s="36">
        <v>8.8000000000000007</v>
      </c>
      <c r="DT7" s="36">
        <v>8.8000000000000007</v>
      </c>
      <c r="DU7" s="36">
        <v>8.65</v>
      </c>
      <c r="DV7" s="36">
        <v>26.45</v>
      </c>
      <c r="DW7" s="36">
        <v>5.27</v>
      </c>
      <c r="DX7" s="36">
        <v>9.98</v>
      </c>
      <c r="DY7" s="36">
        <v>12.13</v>
      </c>
      <c r="DZ7" s="36">
        <v>13.72</v>
      </c>
      <c r="EA7" s="36">
        <v>16.77</v>
      </c>
      <c r="EB7" s="36">
        <v>16.77</v>
      </c>
      <c r="EC7" s="36">
        <v>7.0000000000000007E-2</v>
      </c>
      <c r="ED7" s="36">
        <v>0</v>
      </c>
      <c r="EE7" s="36">
        <v>0.06</v>
      </c>
      <c r="EF7" s="36">
        <v>7.0000000000000007E-2</v>
      </c>
      <c r="EG7" s="36">
        <v>0.76</v>
      </c>
      <c r="EH7" s="36">
        <v>0.21</v>
      </c>
      <c r="EI7" s="36">
        <v>0.31</v>
      </c>
      <c r="EJ7" s="36">
        <v>0.16</v>
      </c>
      <c r="EK7" s="36">
        <v>0.25</v>
      </c>
      <c r="EL7" s="36">
        <v>0.13</v>
      </c>
      <c r="EM7" s="36">
        <v>0.13</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40179</v>
      </c>
      <c r="C10" s="40">
        <f>DATEVALUE($B$6-3&amp;"年1月1日")</f>
        <v>40544</v>
      </c>
      <c r="D10" s="40">
        <f>DATEVALUE($B$6-2&amp;"年1月1日")</f>
        <v>40909</v>
      </c>
      <c r="E10" s="40">
        <f>DATEVALUE($B$6-1&amp;"年1月1日")</f>
        <v>41275</v>
      </c>
      <c r="F10" s="40">
        <f>DATEVALUE($B$6&amp;"年1月1日")</f>
        <v>41640</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西原</cp:lastModifiedBy>
  <cp:lastPrinted>2016-02-08T02:02:43Z</cp:lastPrinted>
  <dcterms:created xsi:type="dcterms:W3CDTF">2016-01-18T04:43:04Z</dcterms:created>
  <dcterms:modified xsi:type="dcterms:W3CDTF">2016-02-24T07:32:37Z</dcterms:modified>
</cp:coreProperties>
</file>