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<sst xmlns="http://schemas.openxmlformats.org/spreadsheetml/2006/main" count="220" uniqueCount="107">
  <si>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</si>
  <si>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</si>
  <si>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</si>
  <si>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</si>
  <si>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</si>
  <si>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</si>
  <si>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</si>
  <si>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</si>
  <si>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</si>
  <si>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</si>
  <si>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</si>
  <si>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</si>
  <si>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</si>
  <si>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</si>
  <si>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</si>
  <si>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</si>
  <si>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</si>
  <si>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</si>
  <si>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</si>
  <si>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</si>
  <si>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</si>
  <si>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</si>
  <si>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</si>
  <si>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</si>
  <si>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</si>
  <si>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</si>
  <si>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</si>
  <si>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</si>
  <si>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</si>
  <si>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</si>
  <si>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</si>
  <si>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</si>
  <si>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</si>
  <si>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</si>
  <si>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</si>
  <si>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</si>
  <si>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</si>
  <si>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</si>
  <si>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</si>
  <si>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</si>
  <si>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</si>
  <si>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</si>
  <si>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</si>
  <si>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</si>
  <si>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</si>
  <si>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</si>
  <si>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</si>
  <si>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</si>
  <si>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</si>
  <si>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</si>
  <si>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</si>
  <si>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</si>
  <si>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</si>
  <si>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</si>
  <si>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</si>
  <si>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</si>
  <si>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</si>
  <si>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</si>
  <si>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</si>
  <si>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</si>
  <si>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</si>
  <si>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</si>
  <si>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</si>
  <si>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</si>
  <si>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</si>
  <si>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</si>
  <si>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</si>
  <si>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</si>
  <si>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</si>
  <si>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</si>
  <si>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</si>
  <si>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</si>
  <si>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</si>
  <si>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</si>
  <si>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</si>
  <si>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</si>
  <si>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</si>
  <si>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</si>
  <si>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</si>
  <si>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</si>
  <si>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</si>
  <si>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</si>
  <si>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</si>
  <si>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</si>
  <si>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</si>
  <si>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</si>
  <si>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</si>
  <si>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</si>
  <si>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</si>
  <si>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</si>
  <si>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</si>
  <si>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</si>
  <si>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</si>
  <si>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長野県上伊那広域水道用水企業団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</si>
  <si>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</si>
  <si>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</si>
  <si>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</si>
  <si>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</si>
  <si>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</si>
  <si>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</si>
  <si>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</si>
  <si>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</si>
  <si>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</si>
  <si>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</si>
  <si>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経営の効率化、企業債の借換等により類似団体と比較しても給水原価は低く抑えれれ、毎年利益計上ができている。そのため、累積欠損金は年々減少し、平成27年度決算では解消される見込みである。
用水供給事業であり、構成市町村が独自水源との調整をしているため、施設の利用状況については大きな変動は無く、有収率についても類似団体と比較して問題ないといえる。
供給料金は、3年毎に見直しを行い、10年間の総括原価から算定して、現在は健全経営ができている。
</t>
    <rPh sb="1" eb="3">
      <t>ケイジョウ</t>
    </rPh>
    <rPh sb="3" eb="5">
      <t>シュウシ</t>
    </rPh>
    <rPh sb="5" eb="7">
      <t>ヒリツ</t>
    </rPh>
    <rPh sb="8" eb="10">
      <t>ケイエイ</t>
    </rPh>
    <rPh sb="11" eb="14">
      <t>コウリツカ</t>
    </rPh>
    <rPh sb="15" eb="17">
      <t>キギョウ</t>
    </rPh>
    <rPh sb="17" eb="18">
      <t>サイ</t>
    </rPh>
    <rPh sb="19" eb="21">
      <t>カリカエ</t>
    </rPh>
    <rPh sb="21" eb="22">
      <t>トウ</t>
    </rPh>
    <rPh sb="25" eb="27">
      <t>ルイジ</t>
    </rPh>
    <rPh sb="27" eb="29">
      <t>ダンタイ</t>
    </rPh>
    <rPh sb="30" eb="32">
      <t>ヒカク</t>
    </rPh>
    <rPh sb="35" eb="37">
      <t>キュウスイ</t>
    </rPh>
    <rPh sb="37" eb="39">
      <t>ゲンカ</t>
    </rPh>
    <rPh sb="40" eb="41">
      <t>ヒク</t>
    </rPh>
    <rPh sb="42" eb="43">
      <t>オサ</t>
    </rPh>
    <rPh sb="47" eb="49">
      <t>マイトシ</t>
    </rPh>
    <rPh sb="49" eb="51">
      <t>リエキ</t>
    </rPh>
    <rPh sb="51" eb="53">
      <t>ケイジョウ</t>
    </rPh>
    <rPh sb="65" eb="67">
      <t>ルイセキ</t>
    </rPh>
    <rPh sb="67" eb="70">
      <t>ケッソンキン</t>
    </rPh>
    <rPh sb="71" eb="73">
      <t>ネンネン</t>
    </rPh>
    <rPh sb="73" eb="75">
      <t>ゲンショウ</t>
    </rPh>
    <rPh sb="77" eb="79">
      <t>ヘイセイ</t>
    </rPh>
    <rPh sb="81" eb="83">
      <t>ネンド</t>
    </rPh>
    <rPh sb="83" eb="85">
      <t>ケッサン</t>
    </rPh>
    <rPh sb="87" eb="89">
      <t>カイショウ</t>
    </rPh>
    <rPh sb="92" eb="94">
      <t>ミコ</t>
    </rPh>
    <rPh sb="100" eb="102">
      <t>ヨウスイ</t>
    </rPh>
    <rPh sb="102" eb="104">
      <t>キョウキュウ</t>
    </rPh>
    <rPh sb="104" eb="106">
      <t>ジギョウ</t>
    </rPh>
    <rPh sb="110" eb="112">
      <t>コウセイ</t>
    </rPh>
    <rPh sb="112" eb="114">
      <t>シチョウ</t>
    </rPh>
    <rPh sb="114" eb="115">
      <t>ソン</t>
    </rPh>
    <rPh sb="116" eb="118">
      <t>ドクジ</t>
    </rPh>
    <rPh sb="118" eb="120">
      <t>スイゲン</t>
    </rPh>
    <rPh sb="122" eb="124">
      <t>チョウセイ</t>
    </rPh>
    <rPh sb="132" eb="134">
      <t>シセツ</t>
    </rPh>
    <rPh sb="135" eb="137">
      <t>リヨウ</t>
    </rPh>
    <rPh sb="137" eb="139">
      <t>ジョウキョウ</t>
    </rPh>
    <rPh sb="144" eb="145">
      <t>オオ</t>
    </rPh>
    <rPh sb="147" eb="149">
      <t>ヘンドウ</t>
    </rPh>
    <rPh sb="150" eb="151">
      <t>ナ</t>
    </rPh>
    <rPh sb="153" eb="154">
      <t>ユウ</t>
    </rPh>
    <rPh sb="154" eb="155">
      <t>シュウ</t>
    </rPh>
    <rPh sb="155" eb="156">
      <t>リツ</t>
    </rPh>
    <rPh sb="161" eb="163">
      <t>ルイジ</t>
    </rPh>
    <rPh sb="163" eb="165">
      <t>ダンタイ</t>
    </rPh>
    <rPh sb="166" eb="168">
      <t>ヒカク</t>
    </rPh>
    <rPh sb="170" eb="172">
      <t>モンダイ</t>
    </rPh>
    <rPh sb="180" eb="182">
      <t>キョウキュウ</t>
    </rPh>
    <rPh sb="182" eb="184">
      <t>リョウキン</t>
    </rPh>
    <phoneticPr fontId="4"/>
  </si>
  <si>
    <t>供用開始から20年以上経過し、経年化した機械設備等については、随時更新を始めている。建物、管路等については、耐用年数の約半分経過で、施設の老朽化については問題ないといえる。</t>
    <rPh sb="0" eb="2">
      <t>キョウヨウ</t>
    </rPh>
    <rPh sb="2" eb="4">
      <t>カイシ</t>
    </rPh>
    <rPh sb="8" eb="9">
      <t>ネン</t>
    </rPh>
    <rPh sb="9" eb="11">
      <t>イジョウ</t>
    </rPh>
    <rPh sb="11" eb="13">
      <t>ケイカ</t>
    </rPh>
    <rPh sb="15" eb="18">
      <t>ケイネンカ</t>
    </rPh>
    <rPh sb="31" eb="33">
      <t>ズイジ</t>
    </rPh>
    <rPh sb="33" eb="35">
      <t>コウシン</t>
    </rPh>
    <rPh sb="36" eb="37">
      <t>ハジ</t>
    </rPh>
    <rPh sb="42" eb="44">
      <t>タテモノ</t>
    </rPh>
    <rPh sb="45" eb="47">
      <t>カンロ</t>
    </rPh>
    <rPh sb="47" eb="48">
      <t>トウ</t>
    </rPh>
    <rPh sb="54" eb="56">
      <t>タイヨウ</t>
    </rPh>
    <rPh sb="56" eb="58">
      <t>ネンスウ</t>
    </rPh>
    <rPh sb="59" eb="60">
      <t>ヤク</t>
    </rPh>
    <rPh sb="60" eb="62">
      <t>ハンブン</t>
    </rPh>
    <rPh sb="66" eb="68">
      <t>シセツ</t>
    </rPh>
    <rPh sb="69" eb="72">
      <t>ロウキュウカ</t>
    </rPh>
    <rPh sb="77" eb="79">
      <t>モンダイ</t>
    </rPh>
    <phoneticPr fontId="4"/>
  </si>
  <si>
    <t>現在のところ、経営的にも施設的にも健全であるが、今後も健全な経営を続けるために、将来の水需要、大規模更新等を考慮した更新計画を検討していく。</t>
    <rPh sb="0" eb="2">
      <t>ゲンザイ</t>
    </rPh>
    <rPh sb="7" eb="10">
      <t>ケイエイテキ</t>
    </rPh>
    <rPh sb="12" eb="15">
      <t>シセツテキ</t>
    </rPh>
    <rPh sb="17" eb="19">
      <t>ケンゼン</t>
    </rPh>
    <rPh sb="24" eb="26">
      <t>コンゴ</t>
    </rPh>
    <rPh sb="27" eb="29">
      <t>ケンゼン</t>
    </rPh>
    <rPh sb="30" eb="32">
      <t>ケイエイ</t>
    </rPh>
    <rPh sb="33" eb="34">
      <t>ツヅ</t>
    </rPh>
    <rPh sb="40" eb="42">
      <t>ショウライ</t>
    </rPh>
    <rPh sb="43" eb="44">
      <t>ミズ</t>
    </rPh>
    <rPh sb="44" eb="46">
      <t>ジュヨウ</t>
    </rPh>
    <rPh sb="47" eb="50">
      <t>ダイキボ</t>
    </rPh>
    <rPh sb="50" eb="52">
      <t>コウシン</t>
    </rPh>
    <rPh sb="52" eb="53">
      <t>トウ</t>
    </rPh>
    <rPh sb="54" eb="56">
      <t>コウリョ</t>
    </rPh>
    <rPh sb="63" eb="6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</si>
</sst>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205184"/>
        <c:axId val="176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6205184"/>
        <c:axId val="176210688"/>
      </c:lineChart>
      <c:dateAx>
        <c:axId val="176205184"/>
        <c:scaling>
          <c:orientation val="minMax"/>
        </c:scaling>
        <c:delete val="1"/>
        <c:axPos val="b"/>
        <c:numFmt formatCode="ge" sourceLinked="1"/>
        <c:majorTickMark val="none"/>
        <c:minorTickMark val="none"/>
        <c:tickLblPos val="none"/>
        <c:crossAx val="176210688"/>
        <c:crosses val="autoZero"/>
        <c:auto val="1"/>
        <c:lblOffset val="100"/>
        <c:baseTimeUnit val="years"/>
      </c:dateAx>
      <c:valAx>
        <c:axId val="1762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81.28</c:v>
                </c:pt>
                <c:pt idx="1">
                  <c:v>82.72</c:v>
                </c:pt>
                <c:pt idx="2">
                  <c:v>81.03</c:v>
                </c:pt>
                <c:pt idx="3">
                  <c:v>81.25</c:v>
                </c:pt>
                <c:pt idx="4">
                  <c:v>81.3</c:v>
                </c:pt>
              </c:numCache>
            </c:numRef>
          </c:val>
        </c:ser>
        <c:dLbls>
          <c:showLegendKey val="0"/>
          <c:showVal val="0"/>
          <c:showCatName val="0"/>
          <c:showSerName val="0"/>
          <c:showPercent val="0"/>
          <c:showBubbleSize val="0"/>
        </c:dLbls>
        <c:gapWidth val="150"/>
        <c:axId val="181262592"/>
        <c:axId val="181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262592"/>
        <c:axId val="181313920"/>
      </c:lineChart>
      <c:dateAx>
        <c:axId val="181262592"/>
        <c:scaling>
          <c:orientation val="minMax"/>
        </c:scaling>
        <c:delete val="1"/>
        <c:axPos val="b"/>
        <c:numFmt formatCode="ge" sourceLinked="1"/>
        <c:majorTickMark val="none"/>
        <c:minorTickMark val="none"/>
        <c:tickLblPos val="none"/>
        <c:crossAx val="181313920"/>
        <c:crosses val="autoZero"/>
        <c:auto val="1"/>
        <c:lblOffset val="100"/>
        <c:baseTimeUnit val="years"/>
      </c:dateAx>
      <c:valAx>
        <c:axId val="181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99.82</c:v>
                </c:pt>
                <c:pt idx="1">
                  <c:v>99.88</c:v>
                </c:pt>
                <c:pt idx="2">
                  <c:v>99.97</c:v>
                </c:pt>
                <c:pt idx="3">
                  <c:v>99.95</c:v>
                </c:pt>
                <c:pt idx="4">
                  <c:v>99.78</c:v>
                </c:pt>
              </c:numCache>
            </c:numRef>
          </c:val>
        </c:ser>
        <c:dLbls>
          <c:showLegendKey val="0"/>
          <c:showVal val="0"/>
          <c:showCatName val="0"/>
          <c:showSerName val="0"/>
          <c:showPercent val="0"/>
          <c:showBubbleSize val="0"/>
        </c:dLbls>
        <c:gapWidth val="150"/>
        <c:axId val="181335936"/>
        <c:axId val="1823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335936"/>
        <c:axId val="182386688"/>
      </c:lineChart>
      <c:dateAx>
        <c:axId val="181335936"/>
        <c:scaling>
          <c:orientation val="minMax"/>
        </c:scaling>
        <c:delete val="1"/>
        <c:axPos val="b"/>
        <c:numFmt formatCode="ge" sourceLinked="1"/>
        <c:majorTickMark val="none"/>
        <c:minorTickMark val="none"/>
        <c:tickLblPos val="none"/>
        <c:crossAx val="182386688"/>
        <c:crosses val="autoZero"/>
        <c:auto val="1"/>
        <c:lblOffset val="100"/>
        <c:baseTimeUnit val="years"/>
      </c:dateAx>
      <c:valAx>
        <c:axId val="1823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138.96</c:v>
                </c:pt>
                <c:pt idx="1">
                  <c:v>154.59</c:v>
                </c:pt>
                <c:pt idx="2">
                  <c:v>143.1</c:v>
                </c:pt>
                <c:pt idx="3">
                  <c:v>146.77000000000001</c:v>
                </c:pt>
                <c:pt idx="4">
                  <c:v>148.44999999999999</c:v>
                </c:pt>
              </c:numCache>
            </c:numRef>
          </c:val>
        </c:ser>
        <c:dLbls>
          <c:showLegendKey val="0"/>
          <c:showVal val="0"/>
          <c:showCatName val="0"/>
          <c:showSerName val="0"/>
          <c:showPercent val="0"/>
          <c:showBubbleSize val="0"/>
        </c:dLbls>
        <c:gapWidth val="150"/>
        <c:axId val="176256512"/>
        <c:axId val="1762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6256512"/>
        <c:axId val="176258432"/>
      </c:lineChart>
      <c:dateAx>
        <c:axId val="176256512"/>
        <c:scaling>
          <c:orientation val="minMax"/>
        </c:scaling>
        <c:delete val="1"/>
        <c:axPos val="b"/>
        <c:numFmt formatCode="ge" sourceLinked="1"/>
        <c:majorTickMark val="none"/>
        <c:minorTickMark val="none"/>
        <c:tickLblPos val="none"/>
        <c:crossAx val="176258432"/>
        <c:crosses val="autoZero"/>
        <c:auto val="1"/>
        <c:lblOffset val="100"/>
        <c:baseTimeUnit val="years"/>
      </c:dateAx>
      <c:valAx>
        <c:axId val="17625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29.21</c:v>
                </c:pt>
                <c:pt idx="1">
                  <c:v>29.85</c:v>
                </c:pt>
                <c:pt idx="2">
                  <c:v>31.04</c:v>
                </c:pt>
                <c:pt idx="3">
                  <c:v>32.19</c:v>
                </c:pt>
                <c:pt idx="4">
                  <c:v>48.65</c:v>
                </c:pt>
              </c:numCache>
            </c:numRef>
          </c:val>
        </c:ser>
        <c:dLbls>
          <c:showLegendKey val="0"/>
          <c:showVal val="0"/>
          <c:showCatName val="0"/>
          <c:showSerName val="0"/>
          <c:showPercent val="0"/>
          <c:showBubbleSize val="0"/>
        </c:dLbls>
        <c:gapWidth val="150"/>
        <c:axId val="178525312"/>
        <c:axId val="178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8525312"/>
        <c:axId val="178527232"/>
      </c:lineChart>
      <c:dateAx>
        <c:axId val="178525312"/>
        <c:scaling>
          <c:orientation val="minMax"/>
        </c:scaling>
        <c:delete val="1"/>
        <c:axPos val="b"/>
        <c:numFmt formatCode="ge" sourceLinked="1"/>
        <c:majorTickMark val="none"/>
        <c:minorTickMark val="none"/>
        <c:tickLblPos val="none"/>
        <c:crossAx val="178527232"/>
        <c:crosses val="autoZero"/>
        <c:auto val="1"/>
        <c:lblOffset val="100"/>
        <c:baseTimeUnit val="years"/>
      </c:dateAx>
      <c:valAx>
        <c:axId val="178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569984"/>
        <c:axId val="178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8569984"/>
        <c:axId val="178571904"/>
      </c:lineChart>
      <c:dateAx>
        <c:axId val="178569984"/>
        <c:scaling>
          <c:orientation val="minMax"/>
        </c:scaling>
        <c:delete val="1"/>
        <c:axPos val="b"/>
        <c:numFmt formatCode="ge" sourceLinked="1"/>
        <c:majorTickMark val="none"/>
        <c:minorTickMark val="none"/>
        <c:tickLblPos val="none"/>
        <c:crossAx val="178571904"/>
        <c:crosses val="autoZero"/>
        <c:auto val="1"/>
        <c:lblOffset val="100"/>
        <c:baseTimeUnit val="years"/>
      </c:dateAx>
      <c:valAx>
        <c:axId val="178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160.97999999999999</c:v>
                </c:pt>
                <c:pt idx="1">
                  <c:v>121.93</c:v>
                </c:pt>
                <c:pt idx="2">
                  <c:v>103.96</c:v>
                </c:pt>
                <c:pt idx="3">
                  <c:v>69.11</c:v>
                </c:pt>
                <c:pt idx="4">
                  <c:v>27.04</c:v>
                </c:pt>
              </c:numCache>
            </c:numRef>
          </c:val>
        </c:ser>
        <c:dLbls>
          <c:showLegendKey val="0"/>
          <c:showVal val="0"/>
          <c:showCatName val="0"/>
          <c:showSerName val="0"/>
          <c:showPercent val="0"/>
          <c:showBubbleSize val="0"/>
        </c:dLbls>
        <c:gapWidth val="150"/>
        <c:axId val="180762880"/>
        <c:axId val="180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762880"/>
        <c:axId val="180773248"/>
      </c:lineChart>
      <c:dateAx>
        <c:axId val="180762880"/>
        <c:scaling>
          <c:orientation val="minMax"/>
        </c:scaling>
        <c:delete val="1"/>
        <c:axPos val="b"/>
        <c:numFmt formatCode="ge" sourceLinked="1"/>
        <c:majorTickMark val="none"/>
        <c:minorTickMark val="none"/>
        <c:tickLblPos val="none"/>
        <c:crossAx val="180773248"/>
        <c:crosses val="autoZero"/>
        <c:auto val="1"/>
        <c:lblOffset val="100"/>
        <c:baseTimeUnit val="years"/>
      </c:dateAx>
      <c:valAx>
        <c:axId val="18077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14367.23</c:v>
                </c:pt>
                <c:pt idx="1">
                  <c:v>4296.5200000000004</c:v>
                </c:pt>
                <c:pt idx="2">
                  <c:v>5499.75</c:v>
                </c:pt>
                <c:pt idx="3">
                  <c:v>10747.31</c:v>
                </c:pt>
                <c:pt idx="4">
                  <c:v>353.84</c:v>
                </c:pt>
              </c:numCache>
            </c:numRef>
          </c:val>
        </c:ser>
        <c:dLbls>
          <c:showLegendKey val="0"/>
          <c:showVal val="0"/>
          <c:showCatName val="0"/>
          <c:showSerName val="0"/>
          <c:showPercent val="0"/>
          <c:showBubbleSize val="0"/>
        </c:dLbls>
        <c:gapWidth val="150"/>
        <c:axId val="180820224"/>
        <c:axId val="180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820224"/>
        <c:axId val="180826496"/>
      </c:lineChart>
      <c:dateAx>
        <c:axId val="180820224"/>
        <c:scaling>
          <c:orientation val="minMax"/>
        </c:scaling>
        <c:delete val="1"/>
        <c:axPos val="b"/>
        <c:numFmt formatCode="ge" sourceLinked="1"/>
        <c:majorTickMark val="none"/>
        <c:minorTickMark val="none"/>
        <c:tickLblPos val="none"/>
        <c:crossAx val="180826496"/>
        <c:crosses val="autoZero"/>
        <c:auto val="1"/>
        <c:lblOffset val="100"/>
        <c:baseTimeUnit val="years"/>
      </c:dateAx>
      <c:valAx>
        <c:axId val="18082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463.54</c:v>
                </c:pt>
                <c:pt idx="1">
                  <c:v>395.54</c:v>
                </c:pt>
                <c:pt idx="2">
                  <c:v>370.45</c:v>
                </c:pt>
                <c:pt idx="3">
                  <c:v>296.88</c:v>
                </c:pt>
                <c:pt idx="4">
                  <c:v>228.38</c:v>
                </c:pt>
              </c:numCache>
            </c:numRef>
          </c:val>
        </c:ser>
        <c:dLbls>
          <c:showLegendKey val="0"/>
          <c:showVal val="0"/>
          <c:showCatName val="0"/>
          <c:showSerName val="0"/>
          <c:showPercent val="0"/>
          <c:showBubbleSize val="0"/>
        </c:dLbls>
        <c:gapWidth val="150"/>
        <c:axId val="180848512"/>
        <c:axId val="1808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848512"/>
        <c:axId val="180850688"/>
      </c:lineChart>
      <c:dateAx>
        <c:axId val="180848512"/>
        <c:scaling>
          <c:orientation val="minMax"/>
        </c:scaling>
        <c:delete val="1"/>
        <c:axPos val="b"/>
        <c:numFmt formatCode="ge" sourceLinked="1"/>
        <c:majorTickMark val="none"/>
        <c:minorTickMark val="none"/>
        <c:tickLblPos val="none"/>
        <c:crossAx val="180850688"/>
        <c:crosses val="autoZero"/>
        <c:auto val="1"/>
        <c:lblOffset val="100"/>
        <c:baseTimeUnit val="years"/>
      </c:dateAx>
      <c:valAx>
        <c:axId val="1808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125.96</c:v>
                </c:pt>
                <c:pt idx="1">
                  <c:v>140.81</c:v>
                </c:pt>
                <c:pt idx="2">
                  <c:v>129.69</c:v>
                </c:pt>
                <c:pt idx="3">
                  <c:v>134.93</c:v>
                </c:pt>
                <c:pt idx="4">
                  <c:v>146.9</c:v>
                </c:pt>
              </c:numCache>
            </c:numRef>
          </c:val>
        </c:ser>
        <c:dLbls>
          <c:showLegendKey val="0"/>
          <c:showVal val="0"/>
          <c:showCatName val="0"/>
          <c:showSerName val="0"/>
          <c:showPercent val="0"/>
          <c:showBubbleSize val="0"/>
        </c:dLbls>
        <c:gapWidth val="150"/>
        <c:axId val="181224960"/>
        <c:axId val="181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224960"/>
        <c:axId val="181226880"/>
      </c:lineChart>
      <c:dateAx>
        <c:axId val="181224960"/>
        <c:scaling>
          <c:orientation val="minMax"/>
        </c:scaling>
        <c:delete val="1"/>
        <c:axPos val="b"/>
        <c:numFmt formatCode="ge" sourceLinked="1"/>
        <c:majorTickMark val="none"/>
        <c:minorTickMark val="none"/>
        <c:tickLblPos val="none"/>
        <c:crossAx val="181226880"/>
        <c:crosses val="autoZero"/>
        <c:auto val="1"/>
        <c:lblOffset val="100"/>
        <c:baseTimeUnit val="years"/>
      </c:dateAx>
      <c:valAx>
        <c:axId val="181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53.23</c:v>
                </c:pt>
                <c:pt idx="1">
                  <c:v>46.71</c:v>
                </c:pt>
                <c:pt idx="2">
                  <c:v>46.1</c:v>
                </c:pt>
                <c:pt idx="3">
                  <c:v>44.28</c:v>
                </c:pt>
                <c:pt idx="4">
                  <c:v>40.69</c:v>
                </c:pt>
              </c:numCache>
            </c:numRef>
          </c:val>
        </c:ser>
        <c:dLbls>
          <c:showLegendKey val="0"/>
          <c:showVal val="0"/>
          <c:showCatName val="0"/>
          <c:showSerName val="0"/>
          <c:showPercent val="0"/>
          <c:showBubbleSize val="0"/>
        </c:dLbls>
        <c:gapWidth val="150"/>
        <c:axId val="181248768"/>
        <c:axId val="181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248768"/>
        <c:axId val="181250688"/>
      </c:lineChart>
      <c:dateAx>
        <c:axId val="181248768"/>
        <c:scaling>
          <c:orientation val="minMax"/>
        </c:scaling>
        <c:delete val="1"/>
        <c:axPos val="b"/>
        <c:numFmt formatCode="ge" sourceLinked="1"/>
        <c:majorTickMark val="none"/>
        <c:minorTickMark val="none"/>
        <c:tickLblPos val="none"/>
        <c:crossAx val="181250688"/>
        <c:crosses val="autoZero"/>
        <c:auto val="1"/>
        <c:lblOffset val="100"/>
        <c:baseTimeUnit val="years"/>
      </c:dateAx>
      <c:valAx>
        <c:axId val="181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長野県上伊那広域水道用水企業団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83.9</v>
      </c>
      <c r="K10" s="47"/>
      <c r="L10" s="47"/>
      <c r="M10" s="47"/>
      <c r="N10" s="47"/>
      <c r="O10" s="47"/>
      <c r="P10" s="47"/>
      <c r="Q10" s="47"/>
      <c r="R10" s="47">
        <f>データ!O6</f>
        <v>94.85</v>
      </c>
      <c r="S10" s="47"/>
      <c r="T10" s="47"/>
      <c r="U10" s="47"/>
      <c r="V10" s="47"/>
      <c r="W10" s="47"/>
      <c r="X10" s="47"/>
      <c r="Y10" s="47"/>
      <c r="Z10" s="78">
        <f>データ!P6</f>
        <v>0</v>
      </c>
      <c r="AA10" s="78"/>
      <c r="AB10" s="78"/>
      <c r="AC10" s="78"/>
      <c r="AD10" s="78"/>
      <c r="AE10" s="78"/>
      <c r="AF10" s="78"/>
      <c r="AG10" s="78"/>
      <c r="AH10" s="2"/>
      <c r="AI10" s="78">
        <f>データ!T6</f>
        <v>144672</v>
      </c>
      <c r="AJ10" s="78"/>
      <c r="AK10" s="78"/>
      <c r="AL10" s="78"/>
      <c r="AM10" s="78"/>
      <c r="AN10" s="78"/>
      <c r="AO10" s="78"/>
      <c r="AP10" s="78"/>
      <c r="AQ10" s="47">
        <f>データ!U6</f>
        <v>186.79</v>
      </c>
      <c r="AR10" s="47"/>
      <c r="AS10" s="47"/>
      <c r="AT10" s="47"/>
      <c r="AU10" s="47"/>
      <c r="AV10" s="47"/>
      <c r="AW10" s="47"/>
      <c r="AX10" s="47"/>
      <c r="AY10" s="47">
        <f>データ!V6</f>
        <v>774.52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209015</v>
      </c>
      <c r="D6" s="31">
        <f t="shared" si="3"/>
        <v>46</v>
      </c>
      <c r="E6" s="31">
        <f t="shared" si="3"/>
        <v>1</v>
      </c>
      <c r="F6" s="31">
        <f t="shared" si="3"/>
        <v>0</v>
      </c>
      <c r="G6" s="31">
        <f t="shared" si="3"/>
        <v>2</v>
      </c>
      <c r="H6" s="31" t="str">
        <f t="shared" si="3"/>
        <v>長野県　長野県上伊那広域水道用水企業団</v>
      </c>
      <c r="I6" s="31" t="str">
        <f t="shared" si="3"/>
        <v>法適用</v>
      </c>
      <c r="J6" s="31" t="str">
        <f t="shared" si="3"/>
        <v>水道事業</v>
      </c>
      <c r="K6" s="31" t="str">
        <f t="shared" si="3"/>
        <v>用水供給事業</v>
      </c>
      <c r="L6" s="31" t="str">
        <f t="shared" si="3"/>
        <v>B</v>
      </c>
      <c r="M6" s="32" t="str">
        <f t="shared" si="3"/>
        <v>-</v>
      </c>
      <c r="N6" s="32">
        <f t="shared" si="3"/>
        <v>83.9</v>
      </c>
      <c r="O6" s="32">
        <f t="shared" si="3"/>
        <v>94.85</v>
      </c>
      <c r="P6" s="32">
        <f t="shared" si="3"/>
        <v>0</v>
      </c>
      <c r="Q6" s="32" t="str">
        <f t="shared" si="3"/>
        <v>-</v>
      </c>
      <c r="R6" s="32" t="str">
        <f t="shared" si="3"/>
        <v>-</v>
      </c>
      <c r="S6" s="32" t="str">
        <f t="shared" si="3"/>
        <v>-</v>
      </c>
      <c r="T6" s="32">
        <f t="shared" si="3"/>
        <v>144672</v>
      </c>
      <c r="U6" s="32">
        <f t="shared" si="3"/>
        <v>186.79</v>
      </c>
      <c r="V6" s="32">
        <f t="shared" si="3"/>
        <v>774.52</v>
      </c>
      <c r="W6" s="33">
        <f>IF(W7="",NA(),W7)</f>
        <v>138.96</v>
      </c>
      <c r="X6" s="33">
        <f t="shared" ref="X6:AF6" si="4">IF(X7="",NA(),X7)</f>
        <v>154.59</v>
      </c>
      <c r="Y6" s="33">
        <f t="shared" si="4"/>
        <v>143.1</v>
      </c>
      <c r="Z6" s="33">
        <f t="shared" si="4"/>
        <v>146.77000000000001</v>
      </c>
      <c r="AA6" s="33">
        <f t="shared" si="4"/>
        <v>148.44999999999999</v>
      </c>
      <c r="AB6" s="33">
        <f t="shared" si="4"/>
        <v>112.1</v>
      </c>
      <c r="AC6" s="33">
        <f t="shared" si="4"/>
        <v>111.78</v>
      </c>
      <c r="AD6" s="33">
        <f t="shared" si="4"/>
        <v>113.16</v>
      </c>
      <c r="AE6" s="33">
        <f t="shared" si="4"/>
        <v>113.88</v>
      </c>
      <c r="AF6" s="33">
        <f t="shared" si="4"/>
        <v>113.47</v>
      </c>
      <c r="AG6" s="32" t="str">
        <f>IF(AG7="","",IF(AG7="-","【-】","【"&amp;SUBSTITUTE(TEXT(AG7,"#,##0.00"),"-","△")&amp;"】"))</f>
        <v>【113.47】</v>
      </c>
      <c r="AH6" s="33">
        <f>IF(AH7="",NA(),AH7)</f>
        <v>160.97999999999999</v>
      </c>
      <c r="AI6" s="33">
        <f t="shared" ref="AI6:AQ6" si="5">IF(AI7="",NA(),AI7)</f>
        <v>121.93</v>
      </c>
      <c r="AJ6" s="33">
        <f t="shared" si="5"/>
        <v>103.96</v>
      </c>
      <c r="AK6" s="33">
        <f t="shared" si="5"/>
        <v>69.11</v>
      </c>
      <c r="AL6" s="33">
        <f t="shared" si="5"/>
        <v>27.04</v>
      </c>
      <c r="AM6" s="33">
        <f t="shared" si="5"/>
        <v>25.58</v>
      </c>
      <c r="AN6" s="33">
        <f t="shared" si="5"/>
        <v>25.8</v>
      </c>
      <c r="AO6" s="33">
        <f t="shared" si="5"/>
        <v>23.57</v>
      </c>
      <c r="AP6" s="33">
        <f t="shared" si="5"/>
        <v>21.34</v>
      </c>
      <c r="AQ6" s="33">
        <f t="shared" si="5"/>
        <v>16.89</v>
      </c>
      <c r="AR6" s="32" t="str">
        <f>IF(AR7="","",IF(AR7="-","【-】","【"&amp;SUBSTITUTE(TEXT(AR7,"#,##0.00"),"-","△")&amp;"】"))</f>
        <v>【16.89】</v>
      </c>
      <c r="AS6" s="33">
        <f>IF(AS7="",NA(),AS7)</f>
        <v>14367.23</v>
      </c>
      <c r="AT6" s="33">
        <f t="shared" ref="AT6:BB6" si="6">IF(AT7="",NA(),AT7)</f>
        <v>4296.5200000000004</v>
      </c>
      <c r="AU6" s="33">
        <f t="shared" si="6"/>
        <v>5499.75</v>
      </c>
      <c r="AV6" s="33">
        <f t="shared" si="6"/>
        <v>10747.31</v>
      </c>
      <c r="AW6" s="33">
        <f t="shared" si="6"/>
        <v>353.84</v>
      </c>
      <c r="AX6" s="33">
        <f t="shared" si="6"/>
        <v>669.4</v>
      </c>
      <c r="AY6" s="33">
        <f t="shared" si="6"/>
        <v>720.62</v>
      </c>
      <c r="AZ6" s="33">
        <f t="shared" si="6"/>
        <v>654.97</v>
      </c>
      <c r="BA6" s="33">
        <f t="shared" si="6"/>
        <v>634.53</v>
      </c>
      <c r="BB6" s="33">
        <f t="shared" si="6"/>
        <v>200.22</v>
      </c>
      <c r="BC6" s="32" t="str">
        <f>IF(BC7="","",IF(BC7="-","【-】","【"&amp;SUBSTITUTE(TEXT(BC7,"#,##0.00"),"-","△")&amp;"】"))</f>
        <v>【200.22】</v>
      </c>
      <c r="BD6" s="33">
        <f>IF(BD7="",NA(),BD7)</f>
        <v>463.54</v>
      </c>
      <c r="BE6" s="33">
        <f t="shared" ref="BE6:BM6" si="7">IF(BE7="",NA(),BE7)</f>
        <v>395.54</v>
      </c>
      <c r="BF6" s="33">
        <f t="shared" si="7"/>
        <v>370.45</v>
      </c>
      <c r="BG6" s="33">
        <f t="shared" si="7"/>
        <v>296.88</v>
      </c>
      <c r="BH6" s="33">
        <f t="shared" si="7"/>
        <v>228.38</v>
      </c>
      <c r="BI6" s="33">
        <f t="shared" si="7"/>
        <v>446.65</v>
      </c>
      <c r="BJ6" s="33">
        <f t="shared" si="7"/>
        <v>415.99</v>
      </c>
      <c r="BK6" s="33">
        <f t="shared" si="7"/>
        <v>383.75</v>
      </c>
      <c r="BL6" s="33">
        <f t="shared" si="7"/>
        <v>368.94</v>
      </c>
      <c r="BM6" s="33">
        <f t="shared" si="7"/>
        <v>351.06</v>
      </c>
      <c r="BN6" s="32" t="str">
        <f>IF(BN7="","",IF(BN7="-","【-】","【"&amp;SUBSTITUTE(TEXT(BN7,"#,##0.00"),"-","△")&amp;"】"))</f>
        <v>【351.06】</v>
      </c>
      <c r="BO6" s="33">
        <f>IF(BO7="",NA(),BO7)</f>
        <v>125.96</v>
      </c>
      <c r="BP6" s="33">
        <f t="shared" ref="BP6:BX6" si="8">IF(BP7="",NA(),BP7)</f>
        <v>140.81</v>
      </c>
      <c r="BQ6" s="33">
        <f t="shared" si="8"/>
        <v>129.69</v>
      </c>
      <c r="BR6" s="33">
        <f t="shared" si="8"/>
        <v>134.93</v>
      </c>
      <c r="BS6" s="33">
        <f t="shared" si="8"/>
        <v>146.9</v>
      </c>
      <c r="BT6" s="33">
        <f t="shared" si="8"/>
        <v>108.75</v>
      </c>
      <c r="BU6" s="33">
        <f t="shared" si="8"/>
        <v>108.61</v>
      </c>
      <c r="BV6" s="33">
        <f t="shared" si="8"/>
        <v>110.39</v>
      </c>
      <c r="BW6" s="33">
        <f t="shared" si="8"/>
        <v>111.12</v>
      </c>
      <c r="BX6" s="33">
        <f t="shared" si="8"/>
        <v>112.92</v>
      </c>
      <c r="BY6" s="32" t="str">
        <f>IF(BY7="","",IF(BY7="-","【-】","【"&amp;SUBSTITUTE(TEXT(BY7,"#,##0.00"),"-","△")&amp;"】"))</f>
        <v>【112.92】</v>
      </c>
      <c r="BZ6" s="33">
        <f>IF(BZ7="",NA(),BZ7)</f>
        <v>53.23</v>
      </c>
      <c r="CA6" s="33">
        <f t="shared" ref="CA6:CI6" si="9">IF(CA7="",NA(),CA7)</f>
        <v>46.71</v>
      </c>
      <c r="CB6" s="33">
        <f t="shared" si="9"/>
        <v>46.1</v>
      </c>
      <c r="CC6" s="33">
        <f t="shared" si="9"/>
        <v>44.28</v>
      </c>
      <c r="CD6" s="33">
        <f t="shared" si="9"/>
        <v>40.69</v>
      </c>
      <c r="CE6" s="33">
        <f t="shared" si="9"/>
        <v>80.38</v>
      </c>
      <c r="CF6" s="33">
        <f t="shared" si="9"/>
        <v>78.760000000000005</v>
      </c>
      <c r="CG6" s="33">
        <f t="shared" si="9"/>
        <v>76.81</v>
      </c>
      <c r="CH6" s="33">
        <f t="shared" si="9"/>
        <v>75.75</v>
      </c>
      <c r="CI6" s="33">
        <f t="shared" si="9"/>
        <v>75.3</v>
      </c>
      <c r="CJ6" s="32" t="str">
        <f>IF(CJ7="","",IF(CJ7="-","【-】","【"&amp;SUBSTITUTE(TEXT(CJ7,"#,##0.00"),"-","△")&amp;"】"))</f>
        <v>【75.30】</v>
      </c>
      <c r="CK6" s="33">
        <f>IF(CK7="",NA(),CK7)</f>
        <v>81.28</v>
      </c>
      <c r="CL6" s="33">
        <f t="shared" ref="CL6:CT6" si="10">IF(CL7="",NA(),CL7)</f>
        <v>82.72</v>
      </c>
      <c r="CM6" s="33">
        <f t="shared" si="10"/>
        <v>81.03</v>
      </c>
      <c r="CN6" s="33">
        <f t="shared" si="10"/>
        <v>81.25</v>
      </c>
      <c r="CO6" s="33">
        <f t="shared" si="10"/>
        <v>81.3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99.82</v>
      </c>
      <c r="CW6" s="33">
        <f t="shared" ref="CW6:DE6" si="11">IF(CW7="",NA(),CW7)</f>
        <v>99.88</v>
      </c>
      <c r="CX6" s="33">
        <f t="shared" si="11"/>
        <v>99.97</v>
      </c>
      <c r="CY6" s="33">
        <f t="shared" si="11"/>
        <v>99.95</v>
      </c>
      <c r="CZ6" s="33">
        <f t="shared" si="11"/>
        <v>99.78</v>
      </c>
      <c r="DA6" s="33">
        <f t="shared" si="11"/>
        <v>99.88</v>
      </c>
      <c r="DB6" s="33">
        <f t="shared" si="11"/>
        <v>99.96</v>
      </c>
      <c r="DC6" s="33">
        <f t="shared" si="11"/>
        <v>99.93</v>
      </c>
      <c r="DD6" s="33">
        <f t="shared" si="11"/>
        <v>100.12</v>
      </c>
      <c r="DE6" s="33">
        <f t="shared" si="11"/>
        <v>100.12</v>
      </c>
      <c r="DF6" s="32" t="str">
        <f>IF(DF7="","",IF(DF7="-","【-】","【"&amp;SUBSTITUTE(TEXT(DF7,"#,##0.00"),"-","△")&amp;"】"))</f>
        <v>【100.12】</v>
      </c>
      <c r="DG6" s="33">
        <f>IF(DG7="",NA(),DG7)</f>
        <v>29.21</v>
      </c>
      <c r="DH6" s="33">
        <f t="shared" ref="DH6:DP6" si="12">IF(DH7="",NA(),DH7)</f>
        <v>29.85</v>
      </c>
      <c r="DI6" s="33">
        <f t="shared" si="12"/>
        <v>31.04</v>
      </c>
      <c r="DJ6" s="33">
        <f t="shared" si="12"/>
        <v>32.19</v>
      </c>
      <c r="DK6" s="33">
        <f t="shared" si="12"/>
        <v>48.65</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209015</v>
      </c>
      <c r="D7" s="35">
        <v>46</v>
      </c>
      <c r="E7" s="35">
        <v>1</v>
      </c>
      <c r="F7" s="35">
        <v>0</v>
      </c>
      <c r="G7" s="35">
        <v>2</v>
      </c>
      <c r="H7" s="35" t="s">
        <v>93</v>
      </c>
      <c r="I7" s="35" t="s">
        <v>94</v>
      </c>
      <c r="J7" s="35" t="s">
        <v>95</v>
      </c>
      <c r="K7" s="35" t="s">
        <v>96</v>
      </c>
      <c r="L7" s="35" t="s">
        <v>97</v>
      </c>
      <c r="M7" s="36" t="s">
        <v>98</v>
      </c>
      <c r="N7" s="36">
        <v>83.9</v>
      </c>
      <c r="O7" s="36">
        <v>94.85</v>
      </c>
      <c r="P7" s="36">
        <v>0</v>
      </c>
      <c r="Q7" s="36" t="s">
        <v>98</v>
      </c>
      <c r="R7" s="36" t="s">
        <v>98</v>
      </c>
      <c r="S7" s="36" t="s">
        <v>98</v>
      </c>
      <c r="T7" s="36">
        <v>144672</v>
      </c>
      <c r="U7" s="36">
        <v>186.79</v>
      </c>
      <c r="V7" s="36">
        <v>774.52</v>
      </c>
      <c r="W7" s="36">
        <v>138.96</v>
      </c>
      <c r="X7" s="36">
        <v>154.59</v>
      </c>
      <c r="Y7" s="36">
        <v>143.1</v>
      </c>
      <c r="Z7" s="36">
        <v>146.77000000000001</v>
      </c>
      <c r="AA7" s="36">
        <v>148.44999999999999</v>
      </c>
      <c r="AB7" s="36">
        <v>112.1</v>
      </c>
      <c r="AC7" s="36">
        <v>111.78</v>
      </c>
      <c r="AD7" s="36">
        <v>113.16</v>
      </c>
      <c r="AE7" s="36">
        <v>113.88</v>
      </c>
      <c r="AF7" s="36">
        <v>113.47</v>
      </c>
      <c r="AG7" s="36">
        <v>113.47</v>
      </c>
      <c r="AH7" s="36">
        <v>160.97999999999999</v>
      </c>
      <c r="AI7" s="36">
        <v>121.93</v>
      </c>
      <c r="AJ7" s="36">
        <v>103.96</v>
      </c>
      <c r="AK7" s="36">
        <v>69.11</v>
      </c>
      <c r="AL7" s="36">
        <v>27.04</v>
      </c>
      <c r="AM7" s="36">
        <v>25.58</v>
      </c>
      <c r="AN7" s="36">
        <v>25.8</v>
      </c>
      <c r="AO7" s="36">
        <v>23.57</v>
      </c>
      <c r="AP7" s="36">
        <v>21.34</v>
      </c>
      <c r="AQ7" s="36">
        <v>16.89</v>
      </c>
      <c r="AR7" s="36">
        <v>16.89</v>
      </c>
      <c r="AS7" s="36">
        <v>14367.23</v>
      </c>
      <c r="AT7" s="36">
        <v>4296.5200000000004</v>
      </c>
      <c r="AU7" s="36">
        <v>5499.75</v>
      </c>
      <c r="AV7" s="36">
        <v>10747.31</v>
      </c>
      <c r="AW7" s="36">
        <v>353.84</v>
      </c>
      <c r="AX7" s="36">
        <v>669.4</v>
      </c>
      <c r="AY7" s="36">
        <v>720.62</v>
      </c>
      <c r="AZ7" s="36">
        <v>654.97</v>
      </c>
      <c r="BA7" s="36">
        <v>634.53</v>
      </c>
      <c r="BB7" s="36">
        <v>200.22</v>
      </c>
      <c r="BC7" s="36">
        <v>200.22</v>
      </c>
      <c r="BD7" s="36">
        <v>463.54</v>
      </c>
      <c r="BE7" s="36">
        <v>395.54</v>
      </c>
      <c r="BF7" s="36">
        <v>370.45</v>
      </c>
      <c r="BG7" s="36">
        <v>296.88</v>
      </c>
      <c r="BH7" s="36">
        <v>228.38</v>
      </c>
      <c r="BI7" s="36">
        <v>446.65</v>
      </c>
      <c r="BJ7" s="36">
        <v>415.99</v>
      </c>
      <c r="BK7" s="36">
        <v>383.75</v>
      </c>
      <c r="BL7" s="36">
        <v>368.94</v>
      </c>
      <c r="BM7" s="36">
        <v>351.06</v>
      </c>
      <c r="BN7" s="36">
        <v>351.06</v>
      </c>
      <c r="BO7" s="36">
        <v>125.96</v>
      </c>
      <c r="BP7" s="36">
        <v>140.81</v>
      </c>
      <c r="BQ7" s="36">
        <v>129.69</v>
      </c>
      <c r="BR7" s="36">
        <v>134.93</v>
      </c>
      <c r="BS7" s="36">
        <v>146.9</v>
      </c>
      <c r="BT7" s="36">
        <v>108.75</v>
      </c>
      <c r="BU7" s="36">
        <v>108.61</v>
      </c>
      <c r="BV7" s="36">
        <v>110.39</v>
      </c>
      <c r="BW7" s="36">
        <v>111.12</v>
      </c>
      <c r="BX7" s="36">
        <v>112.92</v>
      </c>
      <c r="BY7" s="36">
        <v>112.92</v>
      </c>
      <c r="BZ7" s="36">
        <v>53.23</v>
      </c>
      <c r="CA7" s="36">
        <v>46.71</v>
      </c>
      <c r="CB7" s="36">
        <v>46.1</v>
      </c>
      <c r="CC7" s="36">
        <v>44.28</v>
      </c>
      <c r="CD7" s="36">
        <v>40.69</v>
      </c>
      <c r="CE7" s="36">
        <v>80.38</v>
      </c>
      <c r="CF7" s="36">
        <v>78.760000000000005</v>
      </c>
      <c r="CG7" s="36">
        <v>76.81</v>
      </c>
      <c r="CH7" s="36">
        <v>75.75</v>
      </c>
      <c r="CI7" s="36">
        <v>75.3</v>
      </c>
      <c r="CJ7" s="36">
        <v>75.3</v>
      </c>
      <c r="CK7" s="36">
        <v>81.28</v>
      </c>
      <c r="CL7" s="36">
        <v>82.72</v>
      </c>
      <c r="CM7" s="36">
        <v>81.03</v>
      </c>
      <c r="CN7" s="36">
        <v>81.25</v>
      </c>
      <c r="CO7" s="36">
        <v>81.3</v>
      </c>
      <c r="CP7" s="36">
        <v>64.150000000000006</v>
      </c>
      <c r="CQ7" s="36">
        <v>63.73</v>
      </c>
      <c r="CR7" s="36">
        <v>64.55</v>
      </c>
      <c r="CS7" s="36">
        <v>64.12</v>
      </c>
      <c r="CT7" s="36">
        <v>62.69</v>
      </c>
      <c r="CU7" s="36">
        <v>62.69</v>
      </c>
      <c r="CV7" s="36">
        <v>99.82</v>
      </c>
      <c r="CW7" s="36">
        <v>99.88</v>
      </c>
      <c r="CX7" s="36">
        <v>99.97</v>
      </c>
      <c r="CY7" s="36">
        <v>99.95</v>
      </c>
      <c r="CZ7" s="36">
        <v>99.78</v>
      </c>
      <c r="DA7" s="36">
        <v>99.88</v>
      </c>
      <c r="DB7" s="36">
        <v>99.96</v>
      </c>
      <c r="DC7" s="36">
        <v>99.93</v>
      </c>
      <c r="DD7" s="36">
        <v>100.12</v>
      </c>
      <c r="DE7" s="36">
        <v>100.12</v>
      </c>
      <c r="DF7" s="36">
        <v>100.12</v>
      </c>
      <c r="DG7" s="36">
        <v>29.21</v>
      </c>
      <c r="DH7" s="36">
        <v>29.85</v>
      </c>
      <c r="DI7" s="36">
        <v>31.04</v>
      </c>
      <c r="DJ7" s="36">
        <v>32.19</v>
      </c>
      <c r="DK7" s="36">
        <v>48.65</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2016-02-01T02:35:03Z</cp:lastPrinted>
  <dcterms:created xsi:type="dcterms:W3CDTF">2016-01-18T04:47:15Z</dcterms:created>
  <dcterms:modified xsi:type="dcterms:W3CDTF">2016-02-24T07:34:57Z</dcterms:modified>
</cp:coreProperties>
</file>