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6" windowWidth="14940" windowHeight="7848"/>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<sst xmlns="http://schemas.openxmlformats.org/spreadsheetml/2006/main" count="217" uniqueCount="107">
  <si>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</si>
  <si>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</si>
  <si>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</si>
  <si>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</si>
  <si>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</si>
  <si>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</si>
  <si>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</si>
  <si>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</si>
  <si>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</si>
  <si>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</si>
  <si>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</si>
  <si>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</si>
  <si>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</si>
  <si>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</si>
  <si>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</si>
  <si>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</si>
  <si>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</si>
  <si>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</si>
  <si>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</si>
  <si>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</si>
  <si>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</si>
  <si>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</si>
  <si>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</si>
  <si>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</si>
  <si>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</si>
  <si>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</si>
  <si>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</si>
  <si>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</si>
  <si>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</si>
  <si>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</si>
  <si>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</si>
  <si>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</si>
  <si>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</si>
  <si>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</si>
  <si>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</si>
  <si>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</si>
  <si>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</si>
  <si>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</si>
  <si>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</si>
  <si>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</si>
  <si>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</si>
  <si>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</si>
  <si>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</si>
  <si>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</si>
  <si>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</si>
  <si>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</si>
  <si>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</si>
  <si>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</si>
  <si>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</si>
  <si>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</si>
  <si>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</si>
  <si>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</si>
  <si>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</si>
  <si>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</si>
  <si>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</si>
  <si>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</si>
  <si>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</si>
  <si>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</si>
  <si>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</si>
  <si>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</si>
  <si>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</si>
  <si>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</si>
  <si>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</si>
  <si>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</si>
  <si>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</si>
  <si>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</si>
  <si>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</si>
  <si>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</si>
  <si>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</si>
  <si>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</si>
  <si>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</si>
  <si>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</si>
  <si>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</si>
  <si>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</si>
  <si>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</si>
  <si>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</si>
  <si>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</si>
  <si>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</si>
  <si>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</si>
  <si>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</si>
  <si>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</si>
  <si>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</si>
  <si>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</si>
  <si>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</si>
  <si>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</si>
  <si>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</si>
  <si>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</si>
  <si>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</si>
  <si>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</si>
  <si>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</si>
  <si>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</si>
  <si>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</si>
  <si>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</si>
  <si>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</si>
  <si>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</si>
  <si>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</si>
  <si>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</si>
  <si>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</si>
  <si>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</si>
  <si>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</si>
  <si>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</si>
  <si>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</si>
  <si>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</si>
  <si>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</si>
  <si>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｢有形固定資産減価償却率」は、全国平均よりは若干高めの割合で、徐々に施設の老朽化が進んでいることを示しています。 
 「管路経年化率」も、全国平均に比べて高く、法定耐用年数を超えるものは全体の約4割ほどありますが、これは昭和40年代から50年代に集中的に建設されているためであります。</t>
    <rPh sb="3" eb="5">
      <t>ユウケイ</t>
    </rPh>
    <rPh sb="5" eb="7">
      <t>コテイ</t>
    </rPh>
    <rPh sb="7" eb="9">
      <t>シサン</t>
    </rPh>
    <rPh sb="9" eb="11">
      <t>ゲンカ</t>
    </rPh>
    <rPh sb="11" eb="13">
      <t>ショウキャク</t>
    </rPh>
    <rPh sb="17" eb="19">
      <t>ゼンコク</t>
    </rPh>
    <rPh sb="19" eb="21">
      <t>ヘイキン</t>
    </rPh>
    <rPh sb="24" eb="26">
      <t>ジャッカン</t>
    </rPh>
    <rPh sb="26" eb="27">
      <t>タカ</t>
    </rPh>
    <rPh sb="29" eb="31">
      <t>ワリアイ</t>
    </rPh>
    <rPh sb="33" eb="35">
      <t>ジョジョ</t>
    </rPh>
    <rPh sb="36" eb="38">
      <t>シセツ</t>
    </rPh>
    <rPh sb="39" eb="42">
      <t>ロウキュウカ</t>
    </rPh>
    <rPh sb="43" eb="44">
      <t>スス</t>
    </rPh>
    <rPh sb="51" eb="52">
      <t>シメ</t>
    </rPh>
    <rPh sb="62" eb="64">
      <t>カンロ</t>
    </rPh>
    <rPh sb="64" eb="67">
      <t>ケイネンカ</t>
    </rPh>
    <rPh sb="67" eb="68">
      <t>リツ</t>
    </rPh>
    <phoneticPr fontId="4"/>
  </si>
  <si>
    <t xml:space="preserve"> 愛知県水道用水供給事業の経営状況は、健全でありますが、老朽化施設更新等による費用の増加が見込まれますので、引き続き効率化等を推進し、今後とも健全経営に努めていきます。
 また、管路については、「管路経年化率」が全国平均と比較すると高い数値を示しており、今後の更新需要に対応するため、平成24年度に「管路更新計画」（平成24年度から平成33年度）を策定し、地震防災対策や老朽化した水道設備の更新などの事業と合わせて、順次更新を行っております。
 これらの計画を着実に進め、これからも安全で安定した水道用水の供給に努めていきます。</t>
    <rPh sb="1" eb="4">
      <t>アイチケン</t>
    </rPh>
    <rPh sb="4" eb="6">
      <t>スイドウ</t>
    </rPh>
    <rPh sb="6" eb="8">
      <t>ヨウスイ</t>
    </rPh>
    <rPh sb="8" eb="10">
      <t>キョウキュウ</t>
    </rPh>
    <rPh sb="10" eb="12">
      <t>ジギョウ</t>
    </rPh>
    <rPh sb="13" eb="15">
      <t>ケイエイ</t>
    </rPh>
    <rPh sb="15" eb="17">
      <t>ジョウキョウ</t>
    </rPh>
    <rPh sb="19" eb="21">
      <t>ケンゼン</t>
    </rPh>
    <rPh sb="28" eb="31">
      <t>ロウキュウカ</t>
    </rPh>
    <rPh sb="31" eb="33">
      <t>シセツ</t>
    </rPh>
    <rPh sb="33" eb="35">
      <t>コウシン</t>
    </rPh>
    <rPh sb="35" eb="36">
      <t>ナド</t>
    </rPh>
    <rPh sb="39" eb="41">
      <t>ヒヨウ</t>
    </rPh>
    <rPh sb="42" eb="44">
      <t>ゾウカ</t>
    </rPh>
    <rPh sb="45" eb="47">
      <t>ミコ</t>
    </rPh>
    <rPh sb="54" eb="55">
      <t>ヒ</t>
    </rPh>
    <rPh sb="56" eb="57">
      <t>ツヅ</t>
    </rPh>
    <rPh sb="58" eb="61">
      <t>コウリツカ</t>
    </rPh>
    <rPh sb="61" eb="62">
      <t>ナド</t>
    </rPh>
    <rPh sb="63" eb="65">
      <t>スイシン</t>
    </rPh>
    <rPh sb="67" eb="69">
      <t>コンゴ</t>
    </rPh>
    <rPh sb="71" eb="73">
      <t>ケンゼン</t>
    </rPh>
    <rPh sb="73" eb="75">
      <t>ケイエイ</t>
    </rPh>
    <rPh sb="76" eb="77">
      <t>ツト</t>
    </rPh>
    <rPh sb="89" eb="91">
      <t>カンロ</t>
    </rPh>
    <rPh sb="98" eb="100">
      <t>カンロ</t>
    </rPh>
    <rPh sb="100" eb="103">
      <t>ケイネンカ</t>
    </rPh>
    <rPh sb="103" eb="104">
      <t>リツ</t>
    </rPh>
    <rPh sb="106" eb="108">
      <t>ゼンコク</t>
    </rPh>
    <rPh sb="108" eb="110">
      <t>ヘイキン</t>
    </rPh>
    <rPh sb="111" eb="113">
      <t>ヒカク</t>
    </rPh>
    <rPh sb="116" eb="117">
      <t>タカ</t>
    </rPh>
    <rPh sb="118" eb="120">
      <t>スウチ</t>
    </rPh>
    <rPh sb="121" eb="122">
      <t>シメ</t>
    </rPh>
    <rPh sb="130" eb="132">
      <t>コウシン</t>
    </rPh>
    <rPh sb="132" eb="134">
      <t>ジュヨウ</t>
    </rPh>
    <rPh sb="135" eb="137">
      <t>タイオウ</t>
    </rPh>
    <rPh sb="203" eb="204">
      <t>ア</t>
    </rPh>
    <rPh sb="208" eb="210">
      <t>ジュンジ</t>
    </rPh>
    <rPh sb="210" eb="212">
      <t>コウシン</t>
    </rPh>
    <rPh sb="213" eb="214">
      <t>オコナ</t>
    </rPh>
    <rPh sb="227" eb="229">
      <t>ケイカク</t>
    </rPh>
    <rPh sb="230" eb="232">
      <t>チャクジツ</t>
    </rPh>
    <rPh sb="233" eb="234">
      <t>スス</t>
    </rPh>
    <rPh sb="241" eb="243">
      <t>アンゼン</t>
    </rPh>
    <rPh sb="244" eb="246">
      <t>アンテイ</t>
    </rPh>
    <rPh sb="248" eb="250">
      <t>スイドウ</t>
    </rPh>
    <rPh sb="250" eb="252">
      <t>ヨウスイ</t>
    </rPh>
    <rPh sb="253" eb="255">
      <t>キョウキュウ</t>
    </rPh>
    <rPh sb="256" eb="257">
      <t>ツト</t>
    </rPh>
    <phoneticPr fontId="4"/>
  </si>
  <si>
    <t xml:space="preserve">　地方公営企業会計制度が見直されたため、決算数値は平成２６年度から大きく変動しています。
 「経常収支比率」は未稼働資産の費用化に伴い減価償却費等が増加したことから、前年度に比較して下回っていますが１００％は超えています。
 「流動比率」は対前年度と比較して３０％と大きく低下していますが、これは制度改正により企業債を資本から負債に変更した際、１年以内に返済期限が到来するものを流動負債に振替えたためであり、支払い能力が低下したものではありません。
 「給水原価」が前年度に比較して増加していますが、「経常収支比率」と同様の理由から費用が増加したことによるものです。
　また、「給水原価」が増加したことから、「料金回収率」は前年度を下回っていますが１００％を超えており、給水収益で賄えています。
 「施設利用率」は全国平均を上回っており、「有収率」も９９％を超え、施設の利用状況は良好な状態であるといえます。
</t>
    <rPh sb="335" eb="337">
      <t>キュウスイ</t>
    </rPh>
    <rPh sb="337" eb="339">
      <t>シュウエキ</t>
    </rPh>
    <rPh sb="340" eb="341">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</si>
</sst>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0.12</c:v>
                </c:pt>
              </c:numCache>
            </c:numRef>
          </c:val>
        </c:ser>
        <c:dLbls>
          <c:showLegendKey val="0"/>
          <c:showVal val="0"/>
          <c:showCatName val="0"/>
          <c:showSerName val="0"/>
          <c:showPercent val="0"/>
          <c:showBubbleSize val="0"/>
        </c:dLbls>
        <c:gapWidth val="150"/>
        <c:axId val="180397184"/>
        <c:axId val="1804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80397184"/>
        <c:axId val="180404992"/>
      </c:lineChart>
      <c:dateAx>
        <c:axId val="180397184"/>
        <c:scaling>
          <c:orientation val="minMax"/>
        </c:scaling>
        <c:delete val="1"/>
        <c:axPos val="b"/>
        <c:numFmt formatCode="ge" sourceLinked="1"/>
        <c:majorTickMark val="none"/>
        <c:minorTickMark val="none"/>
        <c:tickLblPos val="none"/>
        <c:crossAx val="180404992"/>
        <c:crosses val="autoZero"/>
        <c:auto val="1"/>
        <c:lblOffset val="100"/>
        <c:baseTimeUnit val="years"/>
      </c:dateAx>
      <c:valAx>
        <c:axId val="1804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66.88</c:v>
                </c:pt>
                <c:pt idx="1">
                  <c:v>66.11</c:v>
                </c:pt>
                <c:pt idx="2">
                  <c:v>65.930000000000007</c:v>
                </c:pt>
                <c:pt idx="3">
                  <c:v>65.489999999999995</c:v>
                </c:pt>
                <c:pt idx="4">
                  <c:v>64.069999999999993</c:v>
                </c:pt>
              </c:numCache>
            </c:numRef>
          </c:val>
        </c:ser>
        <c:dLbls>
          <c:showLegendKey val="0"/>
          <c:showVal val="0"/>
          <c:showCatName val="0"/>
          <c:showSerName val="0"/>
          <c:showPercent val="0"/>
          <c:showBubbleSize val="0"/>
        </c:dLbls>
        <c:gapWidth val="150"/>
        <c:axId val="183425280"/>
        <c:axId val="183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3425280"/>
        <c:axId val="183730560"/>
      </c:lineChart>
      <c:dateAx>
        <c:axId val="183425280"/>
        <c:scaling>
          <c:orientation val="minMax"/>
        </c:scaling>
        <c:delete val="1"/>
        <c:axPos val="b"/>
        <c:numFmt formatCode="ge" sourceLinked="1"/>
        <c:majorTickMark val="none"/>
        <c:minorTickMark val="none"/>
        <c:tickLblPos val="none"/>
        <c:crossAx val="183730560"/>
        <c:crosses val="autoZero"/>
        <c:auto val="1"/>
        <c:lblOffset val="100"/>
        <c:baseTimeUnit val="years"/>
      </c:dateAx>
      <c:valAx>
        <c:axId val="183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99.39</c:v>
                </c:pt>
                <c:pt idx="1">
                  <c:v>99.65</c:v>
                </c:pt>
                <c:pt idx="2">
                  <c:v>99.67</c:v>
                </c:pt>
                <c:pt idx="3">
                  <c:v>99.66</c:v>
                </c:pt>
                <c:pt idx="4">
                  <c:v>99.68</c:v>
                </c:pt>
              </c:numCache>
            </c:numRef>
          </c:val>
        </c:ser>
        <c:dLbls>
          <c:showLegendKey val="0"/>
          <c:showVal val="0"/>
          <c:showCatName val="0"/>
          <c:showSerName val="0"/>
          <c:showPercent val="0"/>
          <c:showBubbleSize val="0"/>
        </c:dLbls>
        <c:gapWidth val="150"/>
        <c:axId val="183757440"/>
        <c:axId val="1837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3757440"/>
        <c:axId val="183756672"/>
      </c:lineChart>
      <c:dateAx>
        <c:axId val="183757440"/>
        <c:scaling>
          <c:orientation val="minMax"/>
        </c:scaling>
        <c:delete val="1"/>
        <c:axPos val="b"/>
        <c:numFmt formatCode="ge" sourceLinked="1"/>
        <c:majorTickMark val="none"/>
        <c:minorTickMark val="none"/>
        <c:tickLblPos val="none"/>
        <c:crossAx val="183756672"/>
        <c:crosses val="autoZero"/>
        <c:auto val="1"/>
        <c:lblOffset val="100"/>
        <c:baseTimeUnit val="years"/>
      </c:dateAx>
      <c:valAx>
        <c:axId val="1837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119.66</c:v>
                </c:pt>
                <c:pt idx="1">
                  <c:v>120.63</c:v>
                </c:pt>
                <c:pt idx="2">
                  <c:v>120.09</c:v>
                </c:pt>
                <c:pt idx="3">
                  <c:v>117.28</c:v>
                </c:pt>
                <c:pt idx="4">
                  <c:v>109.26</c:v>
                </c:pt>
              </c:numCache>
            </c:numRef>
          </c:val>
        </c:ser>
        <c:dLbls>
          <c:showLegendKey val="0"/>
          <c:showVal val="0"/>
          <c:showCatName val="0"/>
          <c:showSerName val="0"/>
          <c:showPercent val="0"/>
          <c:showBubbleSize val="0"/>
        </c:dLbls>
        <c:gapWidth val="150"/>
        <c:axId val="181958144"/>
        <c:axId val="181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1958144"/>
        <c:axId val="181960064"/>
      </c:lineChart>
      <c:dateAx>
        <c:axId val="181958144"/>
        <c:scaling>
          <c:orientation val="minMax"/>
        </c:scaling>
        <c:delete val="1"/>
        <c:axPos val="b"/>
        <c:numFmt formatCode="ge" sourceLinked="1"/>
        <c:majorTickMark val="none"/>
        <c:minorTickMark val="none"/>
        <c:tickLblPos val="none"/>
        <c:crossAx val="181960064"/>
        <c:crosses val="autoZero"/>
        <c:auto val="1"/>
        <c:lblOffset val="100"/>
        <c:baseTimeUnit val="years"/>
      </c:dateAx>
      <c:valAx>
        <c:axId val="1819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51.15</c:v>
                </c:pt>
                <c:pt idx="1">
                  <c:v>51.86</c:v>
                </c:pt>
                <c:pt idx="2">
                  <c:v>53.08</c:v>
                </c:pt>
                <c:pt idx="3">
                  <c:v>54.01</c:v>
                </c:pt>
                <c:pt idx="4">
                  <c:v>58.16</c:v>
                </c:pt>
              </c:numCache>
            </c:numRef>
          </c:val>
        </c:ser>
        <c:dLbls>
          <c:showLegendKey val="0"/>
          <c:showVal val="0"/>
          <c:showCatName val="0"/>
          <c:showSerName val="0"/>
          <c:showPercent val="0"/>
          <c:showBubbleSize val="0"/>
        </c:dLbls>
        <c:gapWidth val="150"/>
        <c:axId val="182060160"/>
        <c:axId val="1820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2060160"/>
        <c:axId val="182062080"/>
      </c:lineChart>
      <c:dateAx>
        <c:axId val="182060160"/>
        <c:scaling>
          <c:orientation val="minMax"/>
        </c:scaling>
        <c:delete val="1"/>
        <c:axPos val="b"/>
        <c:numFmt formatCode="ge" sourceLinked="1"/>
        <c:majorTickMark val="none"/>
        <c:minorTickMark val="none"/>
        <c:tickLblPos val="none"/>
        <c:crossAx val="182062080"/>
        <c:crosses val="autoZero"/>
        <c:auto val="1"/>
        <c:lblOffset val="100"/>
        <c:baseTimeUnit val="years"/>
      </c:dateAx>
      <c:valAx>
        <c:axId val="182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8.85</c:v>
                </c:pt>
                <c:pt idx="1">
                  <c:v>23.91</c:v>
                </c:pt>
                <c:pt idx="2">
                  <c:v>31.99</c:v>
                </c:pt>
                <c:pt idx="3">
                  <c:v>37.200000000000003</c:v>
                </c:pt>
                <c:pt idx="4">
                  <c:v>41.57</c:v>
                </c:pt>
              </c:numCache>
            </c:numRef>
          </c:val>
        </c:ser>
        <c:dLbls>
          <c:showLegendKey val="0"/>
          <c:showVal val="0"/>
          <c:showCatName val="0"/>
          <c:showSerName val="0"/>
          <c:showPercent val="0"/>
          <c:showBubbleSize val="0"/>
        </c:dLbls>
        <c:gapWidth val="150"/>
        <c:axId val="182085888"/>
        <c:axId val="1820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2085888"/>
        <c:axId val="182090368"/>
      </c:lineChart>
      <c:dateAx>
        <c:axId val="182085888"/>
        <c:scaling>
          <c:orientation val="minMax"/>
        </c:scaling>
        <c:delete val="1"/>
        <c:axPos val="b"/>
        <c:numFmt formatCode="ge" sourceLinked="1"/>
        <c:majorTickMark val="none"/>
        <c:minorTickMark val="none"/>
        <c:tickLblPos val="none"/>
        <c:crossAx val="182090368"/>
        <c:crosses val="autoZero"/>
        <c:auto val="1"/>
        <c:lblOffset val="100"/>
        <c:baseTimeUnit val="years"/>
      </c:dateAx>
      <c:valAx>
        <c:axId val="1820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133504"/>
        <c:axId val="182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2133504"/>
        <c:axId val="182135424"/>
      </c:lineChart>
      <c:dateAx>
        <c:axId val="182133504"/>
        <c:scaling>
          <c:orientation val="minMax"/>
        </c:scaling>
        <c:delete val="1"/>
        <c:axPos val="b"/>
        <c:numFmt formatCode="ge" sourceLinked="1"/>
        <c:majorTickMark val="none"/>
        <c:minorTickMark val="none"/>
        <c:tickLblPos val="none"/>
        <c:crossAx val="182135424"/>
        <c:crosses val="autoZero"/>
        <c:auto val="1"/>
        <c:lblOffset val="100"/>
        <c:baseTimeUnit val="years"/>
      </c:dateAx>
      <c:valAx>
        <c:axId val="1821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1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709.56</c:v>
                </c:pt>
                <c:pt idx="1">
                  <c:v>489.6</c:v>
                </c:pt>
                <c:pt idx="2">
                  <c:v>332.17</c:v>
                </c:pt>
                <c:pt idx="3">
                  <c:v>323.86</c:v>
                </c:pt>
                <c:pt idx="4">
                  <c:v>94.46</c:v>
                </c:pt>
              </c:numCache>
            </c:numRef>
          </c:val>
        </c:ser>
        <c:dLbls>
          <c:showLegendKey val="0"/>
          <c:showVal val="0"/>
          <c:showCatName val="0"/>
          <c:showSerName val="0"/>
          <c:showPercent val="0"/>
          <c:showBubbleSize val="0"/>
        </c:dLbls>
        <c:gapWidth val="150"/>
        <c:axId val="183240960"/>
        <c:axId val="1832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3240960"/>
        <c:axId val="183247232"/>
      </c:lineChart>
      <c:dateAx>
        <c:axId val="183240960"/>
        <c:scaling>
          <c:orientation val="minMax"/>
        </c:scaling>
        <c:delete val="1"/>
        <c:axPos val="b"/>
        <c:numFmt formatCode="ge" sourceLinked="1"/>
        <c:majorTickMark val="none"/>
        <c:minorTickMark val="none"/>
        <c:tickLblPos val="none"/>
        <c:crossAx val="183247232"/>
        <c:crosses val="autoZero"/>
        <c:auto val="1"/>
        <c:lblOffset val="100"/>
        <c:baseTimeUnit val="years"/>
      </c:dateAx>
      <c:valAx>
        <c:axId val="18324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235.35</c:v>
                </c:pt>
                <c:pt idx="1">
                  <c:v>242.62</c:v>
                </c:pt>
                <c:pt idx="2">
                  <c:v>253.05</c:v>
                </c:pt>
                <c:pt idx="3">
                  <c:v>248.84</c:v>
                </c:pt>
                <c:pt idx="4">
                  <c:v>241.56</c:v>
                </c:pt>
              </c:numCache>
            </c:numRef>
          </c:val>
        </c:ser>
        <c:dLbls>
          <c:showLegendKey val="0"/>
          <c:showVal val="0"/>
          <c:showCatName val="0"/>
          <c:showSerName val="0"/>
          <c:showPercent val="0"/>
          <c:showBubbleSize val="0"/>
        </c:dLbls>
        <c:gapWidth val="150"/>
        <c:axId val="183269248"/>
        <c:axId val="1832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3269248"/>
        <c:axId val="183275520"/>
      </c:lineChart>
      <c:dateAx>
        <c:axId val="183269248"/>
        <c:scaling>
          <c:orientation val="minMax"/>
        </c:scaling>
        <c:delete val="1"/>
        <c:axPos val="b"/>
        <c:numFmt formatCode="ge" sourceLinked="1"/>
        <c:majorTickMark val="none"/>
        <c:minorTickMark val="none"/>
        <c:tickLblPos val="none"/>
        <c:crossAx val="183275520"/>
        <c:crosses val="autoZero"/>
        <c:auto val="1"/>
        <c:lblOffset val="100"/>
        <c:baseTimeUnit val="years"/>
      </c:dateAx>
      <c:valAx>
        <c:axId val="18327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116.4</c:v>
                </c:pt>
                <c:pt idx="1">
                  <c:v>118.75</c:v>
                </c:pt>
                <c:pt idx="2">
                  <c:v>118.42</c:v>
                </c:pt>
                <c:pt idx="3">
                  <c:v>115.79</c:v>
                </c:pt>
                <c:pt idx="4">
                  <c:v>109.19</c:v>
                </c:pt>
              </c:numCache>
            </c:numRef>
          </c:val>
        </c:ser>
        <c:dLbls>
          <c:showLegendKey val="0"/>
          <c:showVal val="0"/>
          <c:showCatName val="0"/>
          <c:showSerName val="0"/>
          <c:showPercent val="0"/>
          <c:showBubbleSize val="0"/>
        </c:dLbls>
        <c:gapWidth val="150"/>
        <c:axId val="183387264"/>
        <c:axId val="1833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3387264"/>
        <c:axId val="183389184"/>
      </c:lineChart>
      <c:dateAx>
        <c:axId val="183387264"/>
        <c:scaling>
          <c:orientation val="minMax"/>
        </c:scaling>
        <c:delete val="1"/>
        <c:axPos val="b"/>
        <c:numFmt formatCode="ge" sourceLinked="1"/>
        <c:majorTickMark val="none"/>
        <c:minorTickMark val="none"/>
        <c:tickLblPos val="none"/>
        <c:crossAx val="183389184"/>
        <c:crosses val="autoZero"/>
        <c:auto val="1"/>
        <c:lblOffset val="100"/>
        <c:baseTimeUnit val="years"/>
      </c:dateAx>
      <c:valAx>
        <c:axId val="1833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60.13</c:v>
                </c:pt>
                <c:pt idx="1">
                  <c:v>58.84</c:v>
                </c:pt>
                <c:pt idx="2">
                  <c:v>58.54</c:v>
                </c:pt>
                <c:pt idx="3">
                  <c:v>59.77</c:v>
                </c:pt>
                <c:pt idx="4">
                  <c:v>63.97</c:v>
                </c:pt>
              </c:numCache>
            </c:numRef>
          </c:val>
        </c:ser>
        <c:dLbls>
          <c:showLegendKey val="0"/>
          <c:showVal val="0"/>
          <c:showCatName val="0"/>
          <c:showSerName val="0"/>
          <c:showPercent val="0"/>
          <c:showBubbleSize val="0"/>
        </c:dLbls>
        <c:gapWidth val="150"/>
        <c:axId val="183405184"/>
        <c:axId val="1834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3405184"/>
        <c:axId val="183415552"/>
      </c:lineChart>
      <c:dateAx>
        <c:axId val="183405184"/>
        <c:scaling>
          <c:orientation val="minMax"/>
        </c:scaling>
        <c:delete val="1"/>
        <c:axPos val="b"/>
        <c:numFmt formatCode="ge" sourceLinked="1"/>
        <c:majorTickMark val="none"/>
        <c:minorTickMark val="none"/>
        <c:tickLblPos val="none"/>
        <c:crossAx val="183415552"/>
        <c:crosses val="autoZero"/>
        <c:auto val="1"/>
        <c:lblOffset val="100"/>
        <c:baseTimeUnit val="years"/>
      </c:dateAx>
      <c:valAx>
        <c:axId val="183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7489946</v>
      </c>
      <c r="AJ8" s="56"/>
      <c r="AK8" s="56"/>
      <c r="AL8" s="56"/>
      <c r="AM8" s="56"/>
      <c r="AN8" s="56"/>
      <c r="AO8" s="56"/>
      <c r="AP8" s="57"/>
      <c r="AQ8" s="47">
        <f>データ!R6</f>
        <v>5172.3999999999996</v>
      </c>
      <c r="AR8" s="47"/>
      <c r="AS8" s="47"/>
      <c r="AT8" s="47"/>
      <c r="AU8" s="47"/>
      <c r="AV8" s="47"/>
      <c r="AW8" s="47"/>
      <c r="AX8" s="47"/>
      <c r="AY8" s="47">
        <f>データ!S6</f>
        <v>1448.06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67.55</v>
      </c>
      <c r="K10" s="47"/>
      <c r="L10" s="47"/>
      <c r="M10" s="47"/>
      <c r="N10" s="47"/>
      <c r="O10" s="47"/>
      <c r="P10" s="47"/>
      <c r="Q10" s="47"/>
      <c r="R10" s="47">
        <f>データ!O6</f>
        <v>97.87</v>
      </c>
      <c r="S10" s="47"/>
      <c r="T10" s="47"/>
      <c r="U10" s="47"/>
      <c r="V10" s="47"/>
      <c r="W10" s="47"/>
      <c r="X10" s="47"/>
      <c r="Y10" s="47"/>
      <c r="Z10" s="78">
        <f>データ!P6</f>
        <v>0</v>
      </c>
      <c r="AA10" s="78"/>
      <c r="AB10" s="78"/>
      <c r="AC10" s="78"/>
      <c r="AD10" s="78"/>
      <c r="AE10" s="78"/>
      <c r="AF10" s="78"/>
      <c r="AG10" s="78"/>
      <c r="AH10" s="2"/>
      <c r="AI10" s="78">
        <f>データ!T6</f>
        <v>5016799</v>
      </c>
      <c r="AJ10" s="78"/>
      <c r="AK10" s="78"/>
      <c r="AL10" s="78"/>
      <c r="AM10" s="78"/>
      <c r="AN10" s="78"/>
      <c r="AO10" s="78"/>
      <c r="AP10" s="78"/>
      <c r="AQ10" s="47">
        <f>データ!U6</f>
        <v>2924.29</v>
      </c>
      <c r="AR10" s="47"/>
      <c r="AS10" s="47"/>
      <c r="AT10" s="47"/>
      <c r="AU10" s="47"/>
      <c r="AV10" s="47"/>
      <c r="AW10" s="47"/>
      <c r="AX10" s="47"/>
      <c r="AY10" s="47">
        <f>データ!V6</f>
        <v>1715.56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230006</v>
      </c>
      <c r="D6" s="31">
        <f t="shared" si="3"/>
        <v>46</v>
      </c>
      <c r="E6" s="31">
        <f t="shared" si="3"/>
        <v>1</v>
      </c>
      <c r="F6" s="31">
        <f t="shared" si="3"/>
        <v>0</v>
      </c>
      <c r="G6" s="31">
        <f t="shared" si="3"/>
        <v>2</v>
      </c>
      <c r="H6" s="31" t="str">
        <f t="shared" si="3"/>
        <v>愛知県</v>
      </c>
      <c r="I6" s="31" t="str">
        <f t="shared" si="3"/>
        <v>法適用</v>
      </c>
      <c r="J6" s="31" t="str">
        <f t="shared" si="3"/>
        <v>水道事業</v>
      </c>
      <c r="K6" s="31" t="str">
        <f t="shared" si="3"/>
        <v>用水供給事業</v>
      </c>
      <c r="L6" s="31" t="str">
        <f t="shared" si="3"/>
        <v>B</v>
      </c>
      <c r="M6" s="32" t="str">
        <f t="shared" si="3"/>
        <v>-</v>
      </c>
      <c r="N6" s="32">
        <f t="shared" si="3"/>
        <v>67.55</v>
      </c>
      <c r="O6" s="32">
        <f t="shared" si="3"/>
        <v>97.87</v>
      </c>
      <c r="P6" s="32">
        <f t="shared" si="3"/>
        <v>0</v>
      </c>
      <c r="Q6" s="32">
        <f t="shared" si="3"/>
        <v>7489946</v>
      </c>
      <c r="R6" s="32">
        <f t="shared" si="3"/>
        <v>5172.3999999999996</v>
      </c>
      <c r="S6" s="32">
        <f t="shared" si="3"/>
        <v>1448.06</v>
      </c>
      <c r="T6" s="32">
        <f t="shared" si="3"/>
        <v>5016799</v>
      </c>
      <c r="U6" s="32">
        <f t="shared" si="3"/>
        <v>2924.29</v>
      </c>
      <c r="V6" s="32">
        <f t="shared" si="3"/>
        <v>1715.56</v>
      </c>
      <c r="W6" s="33">
        <f>IF(W7="",NA(),W7)</f>
        <v>119.66</v>
      </c>
      <c r="X6" s="33">
        <f t="shared" ref="X6:AF6" si="4">IF(X7="",NA(),X7)</f>
        <v>120.63</v>
      </c>
      <c r="Y6" s="33">
        <f t="shared" si="4"/>
        <v>120.09</v>
      </c>
      <c r="Z6" s="33">
        <f t="shared" si="4"/>
        <v>117.28</v>
      </c>
      <c r="AA6" s="33">
        <f t="shared" si="4"/>
        <v>109.26</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709.56</v>
      </c>
      <c r="AT6" s="33">
        <f t="shared" ref="AT6:BB6" si="6">IF(AT7="",NA(),AT7)</f>
        <v>489.6</v>
      </c>
      <c r="AU6" s="33">
        <f t="shared" si="6"/>
        <v>332.17</v>
      </c>
      <c r="AV6" s="33">
        <f t="shared" si="6"/>
        <v>323.86</v>
      </c>
      <c r="AW6" s="33">
        <f t="shared" si="6"/>
        <v>94.46</v>
      </c>
      <c r="AX6" s="33">
        <f t="shared" si="6"/>
        <v>669.4</v>
      </c>
      <c r="AY6" s="33">
        <f t="shared" si="6"/>
        <v>720.62</v>
      </c>
      <c r="AZ6" s="33">
        <f t="shared" si="6"/>
        <v>654.97</v>
      </c>
      <c r="BA6" s="33">
        <f t="shared" si="6"/>
        <v>634.53</v>
      </c>
      <c r="BB6" s="33">
        <f t="shared" si="6"/>
        <v>200.22</v>
      </c>
      <c r="BC6" s="32" t="str">
        <f>IF(BC7="","",IF(BC7="-","【-】","【"&amp;SUBSTITUTE(TEXT(BC7,"#,##0.00"),"-","△")&amp;"】"))</f>
        <v>【200.22】</v>
      </c>
      <c r="BD6" s="33">
        <f>IF(BD7="",NA(),BD7)</f>
        <v>235.35</v>
      </c>
      <c r="BE6" s="33">
        <f t="shared" ref="BE6:BM6" si="7">IF(BE7="",NA(),BE7)</f>
        <v>242.62</v>
      </c>
      <c r="BF6" s="33">
        <f t="shared" si="7"/>
        <v>253.05</v>
      </c>
      <c r="BG6" s="33">
        <f t="shared" si="7"/>
        <v>248.84</v>
      </c>
      <c r="BH6" s="33">
        <f t="shared" si="7"/>
        <v>241.56</v>
      </c>
      <c r="BI6" s="33">
        <f t="shared" si="7"/>
        <v>446.65</v>
      </c>
      <c r="BJ6" s="33">
        <f t="shared" si="7"/>
        <v>415.99</v>
      </c>
      <c r="BK6" s="33">
        <f t="shared" si="7"/>
        <v>383.75</v>
      </c>
      <c r="BL6" s="33">
        <f t="shared" si="7"/>
        <v>368.94</v>
      </c>
      <c r="BM6" s="33">
        <f t="shared" si="7"/>
        <v>351.06</v>
      </c>
      <c r="BN6" s="32" t="str">
        <f>IF(BN7="","",IF(BN7="-","【-】","【"&amp;SUBSTITUTE(TEXT(BN7,"#,##0.00"),"-","△")&amp;"】"))</f>
        <v>【351.06】</v>
      </c>
      <c r="BO6" s="33">
        <f>IF(BO7="",NA(),BO7)</f>
        <v>116.4</v>
      </c>
      <c r="BP6" s="33">
        <f t="shared" ref="BP6:BX6" si="8">IF(BP7="",NA(),BP7)</f>
        <v>118.75</v>
      </c>
      <c r="BQ6" s="33">
        <f t="shared" si="8"/>
        <v>118.42</v>
      </c>
      <c r="BR6" s="33">
        <f t="shared" si="8"/>
        <v>115.79</v>
      </c>
      <c r="BS6" s="33">
        <f t="shared" si="8"/>
        <v>109.19</v>
      </c>
      <c r="BT6" s="33">
        <f t="shared" si="8"/>
        <v>108.75</v>
      </c>
      <c r="BU6" s="33">
        <f t="shared" si="8"/>
        <v>108.61</v>
      </c>
      <c r="BV6" s="33">
        <f t="shared" si="8"/>
        <v>110.39</v>
      </c>
      <c r="BW6" s="33">
        <f t="shared" si="8"/>
        <v>111.12</v>
      </c>
      <c r="BX6" s="33">
        <f t="shared" si="8"/>
        <v>112.92</v>
      </c>
      <c r="BY6" s="32" t="str">
        <f>IF(BY7="","",IF(BY7="-","【-】","【"&amp;SUBSTITUTE(TEXT(BY7,"#,##0.00"),"-","△")&amp;"】"))</f>
        <v>【112.92】</v>
      </c>
      <c r="BZ6" s="33">
        <f>IF(BZ7="",NA(),BZ7)</f>
        <v>60.13</v>
      </c>
      <c r="CA6" s="33">
        <f t="shared" ref="CA6:CI6" si="9">IF(CA7="",NA(),CA7)</f>
        <v>58.84</v>
      </c>
      <c r="CB6" s="33">
        <f t="shared" si="9"/>
        <v>58.54</v>
      </c>
      <c r="CC6" s="33">
        <f t="shared" si="9"/>
        <v>59.77</v>
      </c>
      <c r="CD6" s="33">
        <f t="shared" si="9"/>
        <v>63.97</v>
      </c>
      <c r="CE6" s="33">
        <f t="shared" si="9"/>
        <v>80.38</v>
      </c>
      <c r="CF6" s="33">
        <f t="shared" si="9"/>
        <v>78.760000000000005</v>
      </c>
      <c r="CG6" s="33">
        <f t="shared" si="9"/>
        <v>76.81</v>
      </c>
      <c r="CH6" s="33">
        <f t="shared" si="9"/>
        <v>75.75</v>
      </c>
      <c r="CI6" s="33">
        <f t="shared" si="9"/>
        <v>75.3</v>
      </c>
      <c r="CJ6" s="32" t="str">
        <f>IF(CJ7="","",IF(CJ7="-","【-】","【"&amp;SUBSTITUTE(TEXT(CJ7,"#,##0.00"),"-","△")&amp;"】"))</f>
        <v>【75.30】</v>
      </c>
      <c r="CK6" s="33">
        <f>IF(CK7="",NA(),CK7)</f>
        <v>66.88</v>
      </c>
      <c r="CL6" s="33">
        <f t="shared" ref="CL6:CT6" si="10">IF(CL7="",NA(),CL7)</f>
        <v>66.11</v>
      </c>
      <c r="CM6" s="33">
        <f t="shared" si="10"/>
        <v>65.930000000000007</v>
      </c>
      <c r="CN6" s="33">
        <f t="shared" si="10"/>
        <v>65.489999999999995</v>
      </c>
      <c r="CO6" s="33">
        <f t="shared" si="10"/>
        <v>64.069999999999993</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99.39</v>
      </c>
      <c r="CW6" s="33">
        <f t="shared" ref="CW6:DE6" si="11">IF(CW7="",NA(),CW7)</f>
        <v>99.65</v>
      </c>
      <c r="CX6" s="33">
        <f t="shared" si="11"/>
        <v>99.67</v>
      </c>
      <c r="CY6" s="33">
        <f t="shared" si="11"/>
        <v>99.66</v>
      </c>
      <c r="CZ6" s="33">
        <f t="shared" si="11"/>
        <v>99.68</v>
      </c>
      <c r="DA6" s="33">
        <f t="shared" si="11"/>
        <v>99.88</v>
      </c>
      <c r="DB6" s="33">
        <f t="shared" si="11"/>
        <v>99.96</v>
      </c>
      <c r="DC6" s="33">
        <f t="shared" si="11"/>
        <v>99.93</v>
      </c>
      <c r="DD6" s="33">
        <f t="shared" si="11"/>
        <v>100.12</v>
      </c>
      <c r="DE6" s="33">
        <f t="shared" si="11"/>
        <v>100.12</v>
      </c>
      <c r="DF6" s="32" t="str">
        <f>IF(DF7="","",IF(DF7="-","【-】","【"&amp;SUBSTITUTE(TEXT(DF7,"#,##0.00"),"-","△")&amp;"】"))</f>
        <v>【100.12】</v>
      </c>
      <c r="DG6" s="33">
        <f>IF(DG7="",NA(),DG7)</f>
        <v>51.15</v>
      </c>
      <c r="DH6" s="33">
        <f t="shared" ref="DH6:DP6" si="12">IF(DH7="",NA(),DH7)</f>
        <v>51.86</v>
      </c>
      <c r="DI6" s="33">
        <f t="shared" si="12"/>
        <v>53.08</v>
      </c>
      <c r="DJ6" s="33">
        <f t="shared" si="12"/>
        <v>54.01</v>
      </c>
      <c r="DK6" s="33">
        <f t="shared" si="12"/>
        <v>58.16</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8.85</v>
      </c>
      <c r="DS6" s="33">
        <f t="shared" ref="DS6:EA6" si="13">IF(DS7="",NA(),DS7)</f>
        <v>23.91</v>
      </c>
      <c r="DT6" s="33">
        <f t="shared" si="13"/>
        <v>31.99</v>
      </c>
      <c r="DU6" s="33">
        <f t="shared" si="13"/>
        <v>37.200000000000003</v>
      </c>
      <c r="DV6" s="33">
        <f t="shared" si="13"/>
        <v>41.57</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3">
        <f t="shared" si="14"/>
        <v>0.12</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230006</v>
      </c>
      <c r="D7" s="35">
        <v>46</v>
      </c>
      <c r="E7" s="35">
        <v>1</v>
      </c>
      <c r="F7" s="35">
        <v>0</v>
      </c>
      <c r="G7" s="35">
        <v>2</v>
      </c>
      <c r="H7" s="35" t="s">
        <v>93</v>
      </c>
      <c r="I7" s="35" t="s">
        <v>94</v>
      </c>
      <c r="J7" s="35" t="s">
        <v>95</v>
      </c>
      <c r="K7" s="35" t="s">
        <v>96</v>
      </c>
      <c r="L7" s="35" t="s">
        <v>97</v>
      </c>
      <c r="M7" s="36" t="s">
        <v>98</v>
      </c>
      <c r="N7" s="36">
        <v>67.55</v>
      </c>
      <c r="O7" s="36">
        <v>97.87</v>
      </c>
      <c r="P7" s="36">
        <v>0</v>
      </c>
      <c r="Q7" s="36">
        <v>7489946</v>
      </c>
      <c r="R7" s="36">
        <v>5172.3999999999996</v>
      </c>
      <c r="S7" s="36">
        <v>1448.06</v>
      </c>
      <c r="T7" s="36">
        <v>5016799</v>
      </c>
      <c r="U7" s="36">
        <v>2924.29</v>
      </c>
      <c r="V7" s="36">
        <v>1715.56</v>
      </c>
      <c r="W7" s="36">
        <v>119.66</v>
      </c>
      <c r="X7" s="36">
        <v>120.63</v>
      </c>
      <c r="Y7" s="36">
        <v>120.09</v>
      </c>
      <c r="Z7" s="36">
        <v>117.28</v>
      </c>
      <c r="AA7" s="36">
        <v>109.26</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709.56</v>
      </c>
      <c r="AT7" s="36">
        <v>489.6</v>
      </c>
      <c r="AU7" s="36">
        <v>332.17</v>
      </c>
      <c r="AV7" s="36">
        <v>323.86</v>
      </c>
      <c r="AW7" s="36">
        <v>94.46</v>
      </c>
      <c r="AX7" s="36">
        <v>669.4</v>
      </c>
      <c r="AY7" s="36">
        <v>720.62</v>
      </c>
      <c r="AZ7" s="36">
        <v>654.97</v>
      </c>
      <c r="BA7" s="36">
        <v>634.53</v>
      </c>
      <c r="BB7" s="36">
        <v>200.22</v>
      </c>
      <c r="BC7" s="36">
        <v>200.22</v>
      </c>
      <c r="BD7" s="36">
        <v>235.35</v>
      </c>
      <c r="BE7" s="36">
        <v>242.62</v>
      </c>
      <c r="BF7" s="36">
        <v>253.05</v>
      </c>
      <c r="BG7" s="36">
        <v>248.84</v>
      </c>
      <c r="BH7" s="36">
        <v>241.56</v>
      </c>
      <c r="BI7" s="36">
        <v>446.65</v>
      </c>
      <c r="BJ7" s="36">
        <v>415.99</v>
      </c>
      <c r="BK7" s="36">
        <v>383.75</v>
      </c>
      <c r="BL7" s="36">
        <v>368.94</v>
      </c>
      <c r="BM7" s="36">
        <v>351.06</v>
      </c>
      <c r="BN7" s="36">
        <v>351.06</v>
      </c>
      <c r="BO7" s="36">
        <v>116.4</v>
      </c>
      <c r="BP7" s="36">
        <v>118.75</v>
      </c>
      <c r="BQ7" s="36">
        <v>118.42</v>
      </c>
      <c r="BR7" s="36">
        <v>115.79</v>
      </c>
      <c r="BS7" s="36">
        <v>109.19</v>
      </c>
      <c r="BT7" s="36">
        <v>108.75</v>
      </c>
      <c r="BU7" s="36">
        <v>108.61</v>
      </c>
      <c r="BV7" s="36">
        <v>110.39</v>
      </c>
      <c r="BW7" s="36">
        <v>111.12</v>
      </c>
      <c r="BX7" s="36">
        <v>112.92</v>
      </c>
      <c r="BY7" s="36">
        <v>112.92</v>
      </c>
      <c r="BZ7" s="36">
        <v>60.13</v>
      </c>
      <c r="CA7" s="36">
        <v>58.84</v>
      </c>
      <c r="CB7" s="36">
        <v>58.54</v>
      </c>
      <c r="CC7" s="36">
        <v>59.77</v>
      </c>
      <c r="CD7" s="36">
        <v>63.97</v>
      </c>
      <c r="CE7" s="36">
        <v>80.38</v>
      </c>
      <c r="CF7" s="36">
        <v>78.760000000000005</v>
      </c>
      <c r="CG7" s="36">
        <v>76.81</v>
      </c>
      <c r="CH7" s="36">
        <v>75.75</v>
      </c>
      <c r="CI7" s="36">
        <v>75.3</v>
      </c>
      <c r="CJ7" s="36">
        <v>75.3</v>
      </c>
      <c r="CK7" s="36">
        <v>66.88</v>
      </c>
      <c r="CL7" s="36">
        <v>66.11</v>
      </c>
      <c r="CM7" s="36">
        <v>65.930000000000007</v>
      </c>
      <c r="CN7" s="36">
        <v>65.489999999999995</v>
      </c>
      <c r="CO7" s="36">
        <v>64.069999999999993</v>
      </c>
      <c r="CP7" s="36">
        <v>64.150000000000006</v>
      </c>
      <c r="CQ7" s="36">
        <v>63.73</v>
      </c>
      <c r="CR7" s="36">
        <v>64.55</v>
      </c>
      <c r="CS7" s="36">
        <v>64.12</v>
      </c>
      <c r="CT7" s="36">
        <v>62.69</v>
      </c>
      <c r="CU7" s="36">
        <v>62.69</v>
      </c>
      <c r="CV7" s="36">
        <v>99.39</v>
      </c>
      <c r="CW7" s="36">
        <v>99.65</v>
      </c>
      <c r="CX7" s="36">
        <v>99.67</v>
      </c>
      <c r="CY7" s="36">
        <v>99.66</v>
      </c>
      <c r="CZ7" s="36">
        <v>99.68</v>
      </c>
      <c r="DA7" s="36">
        <v>99.88</v>
      </c>
      <c r="DB7" s="36">
        <v>99.96</v>
      </c>
      <c r="DC7" s="36">
        <v>99.93</v>
      </c>
      <c r="DD7" s="36">
        <v>100.12</v>
      </c>
      <c r="DE7" s="36">
        <v>100.12</v>
      </c>
      <c r="DF7" s="36">
        <v>100.12</v>
      </c>
      <c r="DG7" s="36">
        <v>51.15</v>
      </c>
      <c r="DH7" s="36">
        <v>51.86</v>
      </c>
      <c r="DI7" s="36">
        <v>53.08</v>
      </c>
      <c r="DJ7" s="36">
        <v>54.01</v>
      </c>
      <c r="DK7" s="36">
        <v>58.16</v>
      </c>
      <c r="DL7" s="36">
        <v>36.57</v>
      </c>
      <c r="DM7" s="36">
        <v>37.549999999999997</v>
      </c>
      <c r="DN7" s="36">
        <v>38.86</v>
      </c>
      <c r="DO7" s="36">
        <v>39.81</v>
      </c>
      <c r="DP7" s="36">
        <v>51.44</v>
      </c>
      <c r="DQ7" s="36">
        <v>51.44</v>
      </c>
      <c r="DR7" s="36">
        <v>8.85</v>
      </c>
      <c r="DS7" s="36">
        <v>23.91</v>
      </c>
      <c r="DT7" s="36">
        <v>31.99</v>
      </c>
      <c r="DU7" s="36">
        <v>37.200000000000003</v>
      </c>
      <c r="DV7" s="36">
        <v>41.57</v>
      </c>
      <c r="DW7" s="36">
        <v>5.27</v>
      </c>
      <c r="DX7" s="36">
        <v>9.98</v>
      </c>
      <c r="DY7" s="36">
        <v>12.13</v>
      </c>
      <c r="DZ7" s="36">
        <v>13.72</v>
      </c>
      <c r="EA7" s="36">
        <v>16.77</v>
      </c>
      <c r="EB7" s="36">
        <v>16.77</v>
      </c>
      <c r="EC7" s="36">
        <v>0</v>
      </c>
      <c r="ED7" s="36">
        <v>0</v>
      </c>
      <c r="EE7" s="36">
        <v>0</v>
      </c>
      <c r="EF7" s="36">
        <v>0</v>
      </c>
      <c r="EG7" s="36">
        <v>0.12</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2016-02-09T05:26:11Z</cp:lastPrinted>
  <dcterms:created xsi:type="dcterms:W3CDTF">2016-01-18T04:48:23Z</dcterms:created>
  <dcterms:modified xsi:type="dcterms:W3CDTF">2016-02-24T07:35:54Z</dcterms:modified>
</cp:coreProperties>
</file>