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適用_水道事業" sheetId="4" r:id="rId1"/>
    <sheet name="データ" sheetId="5" state="hidden" r:id="rId2"/>
  </sheets>
  <calcPr calcId="145621" concurrentManualCount="2"/>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<sst xmlns="http://schemas.openxmlformats.org/spreadsheetml/2006/main" count="217" uniqueCount="107">
  <si>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</si>
  <si>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</si>
  <si>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</si>
  <si>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</si>
  <si>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</si>
  <si>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</si>
  <si>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</si>
  <si>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</si>
  <si>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</si>
  <si>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</si>
  <si>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</si>
  <si>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</si>
  <si>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</si>
  <si>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</si>
  <si>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</si>
  <si>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</si>
  <si>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</si>
  <si>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</si>
  <si>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</si>
  <si>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</si>
  <si>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</si>
  <si>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</si>
  <si>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</si>
  <si>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</si>
  <si>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</si>
  <si>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</si>
  <si>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</si>
  <si>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</si>
  <si>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</si>
  <si>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</si>
  <si>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</si>
  <si>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</si>
  <si>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</si>
  <si>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</si>
  <si>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</si>
  <si>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</si>
  <si>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</si>
  <si>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</si>
  <si>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</si>
  <si>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</si>
  <si>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</si>
  <si>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</si>
  <si>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</si>
  <si>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</si>
  <si>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</si>
  <si>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</si>
  <si>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</si>
  <si>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</si>
  <si>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</si>
  <si>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</si>
  <si>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</si>
  <si>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</si>
  <si>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</si>
  <si>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</si>
  <si>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</si>
  <si>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</si>
  <si>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</si>
  <si>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</si>
  <si>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</si>
  <si>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</si>
  <si>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</si>
  <si>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</si>
  <si>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</si>
  <si>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</si>
  <si>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</si>
  <si>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</si>
  <si>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</si>
  <si>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</si>
  <si>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</si>
  <si>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</si>
  <si>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</si>
  <si>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</si>
  <si>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</si>
  <si>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</si>
  <si>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</si>
  <si>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</si>
  <si>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</si>
  <si>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</si>
  <si>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</si>
  <si>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</si>
  <si>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</si>
  <si>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</si>
  <si>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</si>
  <si>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</si>
  <si>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</si>
  <si>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</si>
  <si>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</si>
  <si>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</si>
  <si>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</si>
  <si>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</si>
  <si>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</si>
  <si>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</si>
  <si>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</si>
  <si>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</si>
  <si>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</si>
  <si>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</si>
  <si>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</si>
  <si>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</si>
  <si>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</si>
  <si>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</si>
  <si>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</si>
  <si>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</si>
  <si>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</si>
  <si>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</si>
  <si>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の経営については、経常収益が経常費用を上回る状況が続き、経常収支比率が100％を超えていることから、収益性は確保されている。当指標が類似団体平均値より高い主な要因は、高金利企業債及び水資源機構割賦負担金の借換及び繰上償還による支払利息の減少で経常費用が減少したことが考えられる。このことは、料金回収率を押し上げる要因とはなるものの、内部留保資金の活用による新規企業債の発行抑制とあわせて、企業債残高対給水収益比率の低下に寄与している。また、流動比率についても、平成26年度より会計基準の見直しにより比率が低下したものの100％を超えており、かつ、現金預金の比率が高いため、短期債務に対する支払能力も良好である。なお、累積欠損金比率については、平成22年度及び平成23年度に一元化に伴う譲渡にかかる特別損失を計上したため赤字に転じたが、上記による経営の結果、平成25年度には累積欠損金を解消することができた。
　効率性については、施設利用率が概ね5割と類似団体平均値と比較すると低くなっているが、夏季の渇水時期等には施設能力の約8割の稼働状況に達することもあり、年間を通じて勘案すると、「安全・安定」供給に必要な施設規模となっている。また、有収率は、近年では概ね97～98％で推移していることから、施設の稼働が十分に収益に繋がっていると考えられる。なお、給水原価が類似団体平均値より高くなっているが、他県に比べて用水供給地域が広範囲かつ水源から遠く、地形的にも起伏があるため施設整備費が割高となることからである。</t>
    <rPh sb="136" eb="137">
      <t>カンガ</t>
    </rPh>
    <rPh sb="154" eb="155">
      <t>オ</t>
    </rPh>
    <rPh sb="156" eb="157">
      <t>ア</t>
    </rPh>
    <rPh sb="159" eb="161">
      <t>ヨウイン</t>
    </rPh>
    <rPh sb="213" eb="215">
      <t>キヨ</t>
    </rPh>
    <rPh sb="330" eb="331">
      <t>オヨ</t>
    </rPh>
    <rPh sb="332" eb="334">
      <t>ヘイセイ</t>
    </rPh>
    <rPh sb="336" eb="338">
      <t>ネンド</t>
    </rPh>
    <rPh sb="339" eb="342">
      <t>イチゲンカ</t>
    </rPh>
    <rPh sb="343" eb="344">
      <t>トモナ</t>
    </rPh>
    <rPh sb="426" eb="427">
      <t>ワリ</t>
    </rPh>
    <rPh sb="460" eb="462">
      <t>シセツ</t>
    </rPh>
    <rPh sb="462" eb="464">
      <t>ノウリョク</t>
    </rPh>
    <rPh sb="465" eb="466">
      <t>ヤク</t>
    </rPh>
    <rPh sb="467" eb="468">
      <t>ワリ</t>
    </rPh>
    <rPh sb="469" eb="471">
      <t>カドウ</t>
    </rPh>
    <rPh sb="471" eb="473">
      <t>ジョウキョウ</t>
    </rPh>
    <rPh sb="474" eb="475">
      <t>タッ</t>
    </rPh>
    <rPh sb="496" eb="498">
      <t>アンゼン</t>
    </rPh>
    <rPh sb="499" eb="501">
      <t>アンテイ</t>
    </rPh>
    <rPh sb="502" eb="504">
      <t>キョウキュウ</t>
    </rPh>
    <rPh sb="505" eb="507">
      <t>ヒツヨウ</t>
    </rPh>
    <rPh sb="508" eb="510">
      <t>シセツ</t>
    </rPh>
    <rPh sb="510" eb="512">
      <t>キボ</t>
    </rPh>
    <rPh sb="551" eb="553">
      <t>シセツ</t>
    </rPh>
    <rPh sb="554" eb="556">
      <t>カドウ</t>
    </rPh>
    <rPh sb="557" eb="559">
      <t>ジュウブン</t>
    </rPh>
    <rPh sb="560" eb="562">
      <t>シュウエキ</t>
    </rPh>
    <rPh sb="563" eb="564">
      <t>ツナ</t>
    </rPh>
    <rPh sb="570" eb="571">
      <t>カンガ</t>
    </rPh>
    <phoneticPr fontId="4"/>
  </si>
  <si>
    <t>　法定耐用年数の長い土木施設はこれから更新時期を迎えるが、法定耐用年数の短い電気機械設備は適宜更新されており、これが有形固定資産減価償却率の低い伸び率として表れている。なお、平成26年度の有形固定資産減価償却率の大きな伸びは、みなし償却の廃止によるものである。
　また、当県は平成になってから運用を開始した比較的新しい事業もあるため、管路経年変化率や管路更新率といった老朽化の状況を示す指標については、類似団体と比較してやや低くなっている。しかしながら、管路の劣化は年々進むものであり、今後は老朽化の進んでいる創設時期（昭和46年～）に埋設された古い管路をはじめ、比較的新しい事業にかかる管路についても、耐震化も踏まえて計画的に更新していくことが重要である。</t>
    <rPh sb="1" eb="3">
      <t>ホウテイ</t>
    </rPh>
    <rPh sb="3" eb="5">
      <t>タイヨウ</t>
    </rPh>
    <rPh sb="5" eb="7">
      <t>ネンスウ</t>
    </rPh>
    <rPh sb="8" eb="9">
      <t>ナガ</t>
    </rPh>
    <rPh sb="10" eb="12">
      <t>ドボク</t>
    </rPh>
    <rPh sb="12" eb="14">
      <t>シセツ</t>
    </rPh>
    <rPh sb="19" eb="21">
      <t>コウシン</t>
    </rPh>
    <rPh sb="21" eb="23">
      <t>ジキ</t>
    </rPh>
    <rPh sb="24" eb="25">
      <t>ムカ</t>
    </rPh>
    <rPh sb="257" eb="259">
      <t>ジキ</t>
    </rPh>
    <rPh sb="323" eb="325">
      <t>ジュウヨウ</t>
    </rPh>
    <phoneticPr fontId="4"/>
  </si>
  <si>
    <t>　上記動向をもとに総合的に判断すると、平成27年4月の料金改定により収益が減少する要因があるものの、今後も概ね現行の状態が維持できると考えられ、経営に大きな影響を与える要因は認められないため、安定した経営が継続できると考えられる。
　引き続き、内部留保資金の活用による新規企業債の発行抑制に努める等、後年度における利息負担の軽減に取り組むとともに、電気機械設備改良の際には高効率のものに更新するなど、費用の削減に努めていく必要がある。
　あわせて、施設の長寿命化等によるライフサイクルコストの低減など、更なる費用の削減を図りながら、アセットマネジメント等により長期の収支バランスを勘案した計画的な施設改良に取り組むことで、将来にわたり「安全・安定」供給に努める必要がある。</t>
    <rPh sb="117" eb="118">
      <t>ヒ</t>
    </rPh>
    <rPh sb="119" eb="120">
      <t>ツヅ</t>
    </rPh>
    <rPh sb="251" eb="252">
      <t>サラ</t>
    </rPh>
    <rPh sb="254" eb="256">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</si>
</sst>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0.04</c:v>
                </c:pt>
                <c:pt idx="2" formatCode="#,##0.00;&quot;△&quot;#,##0.00">
                  <c:v>0</c:v>
                </c:pt>
                <c:pt idx="3">
                  <c:v>0.04</c:v>
                </c:pt>
                <c:pt idx="4" formatCode="#,##0.00;&quot;△&quot;#,##0.00">
                  <c:v>0</c:v>
                </c:pt>
              </c:numCache>
            </c:numRef>
          </c:val>
        </c:ser>
        <c:dLbls>
          <c:showLegendKey val="0"/>
          <c:showVal val="0"/>
          <c:showCatName val="0"/>
          <c:showSerName val="0"/>
          <c:showPercent val="0"/>
          <c:showBubbleSize val="0"/>
        </c:dLbls>
        <c:gapWidth val="150"/>
        <c:axId val="180008832"/>
        <c:axId val="18048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180008832"/>
        <c:axId val="180486144"/>
      </c:lineChart>
      <c:dateAx>
        <c:axId val="180008832"/>
        <c:scaling>
          <c:orientation val="minMax"/>
        </c:scaling>
        <c:delete val="1"/>
        <c:axPos val="b"/>
        <c:numFmt formatCode="ge" sourceLinked="1"/>
        <c:majorTickMark val="none"/>
        <c:minorTickMark val="none"/>
        <c:tickLblPos val="none"/>
        <c:crossAx val="180486144"/>
        <c:crosses val="autoZero"/>
        <c:auto val="1"/>
        <c:lblOffset val="100"/>
        <c:baseTimeUnit val="years"/>
      </c:dateAx>
      <c:valAx>
        <c:axId val="1804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50.31</c:v>
                </c:pt>
                <c:pt idx="1">
                  <c:v>48.89</c:v>
                </c:pt>
                <c:pt idx="2">
                  <c:v>49.84</c:v>
                </c:pt>
                <c:pt idx="3">
                  <c:v>49.99</c:v>
                </c:pt>
                <c:pt idx="4">
                  <c:v>47.71</c:v>
                </c:pt>
              </c:numCache>
            </c:numRef>
          </c:val>
        </c:ser>
        <c:dLbls>
          <c:showLegendKey val="0"/>
          <c:showVal val="0"/>
          <c:showCatName val="0"/>
          <c:showSerName val="0"/>
          <c:showPercent val="0"/>
          <c:showBubbleSize val="0"/>
        </c:dLbls>
        <c:gapWidth val="150"/>
        <c:axId val="181991680"/>
        <c:axId val="1820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181991680"/>
        <c:axId val="182030720"/>
      </c:lineChart>
      <c:dateAx>
        <c:axId val="181991680"/>
        <c:scaling>
          <c:orientation val="minMax"/>
        </c:scaling>
        <c:delete val="1"/>
        <c:axPos val="b"/>
        <c:numFmt formatCode="ge" sourceLinked="1"/>
        <c:majorTickMark val="none"/>
        <c:minorTickMark val="none"/>
        <c:tickLblPos val="none"/>
        <c:crossAx val="182030720"/>
        <c:crosses val="autoZero"/>
        <c:auto val="1"/>
        <c:lblOffset val="100"/>
        <c:baseTimeUnit val="years"/>
      </c:dateAx>
      <c:valAx>
        <c:axId val="1820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97.77</c:v>
                </c:pt>
                <c:pt idx="1">
                  <c:v>98.35</c:v>
                </c:pt>
                <c:pt idx="2">
                  <c:v>98.2</c:v>
                </c:pt>
                <c:pt idx="3">
                  <c:v>97.98</c:v>
                </c:pt>
                <c:pt idx="4">
                  <c:v>97.88</c:v>
                </c:pt>
              </c:numCache>
            </c:numRef>
          </c:val>
        </c:ser>
        <c:dLbls>
          <c:showLegendKey val="0"/>
          <c:showVal val="0"/>
          <c:showCatName val="0"/>
          <c:showSerName val="0"/>
          <c:showPercent val="0"/>
          <c:showBubbleSize val="0"/>
        </c:dLbls>
        <c:gapWidth val="150"/>
        <c:axId val="182056832"/>
        <c:axId val="1820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182056832"/>
        <c:axId val="182063104"/>
      </c:lineChart>
      <c:dateAx>
        <c:axId val="182056832"/>
        <c:scaling>
          <c:orientation val="minMax"/>
        </c:scaling>
        <c:delete val="1"/>
        <c:axPos val="b"/>
        <c:numFmt formatCode="ge" sourceLinked="1"/>
        <c:majorTickMark val="none"/>
        <c:minorTickMark val="none"/>
        <c:tickLblPos val="none"/>
        <c:crossAx val="182063104"/>
        <c:crosses val="autoZero"/>
        <c:auto val="1"/>
        <c:lblOffset val="100"/>
        <c:baseTimeUnit val="years"/>
      </c:dateAx>
      <c:valAx>
        <c:axId val="1820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5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113.46</c:v>
                </c:pt>
                <c:pt idx="1">
                  <c:v>117.39</c:v>
                </c:pt>
                <c:pt idx="2">
                  <c:v>117.87</c:v>
                </c:pt>
                <c:pt idx="3">
                  <c:v>117.31</c:v>
                </c:pt>
                <c:pt idx="4">
                  <c:v>120.17</c:v>
                </c:pt>
              </c:numCache>
            </c:numRef>
          </c:val>
        </c:ser>
        <c:dLbls>
          <c:showLegendKey val="0"/>
          <c:showVal val="0"/>
          <c:showCatName val="0"/>
          <c:showSerName val="0"/>
          <c:showPercent val="0"/>
          <c:showBubbleSize val="0"/>
        </c:dLbls>
        <c:gapWidth val="150"/>
        <c:axId val="180516352"/>
        <c:axId val="1805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180516352"/>
        <c:axId val="180518272"/>
      </c:lineChart>
      <c:dateAx>
        <c:axId val="180516352"/>
        <c:scaling>
          <c:orientation val="minMax"/>
        </c:scaling>
        <c:delete val="1"/>
        <c:axPos val="b"/>
        <c:numFmt formatCode="ge" sourceLinked="1"/>
        <c:majorTickMark val="none"/>
        <c:minorTickMark val="none"/>
        <c:tickLblPos val="none"/>
        <c:crossAx val="180518272"/>
        <c:crosses val="autoZero"/>
        <c:auto val="1"/>
        <c:lblOffset val="100"/>
        <c:baseTimeUnit val="years"/>
      </c:dateAx>
      <c:valAx>
        <c:axId val="180518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5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35.049999999999997</c:v>
                </c:pt>
                <c:pt idx="1">
                  <c:v>35.56</c:v>
                </c:pt>
                <c:pt idx="2">
                  <c:v>36.72</c:v>
                </c:pt>
                <c:pt idx="3">
                  <c:v>38</c:v>
                </c:pt>
                <c:pt idx="4">
                  <c:v>50.19</c:v>
                </c:pt>
              </c:numCache>
            </c:numRef>
          </c:val>
        </c:ser>
        <c:dLbls>
          <c:showLegendKey val="0"/>
          <c:showVal val="0"/>
          <c:showCatName val="0"/>
          <c:showSerName val="0"/>
          <c:showPercent val="0"/>
          <c:showBubbleSize val="0"/>
        </c:dLbls>
        <c:gapWidth val="150"/>
        <c:axId val="180618368"/>
        <c:axId val="1806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180618368"/>
        <c:axId val="180620288"/>
      </c:lineChart>
      <c:dateAx>
        <c:axId val="180618368"/>
        <c:scaling>
          <c:orientation val="minMax"/>
        </c:scaling>
        <c:delete val="1"/>
        <c:axPos val="b"/>
        <c:numFmt formatCode="ge" sourceLinked="1"/>
        <c:majorTickMark val="none"/>
        <c:minorTickMark val="none"/>
        <c:tickLblPos val="none"/>
        <c:crossAx val="180620288"/>
        <c:crosses val="autoZero"/>
        <c:auto val="1"/>
        <c:lblOffset val="100"/>
        <c:baseTimeUnit val="years"/>
      </c:dateAx>
      <c:valAx>
        <c:axId val="1806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0.56000000000000005</c:v>
                </c:pt>
                <c:pt idx="1">
                  <c:v>1.56</c:v>
                </c:pt>
                <c:pt idx="2">
                  <c:v>3.07</c:v>
                </c:pt>
                <c:pt idx="3">
                  <c:v>6.82</c:v>
                </c:pt>
                <c:pt idx="4">
                  <c:v>11</c:v>
                </c:pt>
              </c:numCache>
            </c:numRef>
          </c:val>
        </c:ser>
        <c:dLbls>
          <c:showLegendKey val="0"/>
          <c:showVal val="0"/>
          <c:showCatName val="0"/>
          <c:showSerName val="0"/>
          <c:showPercent val="0"/>
          <c:showBubbleSize val="0"/>
        </c:dLbls>
        <c:gapWidth val="150"/>
        <c:axId val="180663040"/>
        <c:axId val="18066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180663040"/>
        <c:axId val="180664960"/>
      </c:lineChart>
      <c:dateAx>
        <c:axId val="180663040"/>
        <c:scaling>
          <c:orientation val="minMax"/>
        </c:scaling>
        <c:delete val="1"/>
        <c:axPos val="b"/>
        <c:numFmt formatCode="ge" sourceLinked="1"/>
        <c:majorTickMark val="none"/>
        <c:minorTickMark val="none"/>
        <c:tickLblPos val="none"/>
        <c:crossAx val="180664960"/>
        <c:crosses val="autoZero"/>
        <c:auto val="1"/>
        <c:lblOffset val="100"/>
        <c:baseTimeUnit val="years"/>
      </c:dateAx>
      <c:valAx>
        <c:axId val="18066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42.78</c:v>
                </c:pt>
                <c:pt idx="1">
                  <c:v>15.98</c:v>
                </c:pt>
                <c:pt idx="2">
                  <c:v>0.28999999999999998</c:v>
                </c:pt>
                <c:pt idx="3" formatCode="#,##0.00;&quot;△&quot;#,##0.00">
                  <c:v>0</c:v>
                </c:pt>
                <c:pt idx="4" formatCode="#,##0.00;&quot;△&quot;#,##0.00">
                  <c:v>0</c:v>
                </c:pt>
              </c:numCache>
            </c:numRef>
          </c:val>
        </c:ser>
        <c:dLbls>
          <c:showLegendKey val="0"/>
          <c:showVal val="0"/>
          <c:showCatName val="0"/>
          <c:showSerName val="0"/>
          <c:showPercent val="0"/>
          <c:showBubbleSize val="0"/>
        </c:dLbls>
        <c:gapWidth val="150"/>
        <c:axId val="180697728"/>
        <c:axId val="1807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80697728"/>
        <c:axId val="180720384"/>
      </c:lineChart>
      <c:dateAx>
        <c:axId val="180697728"/>
        <c:scaling>
          <c:orientation val="minMax"/>
        </c:scaling>
        <c:delete val="1"/>
        <c:axPos val="b"/>
        <c:numFmt formatCode="ge" sourceLinked="1"/>
        <c:majorTickMark val="none"/>
        <c:minorTickMark val="none"/>
        <c:tickLblPos val="none"/>
        <c:crossAx val="180720384"/>
        <c:crosses val="autoZero"/>
        <c:auto val="1"/>
        <c:lblOffset val="100"/>
        <c:baseTimeUnit val="years"/>
      </c:dateAx>
      <c:valAx>
        <c:axId val="18072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6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1490.58</c:v>
                </c:pt>
                <c:pt idx="1">
                  <c:v>1809.34</c:v>
                </c:pt>
                <c:pt idx="2">
                  <c:v>1973.75</c:v>
                </c:pt>
                <c:pt idx="3">
                  <c:v>1572.39</c:v>
                </c:pt>
                <c:pt idx="4">
                  <c:v>379.02</c:v>
                </c:pt>
              </c:numCache>
            </c:numRef>
          </c:val>
        </c:ser>
        <c:dLbls>
          <c:showLegendKey val="0"/>
          <c:showVal val="0"/>
          <c:showCatName val="0"/>
          <c:showSerName val="0"/>
          <c:showPercent val="0"/>
          <c:showBubbleSize val="0"/>
        </c:dLbls>
        <c:gapWidth val="150"/>
        <c:axId val="180754688"/>
        <c:axId val="1807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180754688"/>
        <c:axId val="180760960"/>
      </c:lineChart>
      <c:dateAx>
        <c:axId val="180754688"/>
        <c:scaling>
          <c:orientation val="minMax"/>
        </c:scaling>
        <c:delete val="1"/>
        <c:axPos val="b"/>
        <c:numFmt formatCode="ge" sourceLinked="1"/>
        <c:majorTickMark val="none"/>
        <c:minorTickMark val="none"/>
        <c:tickLblPos val="none"/>
        <c:crossAx val="180760960"/>
        <c:crosses val="autoZero"/>
        <c:auto val="1"/>
        <c:lblOffset val="100"/>
        <c:baseTimeUnit val="years"/>
      </c:dateAx>
      <c:valAx>
        <c:axId val="180760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7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483.08</c:v>
                </c:pt>
                <c:pt idx="1">
                  <c:v>432.26</c:v>
                </c:pt>
                <c:pt idx="2">
                  <c:v>377.71</c:v>
                </c:pt>
                <c:pt idx="3">
                  <c:v>344.45</c:v>
                </c:pt>
                <c:pt idx="4">
                  <c:v>311.97000000000003</c:v>
                </c:pt>
              </c:numCache>
            </c:numRef>
          </c:val>
        </c:ser>
        <c:dLbls>
          <c:showLegendKey val="0"/>
          <c:showVal val="0"/>
          <c:showCatName val="0"/>
          <c:showSerName val="0"/>
          <c:showPercent val="0"/>
          <c:showBubbleSize val="0"/>
        </c:dLbls>
        <c:gapWidth val="150"/>
        <c:axId val="180781440"/>
        <c:axId val="18078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180781440"/>
        <c:axId val="180783360"/>
      </c:lineChart>
      <c:dateAx>
        <c:axId val="180781440"/>
        <c:scaling>
          <c:orientation val="minMax"/>
        </c:scaling>
        <c:delete val="1"/>
        <c:axPos val="b"/>
        <c:numFmt formatCode="ge" sourceLinked="1"/>
        <c:majorTickMark val="none"/>
        <c:minorTickMark val="none"/>
        <c:tickLblPos val="none"/>
        <c:crossAx val="180783360"/>
        <c:crosses val="autoZero"/>
        <c:auto val="1"/>
        <c:lblOffset val="100"/>
        <c:baseTimeUnit val="years"/>
      </c:dateAx>
      <c:valAx>
        <c:axId val="180783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07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111.3</c:v>
                </c:pt>
                <c:pt idx="1">
                  <c:v>115.36</c:v>
                </c:pt>
                <c:pt idx="2">
                  <c:v>116.4</c:v>
                </c:pt>
                <c:pt idx="3">
                  <c:v>115.84</c:v>
                </c:pt>
                <c:pt idx="4">
                  <c:v>121.19</c:v>
                </c:pt>
              </c:numCache>
            </c:numRef>
          </c:val>
        </c:ser>
        <c:dLbls>
          <c:showLegendKey val="0"/>
          <c:showVal val="0"/>
          <c:showCatName val="0"/>
          <c:showSerName val="0"/>
          <c:showPercent val="0"/>
          <c:showBubbleSize val="0"/>
        </c:dLbls>
        <c:gapWidth val="150"/>
        <c:axId val="181948416"/>
        <c:axId val="1819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181948416"/>
        <c:axId val="181950336"/>
      </c:lineChart>
      <c:dateAx>
        <c:axId val="181948416"/>
        <c:scaling>
          <c:orientation val="minMax"/>
        </c:scaling>
        <c:delete val="1"/>
        <c:axPos val="b"/>
        <c:numFmt formatCode="ge" sourceLinked="1"/>
        <c:majorTickMark val="none"/>
        <c:minorTickMark val="none"/>
        <c:tickLblPos val="none"/>
        <c:crossAx val="181950336"/>
        <c:crosses val="autoZero"/>
        <c:auto val="1"/>
        <c:lblOffset val="100"/>
        <c:baseTimeUnit val="years"/>
      </c:dateAx>
      <c:valAx>
        <c:axId val="18195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109</c:v>
                </c:pt>
                <c:pt idx="1">
                  <c:v>107.98</c:v>
                </c:pt>
                <c:pt idx="2">
                  <c:v>106.07</c:v>
                </c:pt>
                <c:pt idx="3">
                  <c:v>106.67</c:v>
                </c:pt>
                <c:pt idx="4">
                  <c:v>105.37</c:v>
                </c:pt>
              </c:numCache>
            </c:numRef>
          </c:val>
        </c:ser>
        <c:dLbls>
          <c:showLegendKey val="0"/>
          <c:showVal val="0"/>
          <c:showCatName val="0"/>
          <c:showSerName val="0"/>
          <c:showPercent val="0"/>
          <c:showBubbleSize val="0"/>
        </c:dLbls>
        <c:gapWidth val="150"/>
        <c:axId val="181971968"/>
        <c:axId val="1819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181971968"/>
        <c:axId val="181974144"/>
      </c:lineChart>
      <c:dateAx>
        <c:axId val="181971968"/>
        <c:scaling>
          <c:orientation val="minMax"/>
        </c:scaling>
        <c:delete val="1"/>
        <c:axPos val="b"/>
        <c:numFmt formatCode="ge" sourceLinked="1"/>
        <c:majorTickMark val="none"/>
        <c:minorTickMark val="none"/>
        <c:tickLblPos val="none"/>
        <c:crossAx val="181974144"/>
        <c:crosses val="autoZero"/>
        <c:auto val="1"/>
        <c:lblOffset val="100"/>
        <c:baseTimeUnit val="years"/>
      </c:dateAx>
      <c:valAx>
        <c:axId val="1819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workbookViewId="0"/>
  </sheetViews>
  <sheetFormatPr defaultColWidth="2.6640625" defaultRowHeight="13.2"/>
  <cols>
    <col min="1" max="1" width="2.6640625" customWidth="1"/>
    <col min="2" max="62" width="3.77734375" customWidth="1"/>
    <col min="64" max="77" width="3.109375" customWidth="1"/>
    <col min="78" max="78" width="7.55468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f>データ!Q6</f>
        <v>1860113</v>
      </c>
      <c r="AJ8" s="56"/>
      <c r="AK8" s="56"/>
      <c r="AL8" s="56"/>
      <c r="AM8" s="56"/>
      <c r="AN8" s="56"/>
      <c r="AO8" s="56"/>
      <c r="AP8" s="57"/>
      <c r="AQ8" s="47">
        <f>データ!R6</f>
        <v>5774.39</v>
      </c>
      <c r="AR8" s="47"/>
      <c r="AS8" s="47"/>
      <c r="AT8" s="47"/>
      <c r="AU8" s="47"/>
      <c r="AV8" s="47"/>
      <c r="AW8" s="47"/>
      <c r="AX8" s="47"/>
      <c r="AY8" s="47">
        <f>データ!S6</f>
        <v>322.13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75.69</v>
      </c>
      <c r="K10" s="47"/>
      <c r="L10" s="47"/>
      <c r="M10" s="47"/>
      <c r="N10" s="47"/>
      <c r="O10" s="47"/>
      <c r="P10" s="47"/>
      <c r="Q10" s="47"/>
      <c r="R10" s="47">
        <f>データ!O6</f>
        <v>99.19</v>
      </c>
      <c r="S10" s="47"/>
      <c r="T10" s="47"/>
      <c r="U10" s="47"/>
      <c r="V10" s="47"/>
      <c r="W10" s="47"/>
      <c r="X10" s="47"/>
      <c r="Y10" s="47"/>
      <c r="Z10" s="78">
        <f>データ!P6</f>
        <v>0</v>
      </c>
      <c r="AA10" s="78"/>
      <c r="AB10" s="78"/>
      <c r="AC10" s="78"/>
      <c r="AD10" s="78"/>
      <c r="AE10" s="78"/>
      <c r="AF10" s="78"/>
      <c r="AG10" s="78"/>
      <c r="AH10" s="2"/>
      <c r="AI10" s="78">
        <f>データ!T6</f>
        <v>1480738</v>
      </c>
      <c r="AJ10" s="78"/>
      <c r="AK10" s="78"/>
      <c r="AL10" s="78"/>
      <c r="AM10" s="78"/>
      <c r="AN10" s="78"/>
      <c r="AO10" s="78"/>
      <c r="AP10" s="78"/>
      <c r="AQ10" s="47">
        <f>データ!U6</f>
        <v>1689.52</v>
      </c>
      <c r="AR10" s="47"/>
      <c r="AS10" s="47"/>
      <c r="AT10" s="47"/>
      <c r="AU10" s="47"/>
      <c r="AV10" s="47"/>
      <c r="AW10" s="47"/>
      <c r="AX10" s="47"/>
      <c r="AY10" s="47">
        <f>データ!V6</f>
        <v>876.43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9" t="s">
        <v>29</v>
      </c>
      <c r="BM45" s="80"/>
      <c r="BN45" s="80"/>
      <c r="BO45" s="80"/>
      <c r="BP45" s="80"/>
      <c r="BQ45" s="80"/>
      <c r="BR45" s="80"/>
      <c r="BS45" s="80"/>
      <c r="BT45" s="80"/>
      <c r="BU45" s="80"/>
      <c r="BV45" s="80"/>
      <c r="BW45" s="80"/>
      <c r="BX45" s="80"/>
      <c r="BY45" s="80"/>
      <c r="BZ45" s="8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2"/>
      <c r="BM46" s="83"/>
      <c r="BN46" s="83"/>
      <c r="BO46" s="83"/>
      <c r="BP46" s="83"/>
      <c r="BQ46" s="83"/>
      <c r="BR46" s="83"/>
      <c r="BS46" s="83"/>
      <c r="BT46" s="83"/>
      <c r="BU46" s="83"/>
      <c r="BV46" s="83"/>
      <c r="BW46" s="83"/>
      <c r="BX46" s="83"/>
      <c r="BY46" s="83"/>
      <c r="BZ46" s="8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9" t="s">
        <v>35</v>
      </c>
      <c r="BM64" s="80"/>
      <c r="BN64" s="80"/>
      <c r="BO64" s="80"/>
      <c r="BP64" s="80"/>
      <c r="BQ64" s="80"/>
      <c r="BR64" s="80"/>
      <c r="BS64" s="80"/>
      <c r="BT64" s="80"/>
      <c r="BU64" s="80"/>
      <c r="BV64" s="80"/>
      <c r="BW64" s="80"/>
      <c r="BX64" s="80"/>
      <c r="BY64" s="80"/>
      <c r="BZ64" s="8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2"/>
      <c r="BM65" s="83"/>
      <c r="BN65" s="83"/>
      <c r="BO65" s="83"/>
      <c r="BP65" s="83"/>
      <c r="BQ65" s="83"/>
      <c r="BR65" s="83"/>
      <c r="BS65" s="83"/>
      <c r="BT65" s="83"/>
      <c r="BU65" s="83"/>
      <c r="BV65" s="83"/>
      <c r="BW65" s="83"/>
      <c r="BX65" s="83"/>
      <c r="BY65" s="83"/>
      <c r="BZ65" s="8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2"/>
  <cols>
    <col min="2" max="143" width="11.8867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51</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52</v>
      </c>
      <c r="B4" s="28"/>
      <c r="C4" s="28"/>
      <c r="D4" s="28"/>
      <c r="E4" s="28"/>
      <c r="F4" s="28"/>
      <c r="G4" s="28"/>
      <c r="H4" s="92"/>
      <c r="I4" s="93"/>
      <c r="J4" s="93"/>
      <c r="K4" s="93"/>
      <c r="L4" s="93"/>
      <c r="M4" s="93"/>
      <c r="N4" s="93"/>
      <c r="O4" s="93"/>
      <c r="P4" s="93"/>
      <c r="Q4" s="93"/>
      <c r="R4" s="93"/>
      <c r="S4" s="93"/>
      <c r="T4" s="93"/>
      <c r="U4" s="93"/>
      <c r="V4" s="94"/>
      <c r="W4" s="88" t="s">
        <v>53</v>
      </c>
      <c r="X4" s="88"/>
      <c r="Y4" s="88"/>
      <c r="Z4" s="88"/>
      <c r="AA4" s="88"/>
      <c r="AB4" s="88"/>
      <c r="AC4" s="88"/>
      <c r="AD4" s="88"/>
      <c r="AE4" s="88"/>
      <c r="AF4" s="88"/>
      <c r="AG4" s="88"/>
      <c r="AH4" s="88" t="s">
        <v>54</v>
      </c>
      <c r="AI4" s="88"/>
      <c r="AJ4" s="88"/>
      <c r="AK4" s="88"/>
      <c r="AL4" s="88"/>
      <c r="AM4" s="88"/>
      <c r="AN4" s="88"/>
      <c r="AO4" s="88"/>
      <c r="AP4" s="88"/>
      <c r="AQ4" s="88"/>
      <c r="AR4" s="88"/>
      <c r="AS4" s="88" t="s">
        <v>55</v>
      </c>
      <c r="AT4" s="88"/>
      <c r="AU4" s="88"/>
      <c r="AV4" s="88"/>
      <c r="AW4" s="88"/>
      <c r="AX4" s="88"/>
      <c r="AY4" s="88"/>
      <c r="AZ4" s="88"/>
      <c r="BA4" s="88"/>
      <c r="BB4" s="88"/>
      <c r="BC4" s="88"/>
      <c r="BD4" s="88" t="s">
        <v>56</v>
      </c>
      <c r="BE4" s="88"/>
      <c r="BF4" s="88"/>
      <c r="BG4" s="88"/>
      <c r="BH4" s="88"/>
      <c r="BI4" s="88"/>
      <c r="BJ4" s="88"/>
      <c r="BK4" s="88"/>
      <c r="BL4" s="88"/>
      <c r="BM4" s="88"/>
      <c r="BN4" s="88"/>
      <c r="BO4" s="88" t="s">
        <v>57</v>
      </c>
      <c r="BP4" s="88"/>
      <c r="BQ4" s="88"/>
      <c r="BR4" s="88"/>
      <c r="BS4" s="88"/>
      <c r="BT4" s="88"/>
      <c r="BU4" s="88"/>
      <c r="BV4" s="88"/>
      <c r="BW4" s="88"/>
      <c r="BX4" s="88"/>
      <c r="BY4" s="88"/>
      <c r="BZ4" s="88" t="s">
        <v>58</v>
      </c>
      <c r="CA4" s="88"/>
      <c r="CB4" s="88"/>
      <c r="CC4" s="88"/>
      <c r="CD4" s="88"/>
      <c r="CE4" s="88"/>
      <c r="CF4" s="88"/>
      <c r="CG4" s="88"/>
      <c r="CH4" s="88"/>
      <c r="CI4" s="88"/>
      <c r="CJ4" s="88"/>
      <c r="CK4" s="88" t="s">
        <v>59</v>
      </c>
      <c r="CL4" s="88"/>
      <c r="CM4" s="88"/>
      <c r="CN4" s="88"/>
      <c r="CO4" s="88"/>
      <c r="CP4" s="88"/>
      <c r="CQ4" s="88"/>
      <c r="CR4" s="88"/>
      <c r="CS4" s="88"/>
      <c r="CT4" s="88"/>
      <c r="CU4" s="88"/>
      <c r="CV4" s="88" t="s">
        <v>60</v>
      </c>
      <c r="CW4" s="88"/>
      <c r="CX4" s="88"/>
      <c r="CY4" s="88"/>
      <c r="CZ4" s="88"/>
      <c r="DA4" s="88"/>
      <c r="DB4" s="88"/>
      <c r="DC4" s="88"/>
      <c r="DD4" s="88"/>
      <c r="DE4" s="88"/>
      <c r="DF4" s="88"/>
      <c r="DG4" s="88" t="s">
        <v>61</v>
      </c>
      <c r="DH4" s="88"/>
      <c r="DI4" s="88"/>
      <c r="DJ4" s="88"/>
      <c r="DK4" s="88"/>
      <c r="DL4" s="88"/>
      <c r="DM4" s="88"/>
      <c r="DN4" s="88"/>
      <c r="DO4" s="88"/>
      <c r="DP4" s="88"/>
      <c r="DQ4" s="88"/>
      <c r="DR4" s="88" t="s">
        <v>62</v>
      </c>
      <c r="DS4" s="88"/>
      <c r="DT4" s="88"/>
      <c r="DU4" s="88"/>
      <c r="DV4" s="88"/>
      <c r="DW4" s="88"/>
      <c r="DX4" s="88"/>
      <c r="DY4" s="88"/>
      <c r="DZ4" s="88"/>
      <c r="EA4" s="88"/>
      <c r="EB4" s="88"/>
      <c r="EC4" s="88" t="s">
        <v>63</v>
      </c>
      <c r="ED4" s="88"/>
      <c r="EE4" s="88"/>
      <c r="EF4" s="88"/>
      <c r="EG4" s="88"/>
      <c r="EH4" s="88"/>
      <c r="EI4" s="88"/>
      <c r="EJ4" s="88"/>
      <c r="EK4" s="88"/>
      <c r="EL4" s="88"/>
      <c r="EM4" s="88"/>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240001</v>
      </c>
      <c r="D6" s="31">
        <f t="shared" si="3"/>
        <v>46</v>
      </c>
      <c r="E6" s="31">
        <f t="shared" si="3"/>
        <v>1</v>
      </c>
      <c r="F6" s="31">
        <f t="shared" si="3"/>
        <v>0</v>
      </c>
      <c r="G6" s="31">
        <f t="shared" si="3"/>
        <v>2</v>
      </c>
      <c r="H6" s="31" t="str">
        <f t="shared" si="3"/>
        <v>三重県</v>
      </c>
      <c r="I6" s="31" t="str">
        <f t="shared" si="3"/>
        <v>法適用</v>
      </c>
      <c r="J6" s="31" t="str">
        <f t="shared" si="3"/>
        <v>水道事業</v>
      </c>
      <c r="K6" s="31" t="str">
        <f t="shared" si="3"/>
        <v>用水供給事業</v>
      </c>
      <c r="L6" s="31" t="str">
        <f t="shared" si="3"/>
        <v>B</v>
      </c>
      <c r="M6" s="32" t="str">
        <f t="shared" si="3"/>
        <v>-</v>
      </c>
      <c r="N6" s="32">
        <f t="shared" si="3"/>
        <v>75.69</v>
      </c>
      <c r="O6" s="32">
        <f t="shared" si="3"/>
        <v>99.19</v>
      </c>
      <c r="P6" s="32">
        <f t="shared" si="3"/>
        <v>0</v>
      </c>
      <c r="Q6" s="32">
        <f t="shared" si="3"/>
        <v>1860113</v>
      </c>
      <c r="R6" s="32">
        <f t="shared" si="3"/>
        <v>5774.39</v>
      </c>
      <c r="S6" s="32">
        <f t="shared" si="3"/>
        <v>322.13</v>
      </c>
      <c r="T6" s="32">
        <f t="shared" si="3"/>
        <v>1480738</v>
      </c>
      <c r="U6" s="32">
        <f t="shared" si="3"/>
        <v>1689.52</v>
      </c>
      <c r="V6" s="32">
        <f t="shared" si="3"/>
        <v>876.43</v>
      </c>
      <c r="W6" s="33">
        <f>IF(W7="",NA(),W7)</f>
        <v>113.46</v>
      </c>
      <c r="X6" s="33">
        <f t="shared" ref="X6:AF6" si="4">IF(X7="",NA(),X7)</f>
        <v>117.39</v>
      </c>
      <c r="Y6" s="33">
        <f t="shared" si="4"/>
        <v>117.87</v>
      </c>
      <c r="Z6" s="33">
        <f t="shared" si="4"/>
        <v>117.31</v>
      </c>
      <c r="AA6" s="33">
        <f t="shared" si="4"/>
        <v>120.17</v>
      </c>
      <c r="AB6" s="33">
        <f t="shared" si="4"/>
        <v>112.1</v>
      </c>
      <c r="AC6" s="33">
        <f t="shared" si="4"/>
        <v>111.78</v>
      </c>
      <c r="AD6" s="33">
        <f t="shared" si="4"/>
        <v>113.16</v>
      </c>
      <c r="AE6" s="33">
        <f t="shared" si="4"/>
        <v>113.88</v>
      </c>
      <c r="AF6" s="33">
        <f t="shared" si="4"/>
        <v>113.47</v>
      </c>
      <c r="AG6" s="32" t="str">
        <f>IF(AG7="","",IF(AG7="-","【-】","【"&amp;SUBSTITUTE(TEXT(AG7,"#,##0.00"),"-","△")&amp;"】"))</f>
        <v>【113.47】</v>
      </c>
      <c r="AH6" s="33">
        <f>IF(AH7="",NA(),AH7)</f>
        <v>42.78</v>
      </c>
      <c r="AI6" s="33">
        <f t="shared" ref="AI6:AQ6" si="5">IF(AI7="",NA(),AI7)</f>
        <v>15.98</v>
      </c>
      <c r="AJ6" s="33">
        <f t="shared" si="5"/>
        <v>0.28999999999999998</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1490.58</v>
      </c>
      <c r="AT6" s="33">
        <f t="shared" ref="AT6:BB6" si="6">IF(AT7="",NA(),AT7)</f>
        <v>1809.34</v>
      </c>
      <c r="AU6" s="33">
        <f t="shared" si="6"/>
        <v>1973.75</v>
      </c>
      <c r="AV6" s="33">
        <f t="shared" si="6"/>
        <v>1572.39</v>
      </c>
      <c r="AW6" s="33">
        <f t="shared" si="6"/>
        <v>379.02</v>
      </c>
      <c r="AX6" s="33">
        <f t="shared" si="6"/>
        <v>669.4</v>
      </c>
      <c r="AY6" s="33">
        <f t="shared" si="6"/>
        <v>720.62</v>
      </c>
      <c r="AZ6" s="33">
        <f t="shared" si="6"/>
        <v>654.97</v>
      </c>
      <c r="BA6" s="33">
        <f t="shared" si="6"/>
        <v>634.53</v>
      </c>
      <c r="BB6" s="33">
        <f t="shared" si="6"/>
        <v>200.22</v>
      </c>
      <c r="BC6" s="32" t="str">
        <f>IF(BC7="","",IF(BC7="-","【-】","【"&amp;SUBSTITUTE(TEXT(BC7,"#,##0.00"),"-","△")&amp;"】"))</f>
        <v>【200.22】</v>
      </c>
      <c r="BD6" s="33">
        <f>IF(BD7="",NA(),BD7)</f>
        <v>483.08</v>
      </c>
      <c r="BE6" s="33">
        <f t="shared" ref="BE6:BM6" si="7">IF(BE7="",NA(),BE7)</f>
        <v>432.26</v>
      </c>
      <c r="BF6" s="33">
        <f t="shared" si="7"/>
        <v>377.71</v>
      </c>
      <c r="BG6" s="33">
        <f t="shared" si="7"/>
        <v>344.45</v>
      </c>
      <c r="BH6" s="33">
        <f t="shared" si="7"/>
        <v>311.97000000000003</v>
      </c>
      <c r="BI6" s="33">
        <f t="shared" si="7"/>
        <v>446.65</v>
      </c>
      <c r="BJ6" s="33">
        <f t="shared" si="7"/>
        <v>415.99</v>
      </c>
      <c r="BK6" s="33">
        <f t="shared" si="7"/>
        <v>383.75</v>
      </c>
      <c r="BL6" s="33">
        <f t="shared" si="7"/>
        <v>368.94</v>
      </c>
      <c r="BM6" s="33">
        <f t="shared" si="7"/>
        <v>351.06</v>
      </c>
      <c r="BN6" s="32" t="str">
        <f>IF(BN7="","",IF(BN7="-","【-】","【"&amp;SUBSTITUTE(TEXT(BN7,"#,##0.00"),"-","△")&amp;"】"))</f>
        <v>【351.06】</v>
      </c>
      <c r="BO6" s="33">
        <f>IF(BO7="",NA(),BO7)</f>
        <v>111.3</v>
      </c>
      <c r="BP6" s="33">
        <f t="shared" ref="BP6:BX6" si="8">IF(BP7="",NA(),BP7)</f>
        <v>115.36</v>
      </c>
      <c r="BQ6" s="33">
        <f t="shared" si="8"/>
        <v>116.4</v>
      </c>
      <c r="BR6" s="33">
        <f t="shared" si="8"/>
        <v>115.84</v>
      </c>
      <c r="BS6" s="33">
        <f t="shared" si="8"/>
        <v>121.19</v>
      </c>
      <c r="BT6" s="33">
        <f t="shared" si="8"/>
        <v>108.75</v>
      </c>
      <c r="BU6" s="33">
        <f t="shared" si="8"/>
        <v>108.61</v>
      </c>
      <c r="BV6" s="33">
        <f t="shared" si="8"/>
        <v>110.39</v>
      </c>
      <c r="BW6" s="33">
        <f t="shared" si="8"/>
        <v>111.12</v>
      </c>
      <c r="BX6" s="33">
        <f t="shared" si="8"/>
        <v>112.92</v>
      </c>
      <c r="BY6" s="32" t="str">
        <f>IF(BY7="","",IF(BY7="-","【-】","【"&amp;SUBSTITUTE(TEXT(BY7,"#,##0.00"),"-","△")&amp;"】"))</f>
        <v>【112.92】</v>
      </c>
      <c r="BZ6" s="33">
        <f>IF(BZ7="",NA(),BZ7)</f>
        <v>109</v>
      </c>
      <c r="CA6" s="33">
        <f t="shared" ref="CA6:CI6" si="9">IF(CA7="",NA(),CA7)</f>
        <v>107.98</v>
      </c>
      <c r="CB6" s="33">
        <f t="shared" si="9"/>
        <v>106.07</v>
      </c>
      <c r="CC6" s="33">
        <f t="shared" si="9"/>
        <v>106.67</v>
      </c>
      <c r="CD6" s="33">
        <f t="shared" si="9"/>
        <v>105.37</v>
      </c>
      <c r="CE6" s="33">
        <f t="shared" si="9"/>
        <v>80.38</v>
      </c>
      <c r="CF6" s="33">
        <f t="shared" si="9"/>
        <v>78.760000000000005</v>
      </c>
      <c r="CG6" s="33">
        <f t="shared" si="9"/>
        <v>76.81</v>
      </c>
      <c r="CH6" s="33">
        <f t="shared" si="9"/>
        <v>75.75</v>
      </c>
      <c r="CI6" s="33">
        <f t="shared" si="9"/>
        <v>75.3</v>
      </c>
      <c r="CJ6" s="32" t="str">
        <f>IF(CJ7="","",IF(CJ7="-","【-】","【"&amp;SUBSTITUTE(TEXT(CJ7,"#,##0.00"),"-","△")&amp;"】"))</f>
        <v>【75.30】</v>
      </c>
      <c r="CK6" s="33">
        <f>IF(CK7="",NA(),CK7)</f>
        <v>50.31</v>
      </c>
      <c r="CL6" s="33">
        <f t="shared" ref="CL6:CT6" si="10">IF(CL7="",NA(),CL7)</f>
        <v>48.89</v>
      </c>
      <c r="CM6" s="33">
        <f t="shared" si="10"/>
        <v>49.84</v>
      </c>
      <c r="CN6" s="33">
        <f t="shared" si="10"/>
        <v>49.99</v>
      </c>
      <c r="CO6" s="33">
        <f t="shared" si="10"/>
        <v>47.71</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97.77</v>
      </c>
      <c r="CW6" s="33">
        <f t="shared" ref="CW6:DE6" si="11">IF(CW7="",NA(),CW7)</f>
        <v>98.35</v>
      </c>
      <c r="CX6" s="33">
        <f t="shared" si="11"/>
        <v>98.2</v>
      </c>
      <c r="CY6" s="33">
        <f t="shared" si="11"/>
        <v>97.98</v>
      </c>
      <c r="CZ6" s="33">
        <f t="shared" si="11"/>
        <v>97.88</v>
      </c>
      <c r="DA6" s="33">
        <f t="shared" si="11"/>
        <v>99.88</v>
      </c>
      <c r="DB6" s="33">
        <f t="shared" si="11"/>
        <v>99.96</v>
      </c>
      <c r="DC6" s="33">
        <f t="shared" si="11"/>
        <v>99.93</v>
      </c>
      <c r="DD6" s="33">
        <f t="shared" si="11"/>
        <v>100.12</v>
      </c>
      <c r="DE6" s="33">
        <f t="shared" si="11"/>
        <v>100.12</v>
      </c>
      <c r="DF6" s="32" t="str">
        <f>IF(DF7="","",IF(DF7="-","【-】","【"&amp;SUBSTITUTE(TEXT(DF7,"#,##0.00"),"-","△")&amp;"】"))</f>
        <v>【100.12】</v>
      </c>
      <c r="DG6" s="33">
        <f>IF(DG7="",NA(),DG7)</f>
        <v>35.049999999999997</v>
      </c>
      <c r="DH6" s="33">
        <f t="shared" ref="DH6:DP6" si="12">IF(DH7="",NA(),DH7)</f>
        <v>35.56</v>
      </c>
      <c r="DI6" s="33">
        <f t="shared" si="12"/>
        <v>36.72</v>
      </c>
      <c r="DJ6" s="33">
        <f t="shared" si="12"/>
        <v>38</v>
      </c>
      <c r="DK6" s="33">
        <f t="shared" si="12"/>
        <v>50.19</v>
      </c>
      <c r="DL6" s="33">
        <f t="shared" si="12"/>
        <v>36.57</v>
      </c>
      <c r="DM6" s="33">
        <f t="shared" si="12"/>
        <v>37.549999999999997</v>
      </c>
      <c r="DN6" s="33">
        <f t="shared" si="12"/>
        <v>38.86</v>
      </c>
      <c r="DO6" s="33">
        <f t="shared" si="12"/>
        <v>39.81</v>
      </c>
      <c r="DP6" s="33">
        <f t="shared" si="12"/>
        <v>51.44</v>
      </c>
      <c r="DQ6" s="32" t="str">
        <f>IF(DQ7="","",IF(DQ7="-","【-】","【"&amp;SUBSTITUTE(TEXT(DQ7,"#,##0.00"),"-","△")&amp;"】"))</f>
        <v>【51.44】</v>
      </c>
      <c r="DR6" s="33">
        <f>IF(DR7="",NA(),DR7)</f>
        <v>0.56000000000000005</v>
      </c>
      <c r="DS6" s="33">
        <f t="shared" ref="DS6:EA6" si="13">IF(DS7="",NA(),DS7)</f>
        <v>1.56</v>
      </c>
      <c r="DT6" s="33">
        <f t="shared" si="13"/>
        <v>3.07</v>
      </c>
      <c r="DU6" s="33">
        <f t="shared" si="13"/>
        <v>6.82</v>
      </c>
      <c r="DV6" s="33">
        <f t="shared" si="13"/>
        <v>11</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3">
        <f t="shared" ref="ED6:EL6" si="14">IF(ED7="",NA(),ED7)</f>
        <v>0.04</v>
      </c>
      <c r="EE6" s="32">
        <f t="shared" si="14"/>
        <v>0</v>
      </c>
      <c r="EF6" s="33">
        <f t="shared" si="14"/>
        <v>0.04</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240001</v>
      </c>
      <c r="D7" s="35">
        <v>46</v>
      </c>
      <c r="E7" s="35">
        <v>1</v>
      </c>
      <c r="F7" s="35">
        <v>0</v>
      </c>
      <c r="G7" s="35">
        <v>2</v>
      </c>
      <c r="H7" s="35" t="s">
        <v>93</v>
      </c>
      <c r="I7" s="35" t="s">
        <v>94</v>
      </c>
      <c r="J7" s="35" t="s">
        <v>95</v>
      </c>
      <c r="K7" s="35" t="s">
        <v>96</v>
      </c>
      <c r="L7" s="35" t="s">
        <v>97</v>
      </c>
      <c r="M7" s="36" t="s">
        <v>98</v>
      </c>
      <c r="N7" s="36">
        <v>75.69</v>
      </c>
      <c r="O7" s="36">
        <v>99.19</v>
      </c>
      <c r="P7" s="36">
        <v>0</v>
      </c>
      <c r="Q7" s="36">
        <v>1860113</v>
      </c>
      <c r="R7" s="36">
        <v>5774.39</v>
      </c>
      <c r="S7" s="36">
        <v>322.13</v>
      </c>
      <c r="T7" s="36">
        <v>1480738</v>
      </c>
      <c r="U7" s="36">
        <v>1689.52</v>
      </c>
      <c r="V7" s="36">
        <v>876.43</v>
      </c>
      <c r="W7" s="36">
        <v>113.46</v>
      </c>
      <c r="X7" s="36">
        <v>117.39</v>
      </c>
      <c r="Y7" s="36">
        <v>117.87</v>
      </c>
      <c r="Z7" s="36">
        <v>117.31</v>
      </c>
      <c r="AA7" s="36">
        <v>120.17</v>
      </c>
      <c r="AB7" s="36">
        <v>112.1</v>
      </c>
      <c r="AC7" s="36">
        <v>111.78</v>
      </c>
      <c r="AD7" s="36">
        <v>113.16</v>
      </c>
      <c r="AE7" s="36">
        <v>113.88</v>
      </c>
      <c r="AF7" s="36">
        <v>113.47</v>
      </c>
      <c r="AG7" s="36">
        <v>113.47</v>
      </c>
      <c r="AH7" s="36">
        <v>42.78</v>
      </c>
      <c r="AI7" s="36">
        <v>15.98</v>
      </c>
      <c r="AJ7" s="36">
        <v>0.28999999999999998</v>
      </c>
      <c r="AK7" s="36">
        <v>0</v>
      </c>
      <c r="AL7" s="36">
        <v>0</v>
      </c>
      <c r="AM7" s="36">
        <v>25.58</v>
      </c>
      <c r="AN7" s="36">
        <v>25.8</v>
      </c>
      <c r="AO7" s="36">
        <v>23.57</v>
      </c>
      <c r="AP7" s="36">
        <v>21.34</v>
      </c>
      <c r="AQ7" s="36">
        <v>16.89</v>
      </c>
      <c r="AR7" s="36">
        <v>16.89</v>
      </c>
      <c r="AS7" s="36">
        <v>1490.58</v>
      </c>
      <c r="AT7" s="36">
        <v>1809.34</v>
      </c>
      <c r="AU7" s="36">
        <v>1973.75</v>
      </c>
      <c r="AV7" s="36">
        <v>1572.39</v>
      </c>
      <c r="AW7" s="36">
        <v>379.02</v>
      </c>
      <c r="AX7" s="36">
        <v>669.4</v>
      </c>
      <c r="AY7" s="36">
        <v>720.62</v>
      </c>
      <c r="AZ7" s="36">
        <v>654.97</v>
      </c>
      <c r="BA7" s="36">
        <v>634.53</v>
      </c>
      <c r="BB7" s="36">
        <v>200.22</v>
      </c>
      <c r="BC7" s="36">
        <v>200.22</v>
      </c>
      <c r="BD7" s="36">
        <v>483.08</v>
      </c>
      <c r="BE7" s="36">
        <v>432.26</v>
      </c>
      <c r="BF7" s="36">
        <v>377.71</v>
      </c>
      <c r="BG7" s="36">
        <v>344.45</v>
      </c>
      <c r="BH7" s="36">
        <v>311.97000000000003</v>
      </c>
      <c r="BI7" s="36">
        <v>446.65</v>
      </c>
      <c r="BJ7" s="36">
        <v>415.99</v>
      </c>
      <c r="BK7" s="36">
        <v>383.75</v>
      </c>
      <c r="BL7" s="36">
        <v>368.94</v>
      </c>
      <c r="BM7" s="36">
        <v>351.06</v>
      </c>
      <c r="BN7" s="36">
        <v>351.06</v>
      </c>
      <c r="BO7" s="36">
        <v>111.3</v>
      </c>
      <c r="BP7" s="36">
        <v>115.36</v>
      </c>
      <c r="BQ7" s="36">
        <v>116.4</v>
      </c>
      <c r="BR7" s="36">
        <v>115.84</v>
      </c>
      <c r="BS7" s="36">
        <v>121.19</v>
      </c>
      <c r="BT7" s="36">
        <v>108.75</v>
      </c>
      <c r="BU7" s="36">
        <v>108.61</v>
      </c>
      <c r="BV7" s="36">
        <v>110.39</v>
      </c>
      <c r="BW7" s="36">
        <v>111.12</v>
      </c>
      <c r="BX7" s="36">
        <v>112.92</v>
      </c>
      <c r="BY7" s="36">
        <v>112.92</v>
      </c>
      <c r="BZ7" s="36">
        <v>109</v>
      </c>
      <c r="CA7" s="36">
        <v>107.98</v>
      </c>
      <c r="CB7" s="36">
        <v>106.07</v>
      </c>
      <c r="CC7" s="36">
        <v>106.67</v>
      </c>
      <c r="CD7" s="36">
        <v>105.37</v>
      </c>
      <c r="CE7" s="36">
        <v>80.38</v>
      </c>
      <c r="CF7" s="36">
        <v>78.760000000000005</v>
      </c>
      <c r="CG7" s="36">
        <v>76.81</v>
      </c>
      <c r="CH7" s="36">
        <v>75.75</v>
      </c>
      <c r="CI7" s="36">
        <v>75.3</v>
      </c>
      <c r="CJ7" s="36">
        <v>75.3</v>
      </c>
      <c r="CK7" s="36">
        <v>50.31</v>
      </c>
      <c r="CL7" s="36">
        <v>48.89</v>
      </c>
      <c r="CM7" s="36">
        <v>49.84</v>
      </c>
      <c r="CN7" s="36">
        <v>49.99</v>
      </c>
      <c r="CO7" s="36">
        <v>47.71</v>
      </c>
      <c r="CP7" s="36">
        <v>64.150000000000006</v>
      </c>
      <c r="CQ7" s="36">
        <v>63.73</v>
      </c>
      <c r="CR7" s="36">
        <v>64.55</v>
      </c>
      <c r="CS7" s="36">
        <v>64.12</v>
      </c>
      <c r="CT7" s="36">
        <v>62.69</v>
      </c>
      <c r="CU7" s="36">
        <v>62.69</v>
      </c>
      <c r="CV7" s="36">
        <v>97.77</v>
      </c>
      <c r="CW7" s="36">
        <v>98.35</v>
      </c>
      <c r="CX7" s="36">
        <v>98.2</v>
      </c>
      <c r="CY7" s="36">
        <v>97.98</v>
      </c>
      <c r="CZ7" s="36">
        <v>97.88</v>
      </c>
      <c r="DA7" s="36">
        <v>99.88</v>
      </c>
      <c r="DB7" s="36">
        <v>99.96</v>
      </c>
      <c r="DC7" s="36">
        <v>99.93</v>
      </c>
      <c r="DD7" s="36">
        <v>100.12</v>
      </c>
      <c r="DE7" s="36">
        <v>100.12</v>
      </c>
      <c r="DF7" s="36">
        <v>100.12</v>
      </c>
      <c r="DG7" s="36">
        <v>35.049999999999997</v>
      </c>
      <c r="DH7" s="36">
        <v>35.56</v>
      </c>
      <c r="DI7" s="36">
        <v>36.72</v>
      </c>
      <c r="DJ7" s="36">
        <v>38</v>
      </c>
      <c r="DK7" s="36">
        <v>50.19</v>
      </c>
      <c r="DL7" s="36">
        <v>36.57</v>
      </c>
      <c r="DM7" s="36">
        <v>37.549999999999997</v>
      </c>
      <c r="DN7" s="36">
        <v>38.86</v>
      </c>
      <c r="DO7" s="36">
        <v>39.81</v>
      </c>
      <c r="DP7" s="36">
        <v>51.44</v>
      </c>
      <c r="DQ7" s="36">
        <v>51.44</v>
      </c>
      <c r="DR7" s="36">
        <v>0.56000000000000005</v>
      </c>
      <c r="DS7" s="36">
        <v>1.56</v>
      </c>
      <c r="DT7" s="36">
        <v>3.07</v>
      </c>
      <c r="DU7" s="36">
        <v>6.82</v>
      </c>
      <c r="DV7" s="36">
        <v>11</v>
      </c>
      <c r="DW7" s="36">
        <v>5.27</v>
      </c>
      <c r="DX7" s="36">
        <v>9.98</v>
      </c>
      <c r="DY7" s="36">
        <v>12.13</v>
      </c>
      <c r="DZ7" s="36">
        <v>13.72</v>
      </c>
      <c r="EA7" s="36">
        <v>16.77</v>
      </c>
      <c r="EB7" s="36">
        <v>16.77</v>
      </c>
      <c r="EC7" s="36">
        <v>0</v>
      </c>
      <c r="ED7" s="36">
        <v>0.04</v>
      </c>
      <c r="EE7" s="36">
        <v>0</v>
      </c>
      <c r="EF7" s="36">
        <v>0.04</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西原</cp:lastModifiedBy>
  <cp:lastPrinted>2016-02-16T07:35:15Z</cp:lastPrinted>
  <dcterms:created xsi:type="dcterms:W3CDTF">2016-01-18T04:49:02Z</dcterms:created>
  <dcterms:modified xsi:type="dcterms:W3CDTF">2016-02-24T07:36:04Z</dcterms:modified>
</cp:coreProperties>
</file>