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 yWindow="4068" windowWidth="16608" windowHeight="4008"/>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<sst xmlns="http://schemas.openxmlformats.org/spreadsheetml/2006/main" count="242" uniqueCount="106">
  <si>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</si>
  <si>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</si>
  <si>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</si>
  <si>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</si>
  <si>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</si>
  <si>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</si>
  <si>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</si>
  <si>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</si>
  <si>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</si>
  <si>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</si>
  <si>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</si>
  <si>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</si>
  <si>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</si>
  <si>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</si>
  <si>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</si>
  <si>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</si>
  <si>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</si>
  <si>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</si>
  <si>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</si>
  <si>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</si>
  <si>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</si>
  <si>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</si>
  <si>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</si>
  <si>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</si>
  <si>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</si>
  <si>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</si>
  <si>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</si>
  <si>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</si>
  <si>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</si>
  <si>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</si>
  <si>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</si>
  <si>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</si>
  <si>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</si>
  <si>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</si>
  <si>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</si>
  <si>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</si>
  <si>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</si>
  <si>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</si>
  <si>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</si>
  <si>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</si>
  <si>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</si>
  <si>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</si>
  <si>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</si>
  <si>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</si>
  <si>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</si>
  <si>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</si>
  <si>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</si>
  <si>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</si>
  <si>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</si>
  <si>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</si>
  <si>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</si>
  <si>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</si>
  <si>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</si>
  <si>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</si>
  <si>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</si>
  <si>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</si>
  <si>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</si>
  <si>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</si>
  <si>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</si>
  <si>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</si>
  <si>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</si>
  <si>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</si>
  <si>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</si>
  <si>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</si>
  <si>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</si>
  <si>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</si>
  <si>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</si>
  <si>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</si>
  <si>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</si>
  <si>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</si>
  <si>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</si>
  <si>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</si>
  <si>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</si>
  <si>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</si>
  <si>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</si>
  <si>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</si>
  <si>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</si>
  <si>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</si>
  <si>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</si>
  <si>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</si>
  <si>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</si>
  <si>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</si>
  <si>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</si>
  <si>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</si>
  <si>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</si>
  <si>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</si>
  <si>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</si>
  <si>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</si>
  <si>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</si>
  <si>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</si>
  <si>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</si>
  <si>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</si>
  <si>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大阪広域水道企業団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</si>
  <si>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</si>
  <si>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</si>
  <si>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</si>
  <si>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</si>
  <si>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</si>
  <si>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</si>
  <si>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</si>
  <si>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</si>
  <si>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</si>
  <si>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</si>
  <si>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期間中常に100％を超え、経常収益で経常費用を賄えている。また、平成25年度以降は、類似団体平均値をやや上回る水準で推移しており、健全経営を維持している。
②【累積欠損金比率】
　旧大阪府水道部において、平成22年度に資産整理による特別損失を計上したため、高い割合で推移している。一方、事業運営のための資金も確保されていることや、累積欠損金は期間中において着実に減少し、その解消の見通しも立てていることから、今後も健全経営が維持できる見込みである。
③【流動比率】
　期間中常に100％を超え、短期的な債務に対する備えはできている。平成26年度は、地方公営企業会計制度の見直しに伴うワンイヤールールの適用により、流動負債が増加したため、大きく低下しているが、短期的な債務に対する支払能力は維持している。
④【企業債残高対給水収益比率】
　期間中ほぼ横ばいに推移している。類似団体に比べ低い水準で推移しており、財務状況の安全性を維持している。
⑤【料金回収率】
　期間中常に100％を超え、給水収益で給水に係る費用が賄えている。類似団体とほぼ同程度の水準で推移しており、平成25年度に料金値下げにより供給単価が低下したものの、経常費用の減少により給水原価がより低下したため、本指標は上昇しており、健全な経営を維持している。
⑥【給水原価】
　類似団体平均値とほぼ同程度で推移していたが、平成25年度以降は経常費用が減少したため、低い水準に転じている。
⑦【施設利用率】
　類似団体平均値と同程度であり、近年の水需要の減少により、減少傾向となっている。今後も水需要の減少に伴い、施設利用率も低下すると見込んでいる。
⑧【有収率】
　ほぼ100％で推移している。水道施設の適切な維持管理による漏水防止対策や効率的な送水運用により、高い水準を維持している。
</t>
    <phoneticPr fontId="4"/>
  </si>
  <si>
    <t xml:space="preserve">
①【有形固定資産減価償却率】
②【管路経年化率】
類似団体平均値を上回る数値となり、施設の老朽化が進んでいる。管路総延長の約6割が法定耐用年数40年を超えた経年管であることによる。
③【管路更新率】
類似団体平均値に比べ低い状況となっている。当企業団の水道用水供給事業は、線的に広範囲の市町村に給水しており、断水を伴う管路更新が難しい状況にあるため、既設の代替管路（バイパス管）を優先して整備していることに起因している。
　代替管路が確保された後、次期整備計画において、既設管路の更新を本格的に進めていく方針である。
</t>
    <phoneticPr fontId="4"/>
  </si>
  <si>
    <t xml:space="preserve">　
　今後見込まれる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これらの施設更新・整備を進めながら、累積欠損金の早期解消を図りつつ、引き続き健全経営の維持に努める。
※当企業団は、旧大阪府水道部の事業を承継し、平成23年度から事業を開始しているため、同年以降の経営比較分析を行っている。
　なお、データ処理の都合上、平成22年度の類似団体平均値が０で表示されている。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</si>
</sst>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2" fillId="0" borderId="0" xfId="0" applyFont="1"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22" fillId="0" borderId="9" xfId="0" applyFont="1" applyBorder="1" applyAlignment="1" applyProtection="1">
      <alignment horizontal="left" vertical="top"/>
      <protection locked="0"/>
    </xf>
    <xf numFmtId="0" fontId="22" fillId="0" borderId="11" xfId="0" applyFont="1" applyBorder="1" applyAlignment="1" applyProtection="1">
      <alignment horizontal="left" vertical="top"/>
      <protection locked="0"/>
    </xf>
    <xf numFmtId="0" fontId="22" fillId="0" borderId="1" xfId="0" applyFont="1" applyBorder="1" applyAlignment="1" applyProtection="1">
      <alignment horizontal="left" vertical="top"/>
      <protection locked="0"/>
    </xf>
    <xf numFmtId="0" fontId="22" fillId="0" borderId="12" xfId="0" applyFont="1" applyBorder="1" applyAlignment="1" applyProtection="1">
      <alignment horizontal="left" vertical="top"/>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0.09</c:v>
                </c:pt>
                <c:pt idx="2">
                  <c:v>0.24</c:v>
                </c:pt>
                <c:pt idx="3">
                  <c:v>0.03</c:v>
                </c:pt>
                <c:pt idx="4">
                  <c:v>0.01</c:v>
                </c:pt>
              </c:numCache>
            </c:numRef>
          </c:val>
        </c:ser>
        <c:dLbls>
          <c:showLegendKey val="0"/>
          <c:showVal val="0"/>
          <c:showCatName val="0"/>
          <c:showSerName val="0"/>
          <c:showPercent val="0"/>
          <c:showBubbleSize val="0"/>
        </c:dLbls>
        <c:gapWidth val="150"/>
        <c:axId val="179088768"/>
        <c:axId val="1790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9088768"/>
        <c:axId val="179094272"/>
      </c:lineChart>
      <c:dateAx>
        <c:axId val="179088768"/>
        <c:scaling>
          <c:orientation val="minMax"/>
        </c:scaling>
        <c:delete val="1"/>
        <c:axPos val="b"/>
        <c:numFmt formatCode="ge" sourceLinked="1"/>
        <c:majorTickMark val="none"/>
        <c:minorTickMark val="none"/>
        <c:tickLblPos val="none"/>
        <c:crossAx val="179094272"/>
        <c:crosses val="autoZero"/>
        <c:auto val="1"/>
        <c:lblOffset val="100"/>
        <c:baseTimeUnit val="years"/>
      </c:dateAx>
      <c:valAx>
        <c:axId val="1790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62.26</c:v>
                </c:pt>
                <c:pt idx="2">
                  <c:v>61.85</c:v>
                </c:pt>
                <c:pt idx="3">
                  <c:v>61.86</c:v>
                </c:pt>
                <c:pt idx="4">
                  <c:v>60.68</c:v>
                </c:pt>
              </c:numCache>
            </c:numRef>
          </c:val>
        </c:ser>
        <c:dLbls>
          <c:showLegendKey val="0"/>
          <c:showVal val="0"/>
          <c:showCatName val="0"/>
          <c:showSerName val="0"/>
          <c:showPercent val="0"/>
          <c:showBubbleSize val="0"/>
        </c:dLbls>
        <c:gapWidth val="150"/>
        <c:axId val="184473856"/>
        <c:axId val="1845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4473856"/>
        <c:axId val="184521088"/>
      </c:lineChart>
      <c:dateAx>
        <c:axId val="184473856"/>
        <c:scaling>
          <c:orientation val="minMax"/>
        </c:scaling>
        <c:delete val="1"/>
        <c:axPos val="b"/>
        <c:numFmt formatCode="ge" sourceLinked="1"/>
        <c:majorTickMark val="none"/>
        <c:minorTickMark val="none"/>
        <c:tickLblPos val="none"/>
        <c:crossAx val="184521088"/>
        <c:crosses val="autoZero"/>
        <c:auto val="1"/>
        <c:lblOffset val="100"/>
        <c:baseTimeUnit val="years"/>
      </c:dateAx>
      <c:valAx>
        <c:axId val="1845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99.94</c:v>
                </c:pt>
                <c:pt idx="2">
                  <c:v>99.95</c:v>
                </c:pt>
                <c:pt idx="3">
                  <c:v>99.99</c:v>
                </c:pt>
                <c:pt idx="4">
                  <c:v>99.96</c:v>
                </c:pt>
              </c:numCache>
            </c:numRef>
          </c:val>
        </c:ser>
        <c:dLbls>
          <c:showLegendKey val="0"/>
          <c:showVal val="0"/>
          <c:showCatName val="0"/>
          <c:showSerName val="0"/>
          <c:showPercent val="0"/>
          <c:showBubbleSize val="0"/>
        </c:dLbls>
        <c:gapWidth val="150"/>
        <c:axId val="184551296"/>
        <c:axId val="1845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4551296"/>
        <c:axId val="184557568"/>
      </c:lineChart>
      <c:dateAx>
        <c:axId val="184551296"/>
        <c:scaling>
          <c:orientation val="minMax"/>
        </c:scaling>
        <c:delete val="1"/>
        <c:axPos val="b"/>
        <c:numFmt formatCode="ge" sourceLinked="1"/>
        <c:majorTickMark val="none"/>
        <c:minorTickMark val="none"/>
        <c:tickLblPos val="none"/>
        <c:crossAx val="184557568"/>
        <c:crosses val="autoZero"/>
        <c:auto val="1"/>
        <c:lblOffset val="100"/>
        <c:baseTimeUnit val="years"/>
      </c:dateAx>
      <c:valAx>
        <c:axId val="184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103.18</c:v>
                </c:pt>
                <c:pt idx="2">
                  <c:v>104.95</c:v>
                </c:pt>
                <c:pt idx="3">
                  <c:v>118.05</c:v>
                </c:pt>
                <c:pt idx="4">
                  <c:v>116.15</c:v>
                </c:pt>
              </c:numCache>
            </c:numRef>
          </c:val>
        </c:ser>
        <c:dLbls>
          <c:showLegendKey val="0"/>
          <c:showVal val="0"/>
          <c:showCatName val="0"/>
          <c:showSerName val="0"/>
          <c:showPercent val="0"/>
          <c:showBubbleSize val="0"/>
        </c:dLbls>
        <c:gapWidth val="150"/>
        <c:axId val="181700096"/>
        <c:axId val="181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1700096"/>
        <c:axId val="181702016"/>
      </c:lineChart>
      <c:dateAx>
        <c:axId val="181700096"/>
        <c:scaling>
          <c:orientation val="minMax"/>
        </c:scaling>
        <c:delete val="1"/>
        <c:axPos val="b"/>
        <c:numFmt formatCode="ge" sourceLinked="1"/>
        <c:majorTickMark val="none"/>
        <c:minorTickMark val="none"/>
        <c:tickLblPos val="none"/>
        <c:crossAx val="181702016"/>
        <c:crosses val="autoZero"/>
        <c:auto val="1"/>
        <c:lblOffset val="100"/>
        <c:baseTimeUnit val="years"/>
      </c:dateAx>
      <c:valAx>
        <c:axId val="18170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46.49</c:v>
                </c:pt>
                <c:pt idx="2">
                  <c:v>47.89</c:v>
                </c:pt>
                <c:pt idx="3">
                  <c:v>49.62</c:v>
                </c:pt>
                <c:pt idx="4">
                  <c:v>59.11</c:v>
                </c:pt>
              </c:numCache>
            </c:numRef>
          </c:val>
        </c:ser>
        <c:dLbls>
          <c:showLegendKey val="0"/>
          <c:showVal val="0"/>
          <c:showCatName val="0"/>
          <c:showSerName val="0"/>
          <c:showPercent val="0"/>
          <c:showBubbleSize val="0"/>
        </c:dLbls>
        <c:gapWidth val="150"/>
        <c:axId val="181798016"/>
        <c:axId val="1817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1798016"/>
        <c:axId val="181799936"/>
      </c:lineChart>
      <c:dateAx>
        <c:axId val="181798016"/>
        <c:scaling>
          <c:orientation val="minMax"/>
        </c:scaling>
        <c:delete val="1"/>
        <c:axPos val="b"/>
        <c:numFmt formatCode="ge" sourceLinked="1"/>
        <c:majorTickMark val="none"/>
        <c:minorTickMark val="none"/>
        <c:tickLblPos val="none"/>
        <c:crossAx val="181799936"/>
        <c:crosses val="autoZero"/>
        <c:auto val="1"/>
        <c:lblOffset val="100"/>
        <c:baseTimeUnit val="years"/>
      </c:dateAx>
      <c:valAx>
        <c:axId val="181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51.83</c:v>
                </c:pt>
                <c:pt idx="2">
                  <c:v>56.8</c:v>
                </c:pt>
                <c:pt idx="3">
                  <c:v>58.87</c:v>
                </c:pt>
                <c:pt idx="4">
                  <c:v>59.09</c:v>
                </c:pt>
              </c:numCache>
            </c:numRef>
          </c:val>
        </c:ser>
        <c:dLbls>
          <c:showLegendKey val="0"/>
          <c:showVal val="0"/>
          <c:showCatName val="0"/>
          <c:showSerName val="0"/>
          <c:showPercent val="0"/>
          <c:showBubbleSize val="0"/>
        </c:dLbls>
        <c:gapWidth val="150"/>
        <c:axId val="181842688"/>
        <c:axId val="1818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1842688"/>
        <c:axId val="181844608"/>
      </c:lineChart>
      <c:dateAx>
        <c:axId val="181842688"/>
        <c:scaling>
          <c:orientation val="minMax"/>
        </c:scaling>
        <c:delete val="1"/>
        <c:axPos val="b"/>
        <c:numFmt formatCode="ge" sourceLinked="1"/>
        <c:majorTickMark val="none"/>
        <c:minorTickMark val="none"/>
        <c:tickLblPos val="none"/>
        <c:crossAx val="181844608"/>
        <c:crosses val="autoZero"/>
        <c:auto val="1"/>
        <c:lblOffset val="100"/>
        <c:baseTimeUnit val="years"/>
      </c:dateAx>
      <c:valAx>
        <c:axId val="181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99.4</c:v>
                </c:pt>
                <c:pt idx="2">
                  <c:v>96.79</c:v>
                </c:pt>
                <c:pt idx="3">
                  <c:v>85.52</c:v>
                </c:pt>
                <c:pt idx="4">
                  <c:v>51.39</c:v>
                </c:pt>
              </c:numCache>
            </c:numRef>
          </c:val>
        </c:ser>
        <c:dLbls>
          <c:showLegendKey val="0"/>
          <c:showVal val="0"/>
          <c:showCatName val="0"/>
          <c:showSerName val="0"/>
          <c:showPercent val="0"/>
          <c:showBubbleSize val="0"/>
        </c:dLbls>
        <c:gapWidth val="150"/>
        <c:axId val="181873280"/>
        <c:axId val="1818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1873280"/>
        <c:axId val="181887744"/>
      </c:lineChart>
      <c:dateAx>
        <c:axId val="181873280"/>
        <c:scaling>
          <c:orientation val="minMax"/>
        </c:scaling>
        <c:delete val="1"/>
        <c:axPos val="b"/>
        <c:numFmt formatCode="ge" sourceLinked="1"/>
        <c:majorTickMark val="none"/>
        <c:minorTickMark val="none"/>
        <c:tickLblPos val="none"/>
        <c:crossAx val="181887744"/>
        <c:crosses val="autoZero"/>
        <c:auto val="1"/>
        <c:lblOffset val="100"/>
        <c:baseTimeUnit val="years"/>
      </c:dateAx>
      <c:valAx>
        <c:axId val="18188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381.8</c:v>
                </c:pt>
                <c:pt idx="2">
                  <c:v>429.08</c:v>
                </c:pt>
                <c:pt idx="3">
                  <c:v>428.66</c:v>
                </c:pt>
                <c:pt idx="4">
                  <c:v>145.5</c:v>
                </c:pt>
              </c:numCache>
            </c:numRef>
          </c:val>
        </c:ser>
        <c:dLbls>
          <c:showLegendKey val="0"/>
          <c:showVal val="0"/>
          <c:showCatName val="0"/>
          <c:showSerName val="0"/>
          <c:showPercent val="0"/>
          <c:showBubbleSize val="0"/>
        </c:dLbls>
        <c:gapWidth val="150"/>
        <c:axId val="182196480"/>
        <c:axId val="1822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2196480"/>
        <c:axId val="182202752"/>
      </c:lineChart>
      <c:dateAx>
        <c:axId val="182196480"/>
        <c:scaling>
          <c:orientation val="minMax"/>
        </c:scaling>
        <c:delete val="1"/>
        <c:axPos val="b"/>
        <c:numFmt formatCode="ge" sourceLinked="1"/>
        <c:majorTickMark val="none"/>
        <c:minorTickMark val="none"/>
        <c:tickLblPos val="none"/>
        <c:crossAx val="182202752"/>
        <c:crosses val="autoZero"/>
        <c:auto val="1"/>
        <c:lblOffset val="100"/>
        <c:baseTimeUnit val="years"/>
      </c:dateAx>
      <c:valAx>
        <c:axId val="18220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284.89</c:v>
                </c:pt>
                <c:pt idx="2">
                  <c:v>273.13</c:v>
                </c:pt>
                <c:pt idx="3">
                  <c:v>279.39</c:v>
                </c:pt>
                <c:pt idx="4">
                  <c:v>277.81</c:v>
                </c:pt>
              </c:numCache>
            </c:numRef>
          </c:val>
        </c:ser>
        <c:dLbls>
          <c:showLegendKey val="0"/>
          <c:showVal val="0"/>
          <c:showCatName val="0"/>
          <c:showSerName val="0"/>
          <c:showPercent val="0"/>
          <c:showBubbleSize val="0"/>
        </c:dLbls>
        <c:gapWidth val="150"/>
        <c:axId val="182224768"/>
        <c:axId val="1822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2224768"/>
        <c:axId val="182231040"/>
      </c:lineChart>
      <c:dateAx>
        <c:axId val="182224768"/>
        <c:scaling>
          <c:orientation val="minMax"/>
        </c:scaling>
        <c:delete val="1"/>
        <c:axPos val="b"/>
        <c:numFmt formatCode="ge" sourceLinked="1"/>
        <c:majorTickMark val="none"/>
        <c:minorTickMark val="none"/>
        <c:tickLblPos val="none"/>
        <c:crossAx val="182231040"/>
        <c:crosses val="autoZero"/>
        <c:auto val="1"/>
        <c:lblOffset val="100"/>
        <c:baseTimeUnit val="years"/>
      </c:dateAx>
      <c:valAx>
        <c:axId val="1822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102.04</c:v>
                </c:pt>
                <c:pt idx="2">
                  <c:v>104.02</c:v>
                </c:pt>
                <c:pt idx="3">
                  <c:v>117.06</c:v>
                </c:pt>
                <c:pt idx="4">
                  <c:v>116.03</c:v>
                </c:pt>
              </c:numCache>
            </c:numRef>
          </c:val>
        </c:ser>
        <c:dLbls>
          <c:showLegendKey val="0"/>
          <c:showVal val="0"/>
          <c:showCatName val="0"/>
          <c:showSerName val="0"/>
          <c:showPercent val="0"/>
          <c:showBubbleSize val="0"/>
        </c:dLbls>
        <c:gapWidth val="150"/>
        <c:axId val="182254976"/>
        <c:axId val="1844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254976"/>
        <c:axId val="184436224"/>
      </c:lineChart>
      <c:dateAx>
        <c:axId val="182254976"/>
        <c:scaling>
          <c:orientation val="minMax"/>
        </c:scaling>
        <c:delete val="1"/>
        <c:axPos val="b"/>
        <c:numFmt formatCode="ge" sourceLinked="1"/>
        <c:majorTickMark val="none"/>
        <c:minorTickMark val="none"/>
        <c:tickLblPos val="none"/>
        <c:crossAx val="184436224"/>
        <c:crosses val="autoZero"/>
        <c:auto val="1"/>
        <c:lblOffset val="100"/>
        <c:baseTimeUnit val="years"/>
      </c:dateAx>
      <c:valAx>
        <c:axId val="184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76.44</c:v>
                </c:pt>
                <c:pt idx="2">
                  <c:v>74.98</c:v>
                </c:pt>
                <c:pt idx="3">
                  <c:v>64.069999999999993</c:v>
                </c:pt>
                <c:pt idx="4">
                  <c:v>64.64</c:v>
                </c:pt>
              </c:numCache>
            </c:numRef>
          </c:val>
        </c:ser>
        <c:dLbls>
          <c:showLegendKey val="0"/>
          <c:showVal val="0"/>
          <c:showCatName val="0"/>
          <c:showSerName val="0"/>
          <c:showPercent val="0"/>
          <c:showBubbleSize val="0"/>
        </c:dLbls>
        <c:gapWidth val="150"/>
        <c:axId val="184461952"/>
        <c:axId val="1844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4461952"/>
        <c:axId val="184464128"/>
      </c:lineChart>
      <c:dateAx>
        <c:axId val="184461952"/>
        <c:scaling>
          <c:orientation val="minMax"/>
        </c:scaling>
        <c:delete val="1"/>
        <c:axPos val="b"/>
        <c:numFmt formatCode="ge" sourceLinked="1"/>
        <c:majorTickMark val="none"/>
        <c:minorTickMark val="none"/>
        <c:tickLblPos val="none"/>
        <c:crossAx val="184464128"/>
        <c:crosses val="autoZero"/>
        <c:auto val="1"/>
        <c:lblOffset val="100"/>
        <c:baseTimeUnit val="years"/>
      </c:dateAx>
      <c:valAx>
        <c:axId val="1844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0" zoomScaleNormal="100" zoomScaleSheetLayoutView="70" workbookViewId="0"/>
  </sheetViews>
  <sheetFormatPr defaultColWidth="2.6640625" defaultRowHeight="13.2"/>
  <cols>
    <col min="1" max="1" width="2.6640625" customWidth="1"/>
    <col min="2" max="62" width="3.77734375" customWidth="1"/>
    <col min="64" max="78" width="4.218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大阪広域水道企業団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54.13</v>
      </c>
      <c r="K10" s="47"/>
      <c r="L10" s="47"/>
      <c r="M10" s="47"/>
      <c r="N10" s="47"/>
      <c r="O10" s="47"/>
      <c r="P10" s="47"/>
      <c r="Q10" s="47"/>
      <c r="R10" s="47">
        <f>データ!O6</f>
        <v>99.93</v>
      </c>
      <c r="S10" s="47"/>
      <c r="T10" s="47"/>
      <c r="U10" s="47"/>
      <c r="V10" s="47"/>
      <c r="W10" s="47"/>
      <c r="X10" s="47"/>
      <c r="Y10" s="47"/>
      <c r="Z10" s="78">
        <f>データ!P6</f>
        <v>0</v>
      </c>
      <c r="AA10" s="78"/>
      <c r="AB10" s="78"/>
      <c r="AC10" s="78"/>
      <c r="AD10" s="78"/>
      <c r="AE10" s="78"/>
      <c r="AF10" s="78"/>
      <c r="AG10" s="78"/>
      <c r="AH10" s="2"/>
      <c r="AI10" s="78">
        <f>データ!T6</f>
        <v>6179507</v>
      </c>
      <c r="AJ10" s="78"/>
      <c r="AK10" s="78"/>
      <c r="AL10" s="78"/>
      <c r="AM10" s="78"/>
      <c r="AN10" s="78"/>
      <c r="AO10" s="78"/>
      <c r="AP10" s="78"/>
      <c r="AQ10" s="47">
        <f>データ!U6</f>
        <v>1125.8699999999999</v>
      </c>
      <c r="AR10" s="47"/>
      <c r="AS10" s="47"/>
      <c r="AT10" s="47"/>
      <c r="AU10" s="47"/>
      <c r="AV10" s="47"/>
      <c r="AW10" s="47"/>
      <c r="AX10" s="47"/>
      <c r="AY10" s="47">
        <f>データ!V6</f>
        <v>5488.65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7.2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7.2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7.2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7.2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7.2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7.2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7.2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7.2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7.2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7.2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7.2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7.2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7.2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7.2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7.2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7.2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7.2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7.2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7.2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7.2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7.2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7.2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7.2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7.2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7.2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7.2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7.2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7.2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7.2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7.2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7.2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7.2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7.2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7.2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7.2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7.2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7.2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7.2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7.2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7.2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7.2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7.2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7.2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7.2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7.2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7.2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7.2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7.2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7.2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7.2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7.2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7.2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7.2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82"/>
      <c r="BN66" s="82"/>
      <c r="BO66" s="82"/>
      <c r="BP66" s="82"/>
      <c r="BQ66" s="82"/>
      <c r="BR66" s="82"/>
      <c r="BS66" s="82"/>
      <c r="BT66" s="82"/>
      <c r="BU66" s="82"/>
      <c r="BV66" s="82"/>
      <c r="BW66" s="82"/>
      <c r="BX66" s="82"/>
      <c r="BY66" s="82"/>
      <c r="BZ66" s="83"/>
    </row>
    <row r="67" spans="1:78" ht="17.2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2"/>
      <c r="BN67" s="82"/>
      <c r="BO67" s="82"/>
      <c r="BP67" s="82"/>
      <c r="BQ67" s="82"/>
      <c r="BR67" s="82"/>
      <c r="BS67" s="82"/>
      <c r="BT67" s="82"/>
      <c r="BU67" s="82"/>
      <c r="BV67" s="82"/>
      <c r="BW67" s="82"/>
      <c r="BX67" s="82"/>
      <c r="BY67" s="82"/>
      <c r="BZ67" s="83"/>
    </row>
    <row r="68" spans="1:78" ht="17.2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2"/>
      <c r="BN68" s="82"/>
      <c r="BO68" s="82"/>
      <c r="BP68" s="82"/>
      <c r="BQ68" s="82"/>
      <c r="BR68" s="82"/>
      <c r="BS68" s="82"/>
      <c r="BT68" s="82"/>
      <c r="BU68" s="82"/>
      <c r="BV68" s="82"/>
      <c r="BW68" s="82"/>
      <c r="BX68" s="82"/>
      <c r="BY68" s="82"/>
      <c r="BZ68" s="83"/>
    </row>
    <row r="69" spans="1:78" ht="17.2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2"/>
      <c r="BN69" s="82"/>
      <c r="BO69" s="82"/>
      <c r="BP69" s="82"/>
      <c r="BQ69" s="82"/>
      <c r="BR69" s="82"/>
      <c r="BS69" s="82"/>
      <c r="BT69" s="82"/>
      <c r="BU69" s="82"/>
      <c r="BV69" s="82"/>
      <c r="BW69" s="82"/>
      <c r="BX69" s="82"/>
      <c r="BY69" s="82"/>
      <c r="BZ69" s="83"/>
    </row>
    <row r="70" spans="1:78" ht="17.2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2"/>
      <c r="BN70" s="82"/>
      <c r="BO70" s="82"/>
      <c r="BP70" s="82"/>
      <c r="BQ70" s="82"/>
      <c r="BR70" s="82"/>
      <c r="BS70" s="82"/>
      <c r="BT70" s="82"/>
      <c r="BU70" s="82"/>
      <c r="BV70" s="82"/>
      <c r="BW70" s="82"/>
      <c r="BX70" s="82"/>
      <c r="BY70" s="82"/>
      <c r="BZ70" s="83"/>
    </row>
    <row r="71" spans="1:78" ht="17.2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2"/>
      <c r="BN71" s="82"/>
      <c r="BO71" s="82"/>
      <c r="BP71" s="82"/>
      <c r="BQ71" s="82"/>
      <c r="BR71" s="82"/>
      <c r="BS71" s="82"/>
      <c r="BT71" s="82"/>
      <c r="BU71" s="82"/>
      <c r="BV71" s="82"/>
      <c r="BW71" s="82"/>
      <c r="BX71" s="82"/>
      <c r="BY71" s="82"/>
      <c r="BZ71" s="83"/>
    </row>
    <row r="72" spans="1:78" ht="17.2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2"/>
      <c r="BN72" s="82"/>
      <c r="BO72" s="82"/>
      <c r="BP72" s="82"/>
      <c r="BQ72" s="82"/>
      <c r="BR72" s="82"/>
      <c r="BS72" s="82"/>
      <c r="BT72" s="82"/>
      <c r="BU72" s="82"/>
      <c r="BV72" s="82"/>
      <c r="BW72" s="82"/>
      <c r="BX72" s="82"/>
      <c r="BY72" s="82"/>
      <c r="BZ72" s="83"/>
    </row>
    <row r="73" spans="1:78" ht="17.2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2"/>
      <c r="BN73" s="82"/>
      <c r="BO73" s="82"/>
      <c r="BP73" s="82"/>
      <c r="BQ73" s="82"/>
      <c r="BR73" s="82"/>
      <c r="BS73" s="82"/>
      <c r="BT73" s="82"/>
      <c r="BU73" s="82"/>
      <c r="BV73" s="82"/>
      <c r="BW73" s="82"/>
      <c r="BX73" s="82"/>
      <c r="BY73" s="82"/>
      <c r="BZ73" s="83"/>
    </row>
    <row r="74" spans="1:78" ht="17.2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2"/>
      <c r="BN74" s="82"/>
      <c r="BO74" s="82"/>
      <c r="BP74" s="82"/>
      <c r="BQ74" s="82"/>
      <c r="BR74" s="82"/>
      <c r="BS74" s="82"/>
      <c r="BT74" s="82"/>
      <c r="BU74" s="82"/>
      <c r="BV74" s="82"/>
      <c r="BW74" s="82"/>
      <c r="BX74" s="82"/>
      <c r="BY74" s="82"/>
      <c r="BZ74" s="83"/>
    </row>
    <row r="75" spans="1:78" ht="17.2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2"/>
      <c r="BN75" s="82"/>
      <c r="BO75" s="82"/>
      <c r="BP75" s="82"/>
      <c r="BQ75" s="82"/>
      <c r="BR75" s="82"/>
      <c r="BS75" s="82"/>
      <c r="BT75" s="82"/>
      <c r="BU75" s="82"/>
      <c r="BV75" s="82"/>
      <c r="BW75" s="82"/>
      <c r="BX75" s="82"/>
      <c r="BY75" s="82"/>
      <c r="BZ75" s="83"/>
    </row>
    <row r="76" spans="1:78" ht="17.2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2"/>
      <c r="BN76" s="82"/>
      <c r="BO76" s="82"/>
      <c r="BP76" s="82"/>
      <c r="BQ76" s="82"/>
      <c r="BR76" s="82"/>
      <c r="BS76" s="82"/>
      <c r="BT76" s="82"/>
      <c r="BU76" s="82"/>
      <c r="BV76" s="82"/>
      <c r="BW76" s="82"/>
      <c r="BX76" s="82"/>
      <c r="BY76" s="82"/>
      <c r="BZ76" s="83"/>
    </row>
    <row r="77" spans="1:78" ht="17.2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2"/>
      <c r="BN77" s="82"/>
      <c r="BO77" s="82"/>
      <c r="BP77" s="82"/>
      <c r="BQ77" s="82"/>
      <c r="BR77" s="82"/>
      <c r="BS77" s="82"/>
      <c r="BT77" s="82"/>
      <c r="BU77" s="82"/>
      <c r="BV77" s="82"/>
      <c r="BW77" s="82"/>
      <c r="BX77" s="82"/>
      <c r="BY77" s="82"/>
      <c r="BZ77" s="83"/>
    </row>
    <row r="78" spans="1:78" ht="17.2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2"/>
      <c r="BN78" s="82"/>
      <c r="BO78" s="82"/>
      <c r="BP78" s="82"/>
      <c r="BQ78" s="82"/>
      <c r="BR78" s="82"/>
      <c r="BS78" s="82"/>
      <c r="BT78" s="82"/>
      <c r="BU78" s="82"/>
      <c r="BV78" s="82"/>
      <c r="BW78" s="82"/>
      <c r="BX78" s="82"/>
      <c r="BY78" s="82"/>
      <c r="BZ78" s="83"/>
    </row>
    <row r="79" spans="1:78" ht="17.2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4"/>
      <c r="BM79" s="82"/>
      <c r="BN79" s="82"/>
      <c r="BO79" s="82"/>
      <c r="BP79" s="82"/>
      <c r="BQ79" s="82"/>
      <c r="BR79" s="82"/>
      <c r="BS79" s="82"/>
      <c r="BT79" s="82"/>
      <c r="BU79" s="82"/>
      <c r="BV79" s="82"/>
      <c r="BW79" s="82"/>
      <c r="BX79" s="82"/>
      <c r="BY79" s="82"/>
      <c r="BZ79" s="83"/>
    </row>
    <row r="80" spans="1:78" ht="17.2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4"/>
      <c r="BM80" s="82"/>
      <c r="BN80" s="82"/>
      <c r="BO80" s="82"/>
      <c r="BP80" s="82"/>
      <c r="BQ80" s="82"/>
      <c r="BR80" s="82"/>
      <c r="BS80" s="82"/>
      <c r="BT80" s="82"/>
      <c r="BU80" s="82"/>
      <c r="BV80" s="82"/>
      <c r="BW80" s="82"/>
      <c r="BX80" s="82"/>
      <c r="BY80" s="82"/>
      <c r="BZ80" s="83"/>
    </row>
    <row r="81" spans="1:78" ht="17.2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2"/>
      <c r="BN81" s="82"/>
      <c r="BO81" s="82"/>
      <c r="BP81" s="82"/>
      <c r="BQ81" s="82"/>
      <c r="BR81" s="82"/>
      <c r="BS81" s="82"/>
      <c r="BT81" s="82"/>
      <c r="BU81" s="82"/>
      <c r="BV81" s="82"/>
      <c r="BW81" s="82"/>
      <c r="BX81" s="82"/>
      <c r="BY81" s="82"/>
      <c r="BZ81" s="83"/>
    </row>
    <row r="82" spans="1:78" ht="17.2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ht="17.25" customHeight="1">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34</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51</v>
      </c>
      <c r="B4" s="28"/>
      <c r="C4" s="28"/>
      <c r="D4" s="28"/>
      <c r="E4" s="28"/>
      <c r="F4" s="28"/>
      <c r="G4" s="28"/>
      <c r="H4" s="92"/>
      <c r="I4" s="93"/>
      <c r="J4" s="93"/>
      <c r="K4" s="93"/>
      <c r="L4" s="93"/>
      <c r="M4" s="93"/>
      <c r="N4" s="93"/>
      <c r="O4" s="93"/>
      <c r="P4" s="93"/>
      <c r="Q4" s="93"/>
      <c r="R4" s="93"/>
      <c r="S4" s="93"/>
      <c r="T4" s="93"/>
      <c r="U4" s="93"/>
      <c r="V4" s="94"/>
      <c r="W4" s="88" t="s">
        <v>52</v>
      </c>
      <c r="X4" s="88"/>
      <c r="Y4" s="88"/>
      <c r="Z4" s="88"/>
      <c r="AA4" s="88"/>
      <c r="AB4" s="88"/>
      <c r="AC4" s="88"/>
      <c r="AD4" s="88"/>
      <c r="AE4" s="88"/>
      <c r="AF4" s="88"/>
      <c r="AG4" s="88"/>
      <c r="AH4" s="88" t="s">
        <v>53</v>
      </c>
      <c r="AI4" s="88"/>
      <c r="AJ4" s="88"/>
      <c r="AK4" s="88"/>
      <c r="AL4" s="88"/>
      <c r="AM4" s="88"/>
      <c r="AN4" s="88"/>
      <c r="AO4" s="88"/>
      <c r="AP4" s="88"/>
      <c r="AQ4" s="88"/>
      <c r="AR4" s="88"/>
      <c r="AS4" s="88" t="s">
        <v>54</v>
      </c>
      <c r="AT4" s="88"/>
      <c r="AU4" s="88"/>
      <c r="AV4" s="88"/>
      <c r="AW4" s="88"/>
      <c r="AX4" s="88"/>
      <c r="AY4" s="88"/>
      <c r="AZ4" s="88"/>
      <c r="BA4" s="88"/>
      <c r="BB4" s="88"/>
      <c r="BC4" s="88"/>
      <c r="BD4" s="88" t="s">
        <v>55</v>
      </c>
      <c r="BE4" s="88"/>
      <c r="BF4" s="88"/>
      <c r="BG4" s="88"/>
      <c r="BH4" s="88"/>
      <c r="BI4" s="88"/>
      <c r="BJ4" s="88"/>
      <c r="BK4" s="88"/>
      <c r="BL4" s="88"/>
      <c r="BM4" s="88"/>
      <c r="BN4" s="88"/>
      <c r="BO4" s="88" t="s">
        <v>56</v>
      </c>
      <c r="BP4" s="88"/>
      <c r="BQ4" s="88"/>
      <c r="BR4" s="88"/>
      <c r="BS4" s="88"/>
      <c r="BT4" s="88"/>
      <c r="BU4" s="88"/>
      <c r="BV4" s="88"/>
      <c r="BW4" s="88"/>
      <c r="BX4" s="88"/>
      <c r="BY4" s="88"/>
      <c r="BZ4" s="88" t="s">
        <v>57</v>
      </c>
      <c r="CA4" s="88"/>
      <c r="CB4" s="88"/>
      <c r="CC4" s="88"/>
      <c r="CD4" s="88"/>
      <c r="CE4" s="88"/>
      <c r="CF4" s="88"/>
      <c r="CG4" s="88"/>
      <c r="CH4" s="88"/>
      <c r="CI4" s="88"/>
      <c r="CJ4" s="88"/>
      <c r="CK4" s="88" t="s">
        <v>58</v>
      </c>
      <c r="CL4" s="88"/>
      <c r="CM4" s="88"/>
      <c r="CN4" s="88"/>
      <c r="CO4" s="88"/>
      <c r="CP4" s="88"/>
      <c r="CQ4" s="88"/>
      <c r="CR4" s="88"/>
      <c r="CS4" s="88"/>
      <c r="CT4" s="88"/>
      <c r="CU4" s="88"/>
      <c r="CV4" s="88" t="s">
        <v>59</v>
      </c>
      <c r="CW4" s="88"/>
      <c r="CX4" s="88"/>
      <c r="CY4" s="88"/>
      <c r="CZ4" s="88"/>
      <c r="DA4" s="88"/>
      <c r="DB4" s="88"/>
      <c r="DC4" s="88"/>
      <c r="DD4" s="88"/>
      <c r="DE4" s="88"/>
      <c r="DF4" s="88"/>
      <c r="DG4" s="88" t="s">
        <v>60</v>
      </c>
      <c r="DH4" s="88"/>
      <c r="DI4" s="88"/>
      <c r="DJ4" s="88"/>
      <c r="DK4" s="88"/>
      <c r="DL4" s="88"/>
      <c r="DM4" s="88"/>
      <c r="DN4" s="88"/>
      <c r="DO4" s="88"/>
      <c r="DP4" s="88"/>
      <c r="DQ4" s="88"/>
      <c r="DR4" s="88" t="s">
        <v>61</v>
      </c>
      <c r="DS4" s="88"/>
      <c r="DT4" s="88"/>
      <c r="DU4" s="88"/>
      <c r="DV4" s="88"/>
      <c r="DW4" s="88"/>
      <c r="DX4" s="88"/>
      <c r="DY4" s="88"/>
      <c r="DZ4" s="88"/>
      <c r="EA4" s="88"/>
      <c r="EB4" s="88"/>
      <c r="EC4" s="88" t="s">
        <v>62</v>
      </c>
      <c r="ED4" s="88"/>
      <c r="EE4" s="88"/>
      <c r="EF4" s="88"/>
      <c r="EG4" s="88"/>
      <c r="EH4" s="88"/>
      <c r="EI4" s="88"/>
      <c r="EJ4" s="88"/>
      <c r="EK4" s="88"/>
      <c r="EL4" s="88"/>
      <c r="EM4" s="88"/>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2014</v>
      </c>
      <c r="C6" s="31">
        <f t="shared" ref="C6:V6" si="3">C7</f>
        <v>278688</v>
      </c>
      <c r="D6" s="31">
        <f t="shared" si="3"/>
        <v>46</v>
      </c>
      <c r="E6" s="31">
        <f t="shared" si="3"/>
        <v>1</v>
      </c>
      <c r="F6" s="31">
        <f t="shared" si="3"/>
        <v>0</v>
      </c>
      <c r="G6" s="31">
        <f t="shared" si="3"/>
        <v>2</v>
      </c>
      <c r="H6" s="31" t="str">
        <f t="shared" si="3"/>
        <v>大阪府　大阪広域水道企業団</v>
      </c>
      <c r="I6" s="31" t="str">
        <f t="shared" si="3"/>
        <v>法適用</v>
      </c>
      <c r="J6" s="31" t="str">
        <f t="shared" si="3"/>
        <v>水道事業</v>
      </c>
      <c r="K6" s="31" t="str">
        <f t="shared" si="3"/>
        <v>用水供給事業</v>
      </c>
      <c r="L6" s="31" t="str">
        <f t="shared" si="3"/>
        <v>B</v>
      </c>
      <c r="M6" s="32" t="str">
        <f t="shared" si="3"/>
        <v>-</v>
      </c>
      <c r="N6" s="32">
        <f t="shared" si="3"/>
        <v>54.13</v>
      </c>
      <c r="O6" s="32">
        <f t="shared" si="3"/>
        <v>99.93</v>
      </c>
      <c r="P6" s="32">
        <f t="shared" si="3"/>
        <v>0</v>
      </c>
      <c r="Q6" s="32" t="str">
        <f t="shared" si="3"/>
        <v>-</v>
      </c>
      <c r="R6" s="32" t="str">
        <f t="shared" si="3"/>
        <v>-</v>
      </c>
      <c r="S6" s="32" t="str">
        <f t="shared" si="3"/>
        <v>-</v>
      </c>
      <c r="T6" s="32">
        <f t="shared" si="3"/>
        <v>6179507</v>
      </c>
      <c r="U6" s="32">
        <f t="shared" si="3"/>
        <v>1125.8699999999999</v>
      </c>
      <c r="V6" s="32">
        <f t="shared" si="3"/>
        <v>5488.65</v>
      </c>
      <c r="W6" s="33" t="str">
        <f>IF(W7="",NA(),W7)</f>
        <v>-</v>
      </c>
      <c r="X6" s="33">
        <f t="shared" ref="X6:AF6" si="4">IF(X7="",NA(),X7)</f>
        <v>103.18</v>
      </c>
      <c r="Y6" s="33">
        <f t="shared" si="4"/>
        <v>104.95</v>
      </c>
      <c r="Z6" s="33">
        <f t="shared" si="4"/>
        <v>118.05</v>
      </c>
      <c r="AA6" s="33">
        <f t="shared" si="4"/>
        <v>116.15</v>
      </c>
      <c r="AB6" s="33" t="str">
        <f t="shared" si="4"/>
        <v>-</v>
      </c>
      <c r="AC6" s="33">
        <f t="shared" si="4"/>
        <v>111.78</v>
      </c>
      <c r="AD6" s="33">
        <f t="shared" si="4"/>
        <v>113.16</v>
      </c>
      <c r="AE6" s="33">
        <f t="shared" si="4"/>
        <v>113.88</v>
      </c>
      <c r="AF6" s="33">
        <f t="shared" si="4"/>
        <v>113.47</v>
      </c>
      <c r="AG6" s="32" t="str">
        <f>IF(AG7="","",IF(AG7="-","【-】","【"&amp;SUBSTITUTE(TEXT(AG7,"#,##0.00"),"-","△")&amp;"】"))</f>
        <v>【113.47】</v>
      </c>
      <c r="AH6" s="33" t="str">
        <f>IF(AH7="",NA(),AH7)</f>
        <v>-</v>
      </c>
      <c r="AI6" s="33">
        <f t="shared" ref="AI6:AQ6" si="5">IF(AI7="",NA(),AI7)</f>
        <v>99.4</v>
      </c>
      <c r="AJ6" s="33">
        <f t="shared" si="5"/>
        <v>96.79</v>
      </c>
      <c r="AK6" s="33">
        <f t="shared" si="5"/>
        <v>85.52</v>
      </c>
      <c r="AL6" s="33">
        <f t="shared" si="5"/>
        <v>51.39</v>
      </c>
      <c r="AM6" s="33" t="str">
        <f t="shared" si="5"/>
        <v>-</v>
      </c>
      <c r="AN6" s="33">
        <f t="shared" si="5"/>
        <v>25.8</v>
      </c>
      <c r="AO6" s="33">
        <f t="shared" si="5"/>
        <v>23.57</v>
      </c>
      <c r="AP6" s="33">
        <f t="shared" si="5"/>
        <v>21.34</v>
      </c>
      <c r="AQ6" s="33">
        <f t="shared" si="5"/>
        <v>16.89</v>
      </c>
      <c r="AR6" s="32" t="str">
        <f>IF(AR7="","",IF(AR7="-","【-】","【"&amp;SUBSTITUTE(TEXT(AR7,"#,##0.00"),"-","△")&amp;"】"))</f>
        <v>【16.89】</v>
      </c>
      <c r="AS6" s="33" t="str">
        <f>IF(AS7="",NA(),AS7)</f>
        <v>-</v>
      </c>
      <c r="AT6" s="33">
        <f t="shared" ref="AT6:BB6" si="6">IF(AT7="",NA(),AT7)</f>
        <v>381.8</v>
      </c>
      <c r="AU6" s="33">
        <f t="shared" si="6"/>
        <v>429.08</v>
      </c>
      <c r="AV6" s="33">
        <f t="shared" si="6"/>
        <v>428.66</v>
      </c>
      <c r="AW6" s="33">
        <f t="shared" si="6"/>
        <v>145.5</v>
      </c>
      <c r="AX6" s="33" t="str">
        <f t="shared" si="6"/>
        <v>-</v>
      </c>
      <c r="AY6" s="33">
        <f t="shared" si="6"/>
        <v>720.62</v>
      </c>
      <c r="AZ6" s="33">
        <f t="shared" si="6"/>
        <v>654.97</v>
      </c>
      <c r="BA6" s="33">
        <f t="shared" si="6"/>
        <v>634.53</v>
      </c>
      <c r="BB6" s="33">
        <f t="shared" si="6"/>
        <v>200.22</v>
      </c>
      <c r="BC6" s="32" t="str">
        <f>IF(BC7="","",IF(BC7="-","【-】","【"&amp;SUBSTITUTE(TEXT(BC7,"#,##0.00"),"-","△")&amp;"】"))</f>
        <v>【200.22】</v>
      </c>
      <c r="BD6" s="33" t="str">
        <f>IF(BD7="",NA(),BD7)</f>
        <v>-</v>
      </c>
      <c r="BE6" s="33">
        <f t="shared" ref="BE6:BM6" si="7">IF(BE7="",NA(),BE7)</f>
        <v>284.89</v>
      </c>
      <c r="BF6" s="33">
        <f t="shared" si="7"/>
        <v>273.13</v>
      </c>
      <c r="BG6" s="33">
        <f t="shared" si="7"/>
        <v>279.39</v>
      </c>
      <c r="BH6" s="33">
        <f t="shared" si="7"/>
        <v>277.81</v>
      </c>
      <c r="BI6" s="33" t="str">
        <f t="shared" si="7"/>
        <v>-</v>
      </c>
      <c r="BJ6" s="33">
        <f t="shared" si="7"/>
        <v>415.99</v>
      </c>
      <c r="BK6" s="33">
        <f t="shared" si="7"/>
        <v>383.75</v>
      </c>
      <c r="BL6" s="33">
        <f t="shared" si="7"/>
        <v>368.94</v>
      </c>
      <c r="BM6" s="33">
        <f t="shared" si="7"/>
        <v>351.06</v>
      </c>
      <c r="BN6" s="32" t="str">
        <f>IF(BN7="","",IF(BN7="-","【-】","【"&amp;SUBSTITUTE(TEXT(BN7,"#,##0.00"),"-","△")&amp;"】"))</f>
        <v>【351.06】</v>
      </c>
      <c r="BO6" s="33" t="str">
        <f>IF(BO7="",NA(),BO7)</f>
        <v>-</v>
      </c>
      <c r="BP6" s="33">
        <f t="shared" ref="BP6:BX6" si="8">IF(BP7="",NA(),BP7)</f>
        <v>102.04</v>
      </c>
      <c r="BQ6" s="33">
        <f t="shared" si="8"/>
        <v>104.02</v>
      </c>
      <c r="BR6" s="33">
        <f t="shared" si="8"/>
        <v>117.06</v>
      </c>
      <c r="BS6" s="33">
        <f t="shared" si="8"/>
        <v>116.03</v>
      </c>
      <c r="BT6" s="33" t="str">
        <f t="shared" si="8"/>
        <v>-</v>
      </c>
      <c r="BU6" s="33">
        <f t="shared" si="8"/>
        <v>108.61</v>
      </c>
      <c r="BV6" s="33">
        <f t="shared" si="8"/>
        <v>110.39</v>
      </c>
      <c r="BW6" s="33">
        <f t="shared" si="8"/>
        <v>111.12</v>
      </c>
      <c r="BX6" s="33">
        <f t="shared" si="8"/>
        <v>112.92</v>
      </c>
      <c r="BY6" s="32" t="str">
        <f>IF(BY7="","",IF(BY7="-","【-】","【"&amp;SUBSTITUTE(TEXT(BY7,"#,##0.00"),"-","△")&amp;"】"))</f>
        <v>【112.92】</v>
      </c>
      <c r="BZ6" s="33" t="str">
        <f>IF(BZ7="",NA(),BZ7)</f>
        <v>-</v>
      </c>
      <c r="CA6" s="33">
        <f t="shared" ref="CA6:CI6" si="9">IF(CA7="",NA(),CA7)</f>
        <v>76.44</v>
      </c>
      <c r="CB6" s="33">
        <f t="shared" si="9"/>
        <v>74.98</v>
      </c>
      <c r="CC6" s="33">
        <f t="shared" si="9"/>
        <v>64.069999999999993</v>
      </c>
      <c r="CD6" s="33">
        <f t="shared" si="9"/>
        <v>64.64</v>
      </c>
      <c r="CE6" s="33" t="str">
        <f t="shared" si="9"/>
        <v>-</v>
      </c>
      <c r="CF6" s="33">
        <f t="shared" si="9"/>
        <v>78.760000000000005</v>
      </c>
      <c r="CG6" s="33">
        <f t="shared" si="9"/>
        <v>76.81</v>
      </c>
      <c r="CH6" s="33">
        <f t="shared" si="9"/>
        <v>75.75</v>
      </c>
      <c r="CI6" s="33">
        <f t="shared" si="9"/>
        <v>75.3</v>
      </c>
      <c r="CJ6" s="32" t="str">
        <f>IF(CJ7="","",IF(CJ7="-","【-】","【"&amp;SUBSTITUTE(TEXT(CJ7,"#,##0.00"),"-","△")&amp;"】"))</f>
        <v>【75.30】</v>
      </c>
      <c r="CK6" s="33" t="str">
        <f>IF(CK7="",NA(),CK7)</f>
        <v>-</v>
      </c>
      <c r="CL6" s="33">
        <f t="shared" ref="CL6:CT6" si="10">IF(CL7="",NA(),CL7)</f>
        <v>62.26</v>
      </c>
      <c r="CM6" s="33">
        <f t="shared" si="10"/>
        <v>61.85</v>
      </c>
      <c r="CN6" s="33">
        <f t="shared" si="10"/>
        <v>61.86</v>
      </c>
      <c r="CO6" s="33">
        <f t="shared" si="10"/>
        <v>60.68</v>
      </c>
      <c r="CP6" s="33" t="str">
        <f t="shared" si="10"/>
        <v>-</v>
      </c>
      <c r="CQ6" s="33">
        <f t="shared" si="10"/>
        <v>63.73</v>
      </c>
      <c r="CR6" s="33">
        <f t="shared" si="10"/>
        <v>64.55</v>
      </c>
      <c r="CS6" s="33">
        <f t="shared" si="10"/>
        <v>64.12</v>
      </c>
      <c r="CT6" s="33">
        <f t="shared" si="10"/>
        <v>62.69</v>
      </c>
      <c r="CU6" s="32" t="str">
        <f>IF(CU7="","",IF(CU7="-","【-】","【"&amp;SUBSTITUTE(TEXT(CU7,"#,##0.00"),"-","△")&amp;"】"))</f>
        <v>【62.69】</v>
      </c>
      <c r="CV6" s="33" t="str">
        <f>IF(CV7="",NA(),CV7)</f>
        <v>-</v>
      </c>
      <c r="CW6" s="33">
        <f t="shared" ref="CW6:DE6" si="11">IF(CW7="",NA(),CW7)</f>
        <v>99.94</v>
      </c>
      <c r="CX6" s="33">
        <f t="shared" si="11"/>
        <v>99.95</v>
      </c>
      <c r="CY6" s="33">
        <f t="shared" si="11"/>
        <v>99.99</v>
      </c>
      <c r="CZ6" s="33">
        <f t="shared" si="11"/>
        <v>99.96</v>
      </c>
      <c r="DA6" s="33" t="str">
        <f t="shared" si="11"/>
        <v>-</v>
      </c>
      <c r="DB6" s="33">
        <f t="shared" si="11"/>
        <v>99.96</v>
      </c>
      <c r="DC6" s="33">
        <f t="shared" si="11"/>
        <v>99.93</v>
      </c>
      <c r="DD6" s="33">
        <f t="shared" si="11"/>
        <v>100.12</v>
      </c>
      <c r="DE6" s="33">
        <f t="shared" si="11"/>
        <v>100.12</v>
      </c>
      <c r="DF6" s="32" t="str">
        <f>IF(DF7="","",IF(DF7="-","【-】","【"&amp;SUBSTITUTE(TEXT(DF7,"#,##0.00"),"-","△")&amp;"】"))</f>
        <v>【100.12】</v>
      </c>
      <c r="DG6" s="33" t="str">
        <f>IF(DG7="",NA(),DG7)</f>
        <v>-</v>
      </c>
      <c r="DH6" s="33">
        <f t="shared" ref="DH6:DP6" si="12">IF(DH7="",NA(),DH7)</f>
        <v>46.49</v>
      </c>
      <c r="DI6" s="33">
        <f t="shared" si="12"/>
        <v>47.89</v>
      </c>
      <c r="DJ6" s="33">
        <f t="shared" si="12"/>
        <v>49.62</v>
      </c>
      <c r="DK6" s="33">
        <f t="shared" si="12"/>
        <v>59.11</v>
      </c>
      <c r="DL6" s="33" t="str">
        <f t="shared" si="12"/>
        <v>-</v>
      </c>
      <c r="DM6" s="33">
        <f t="shared" si="12"/>
        <v>37.549999999999997</v>
      </c>
      <c r="DN6" s="33">
        <f t="shared" si="12"/>
        <v>38.86</v>
      </c>
      <c r="DO6" s="33">
        <f t="shared" si="12"/>
        <v>39.81</v>
      </c>
      <c r="DP6" s="33">
        <f t="shared" si="12"/>
        <v>51.44</v>
      </c>
      <c r="DQ6" s="32" t="str">
        <f>IF(DQ7="","",IF(DQ7="-","【-】","【"&amp;SUBSTITUTE(TEXT(DQ7,"#,##0.00"),"-","△")&amp;"】"))</f>
        <v>【51.44】</v>
      </c>
      <c r="DR6" s="33" t="str">
        <f>IF(DR7="",NA(),DR7)</f>
        <v>-</v>
      </c>
      <c r="DS6" s="33">
        <f t="shared" ref="DS6:EA6" si="13">IF(DS7="",NA(),DS7)</f>
        <v>51.83</v>
      </c>
      <c r="DT6" s="33">
        <f t="shared" si="13"/>
        <v>56.8</v>
      </c>
      <c r="DU6" s="33">
        <f t="shared" si="13"/>
        <v>58.87</v>
      </c>
      <c r="DV6" s="33">
        <f t="shared" si="13"/>
        <v>59.09</v>
      </c>
      <c r="DW6" s="33" t="str">
        <f t="shared" si="13"/>
        <v>-</v>
      </c>
      <c r="DX6" s="33">
        <f t="shared" si="13"/>
        <v>9.98</v>
      </c>
      <c r="DY6" s="33">
        <f t="shared" si="13"/>
        <v>12.13</v>
      </c>
      <c r="DZ6" s="33">
        <f t="shared" si="13"/>
        <v>13.72</v>
      </c>
      <c r="EA6" s="33">
        <f t="shared" si="13"/>
        <v>16.77</v>
      </c>
      <c r="EB6" s="32" t="str">
        <f>IF(EB7="","",IF(EB7="-","【-】","【"&amp;SUBSTITUTE(TEXT(EB7,"#,##0.00"),"-","△")&amp;"】"))</f>
        <v>【16.77】</v>
      </c>
      <c r="EC6" s="33" t="str">
        <f>IF(EC7="",NA(),EC7)</f>
        <v>-</v>
      </c>
      <c r="ED6" s="33">
        <f t="shared" ref="ED6:EL6" si="14">IF(ED7="",NA(),ED7)</f>
        <v>0.09</v>
      </c>
      <c r="EE6" s="33">
        <f t="shared" si="14"/>
        <v>0.24</v>
      </c>
      <c r="EF6" s="33">
        <f t="shared" si="14"/>
        <v>0.03</v>
      </c>
      <c r="EG6" s="33">
        <f t="shared" si="14"/>
        <v>0.01</v>
      </c>
      <c r="EH6" s="33" t="str">
        <f t="shared" si="14"/>
        <v>-</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278688</v>
      </c>
      <c r="D7" s="35">
        <v>46</v>
      </c>
      <c r="E7" s="35">
        <v>1</v>
      </c>
      <c r="F7" s="35">
        <v>0</v>
      </c>
      <c r="G7" s="35">
        <v>2</v>
      </c>
      <c r="H7" s="35" t="s">
        <v>92</v>
      </c>
      <c r="I7" s="35" t="s">
        <v>93</v>
      </c>
      <c r="J7" s="35" t="s">
        <v>94</v>
      </c>
      <c r="K7" s="35" t="s">
        <v>95</v>
      </c>
      <c r="L7" s="35" t="s">
        <v>96</v>
      </c>
      <c r="M7" s="36" t="s">
        <v>97</v>
      </c>
      <c r="N7" s="36">
        <v>54.13</v>
      </c>
      <c r="O7" s="36">
        <v>99.93</v>
      </c>
      <c r="P7" s="36">
        <v>0</v>
      </c>
      <c r="Q7" s="36" t="s">
        <v>97</v>
      </c>
      <c r="R7" s="36" t="s">
        <v>97</v>
      </c>
      <c r="S7" s="36" t="s">
        <v>97</v>
      </c>
      <c r="T7" s="36">
        <v>6179507</v>
      </c>
      <c r="U7" s="36">
        <v>1125.8699999999999</v>
      </c>
      <c r="V7" s="36">
        <v>5488.65</v>
      </c>
      <c r="W7" s="36" t="s">
        <v>97</v>
      </c>
      <c r="X7" s="36">
        <v>103.18</v>
      </c>
      <c r="Y7" s="36">
        <v>104.95</v>
      </c>
      <c r="Z7" s="36">
        <v>118.05</v>
      </c>
      <c r="AA7" s="36">
        <v>116.15</v>
      </c>
      <c r="AB7" s="36" t="s">
        <v>97</v>
      </c>
      <c r="AC7" s="36">
        <v>111.78</v>
      </c>
      <c r="AD7" s="36">
        <v>113.16</v>
      </c>
      <c r="AE7" s="36">
        <v>113.88</v>
      </c>
      <c r="AF7" s="36">
        <v>113.47</v>
      </c>
      <c r="AG7" s="36">
        <v>113.47</v>
      </c>
      <c r="AH7" s="36" t="s">
        <v>97</v>
      </c>
      <c r="AI7" s="36">
        <v>99.4</v>
      </c>
      <c r="AJ7" s="36">
        <v>96.79</v>
      </c>
      <c r="AK7" s="36">
        <v>85.52</v>
      </c>
      <c r="AL7" s="36">
        <v>51.39</v>
      </c>
      <c r="AM7" s="36" t="s">
        <v>97</v>
      </c>
      <c r="AN7" s="36">
        <v>25.8</v>
      </c>
      <c r="AO7" s="36">
        <v>23.57</v>
      </c>
      <c r="AP7" s="36">
        <v>21.34</v>
      </c>
      <c r="AQ7" s="36">
        <v>16.89</v>
      </c>
      <c r="AR7" s="36">
        <v>16.89</v>
      </c>
      <c r="AS7" s="36" t="s">
        <v>97</v>
      </c>
      <c r="AT7" s="36">
        <v>381.8</v>
      </c>
      <c r="AU7" s="36">
        <v>429.08</v>
      </c>
      <c r="AV7" s="36">
        <v>428.66</v>
      </c>
      <c r="AW7" s="36">
        <v>145.5</v>
      </c>
      <c r="AX7" s="36" t="s">
        <v>97</v>
      </c>
      <c r="AY7" s="36">
        <v>720.62</v>
      </c>
      <c r="AZ7" s="36">
        <v>654.97</v>
      </c>
      <c r="BA7" s="36">
        <v>634.53</v>
      </c>
      <c r="BB7" s="36">
        <v>200.22</v>
      </c>
      <c r="BC7" s="36">
        <v>200.22</v>
      </c>
      <c r="BD7" s="36" t="s">
        <v>97</v>
      </c>
      <c r="BE7" s="36">
        <v>284.89</v>
      </c>
      <c r="BF7" s="36">
        <v>273.13</v>
      </c>
      <c r="BG7" s="36">
        <v>279.39</v>
      </c>
      <c r="BH7" s="36">
        <v>277.81</v>
      </c>
      <c r="BI7" s="36" t="s">
        <v>97</v>
      </c>
      <c r="BJ7" s="36">
        <v>415.99</v>
      </c>
      <c r="BK7" s="36">
        <v>383.75</v>
      </c>
      <c r="BL7" s="36">
        <v>368.94</v>
      </c>
      <c r="BM7" s="36">
        <v>351.06</v>
      </c>
      <c r="BN7" s="36">
        <v>351.06</v>
      </c>
      <c r="BO7" s="36" t="s">
        <v>97</v>
      </c>
      <c r="BP7" s="36">
        <v>102.04</v>
      </c>
      <c r="BQ7" s="36">
        <v>104.02</v>
      </c>
      <c r="BR7" s="36">
        <v>117.06</v>
      </c>
      <c r="BS7" s="36">
        <v>116.03</v>
      </c>
      <c r="BT7" s="36" t="s">
        <v>97</v>
      </c>
      <c r="BU7" s="36">
        <v>108.61</v>
      </c>
      <c r="BV7" s="36">
        <v>110.39</v>
      </c>
      <c r="BW7" s="36">
        <v>111.12</v>
      </c>
      <c r="BX7" s="36">
        <v>112.92</v>
      </c>
      <c r="BY7" s="36">
        <v>112.92</v>
      </c>
      <c r="BZ7" s="36" t="s">
        <v>97</v>
      </c>
      <c r="CA7" s="36">
        <v>76.44</v>
      </c>
      <c r="CB7" s="36">
        <v>74.98</v>
      </c>
      <c r="CC7" s="36">
        <v>64.069999999999993</v>
      </c>
      <c r="CD7" s="36">
        <v>64.64</v>
      </c>
      <c r="CE7" s="36" t="s">
        <v>97</v>
      </c>
      <c r="CF7" s="36">
        <v>78.760000000000005</v>
      </c>
      <c r="CG7" s="36">
        <v>76.81</v>
      </c>
      <c r="CH7" s="36">
        <v>75.75</v>
      </c>
      <c r="CI7" s="36">
        <v>75.3</v>
      </c>
      <c r="CJ7" s="36">
        <v>75.3</v>
      </c>
      <c r="CK7" s="36" t="s">
        <v>97</v>
      </c>
      <c r="CL7" s="36">
        <v>62.26</v>
      </c>
      <c r="CM7" s="36">
        <v>61.85</v>
      </c>
      <c r="CN7" s="36">
        <v>61.86</v>
      </c>
      <c r="CO7" s="36">
        <v>60.68</v>
      </c>
      <c r="CP7" s="36" t="s">
        <v>97</v>
      </c>
      <c r="CQ7" s="36">
        <v>63.73</v>
      </c>
      <c r="CR7" s="36">
        <v>64.55</v>
      </c>
      <c r="CS7" s="36">
        <v>64.12</v>
      </c>
      <c r="CT7" s="36">
        <v>62.69</v>
      </c>
      <c r="CU7" s="36">
        <v>62.69</v>
      </c>
      <c r="CV7" s="36" t="s">
        <v>97</v>
      </c>
      <c r="CW7" s="36">
        <v>99.94</v>
      </c>
      <c r="CX7" s="36">
        <v>99.95</v>
      </c>
      <c r="CY7" s="36">
        <v>99.99</v>
      </c>
      <c r="CZ7" s="36">
        <v>99.96</v>
      </c>
      <c r="DA7" s="36" t="s">
        <v>97</v>
      </c>
      <c r="DB7" s="36">
        <v>99.96</v>
      </c>
      <c r="DC7" s="36">
        <v>99.93</v>
      </c>
      <c r="DD7" s="36">
        <v>100.12</v>
      </c>
      <c r="DE7" s="36">
        <v>100.12</v>
      </c>
      <c r="DF7" s="36">
        <v>100.12</v>
      </c>
      <c r="DG7" s="36" t="s">
        <v>97</v>
      </c>
      <c r="DH7" s="36">
        <v>46.49</v>
      </c>
      <c r="DI7" s="36">
        <v>47.89</v>
      </c>
      <c r="DJ7" s="36">
        <v>49.62</v>
      </c>
      <c r="DK7" s="36">
        <v>59.11</v>
      </c>
      <c r="DL7" s="36" t="s">
        <v>97</v>
      </c>
      <c r="DM7" s="36">
        <v>37.549999999999997</v>
      </c>
      <c r="DN7" s="36">
        <v>38.86</v>
      </c>
      <c r="DO7" s="36">
        <v>39.81</v>
      </c>
      <c r="DP7" s="36">
        <v>51.44</v>
      </c>
      <c r="DQ7" s="36">
        <v>51.44</v>
      </c>
      <c r="DR7" s="36" t="s">
        <v>97</v>
      </c>
      <c r="DS7" s="36">
        <v>51.83</v>
      </c>
      <c r="DT7" s="36">
        <v>56.8</v>
      </c>
      <c r="DU7" s="36">
        <v>58.87</v>
      </c>
      <c r="DV7" s="36">
        <v>59.09</v>
      </c>
      <c r="DW7" s="36" t="s">
        <v>97</v>
      </c>
      <c r="DX7" s="36">
        <v>9.98</v>
      </c>
      <c r="DY7" s="36">
        <v>12.13</v>
      </c>
      <c r="DZ7" s="36">
        <v>13.72</v>
      </c>
      <c r="EA7" s="36">
        <v>16.77</v>
      </c>
      <c r="EB7" s="36">
        <v>16.77</v>
      </c>
      <c r="EC7" s="36" t="s">
        <v>97</v>
      </c>
      <c r="ED7" s="36">
        <v>0.09</v>
      </c>
      <c r="EE7" s="36">
        <v>0.24</v>
      </c>
      <c r="EF7" s="36">
        <v>0.03</v>
      </c>
      <c r="EG7" s="36">
        <v>0.01</v>
      </c>
      <c r="EH7" s="36" t="s">
        <v>97</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2016-02-17T07:16:19Z</cp:lastPrinted>
  <dcterms:created xsi:type="dcterms:W3CDTF">2016-01-18T04:50:42Z</dcterms:created>
  <dcterms:modified xsi:type="dcterms:W3CDTF">2016-02-24T07:25:18Z</dcterms:modified>
</cp:coreProperties>
</file>