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B501" lockStructure="1"/>
  <bookViews>
    <workbookView xWindow="-12" yWindow="-12" windowWidth="10248" windowHeight="8100"/>
  </bookViews>
  <sheets>
    <sheet name="法適用_水道事業" sheetId="4" r:id="rId1"/>
    <sheet name="データ" sheetId="5" state="hidden" r:id="rId2"/>
  </sheets>
  <calcPr calcId="145621"/>
</workbook>
</file>

<file path=xl/calcChain.xml><?xml version="1.0" encoding="utf-8"?>
<calcChain xmlns="http://schemas.openxmlformats.org/spreadsheetml/2006/main">
  <c r="EM6" i="5" l="1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0" i="5" s="1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AY10" i="4"/>
  <c r="AQ10" i="4"/>
  <c r="AI10" i="4"/>
  <c r="Z10" i="4"/>
  <c r="R10" i="4"/>
  <c r="J10" i="4"/>
  <c r="B10" i="4"/>
  <c r="AY8" i="4"/>
  <c r="AQ8" i="4"/>
  <c r="AI8" i="4"/>
  <c r="Z8" i="4"/>
  <c r="R8" i="4"/>
  <c r="J8" i="4"/>
  <c r="B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<sst xmlns="http://schemas.openxmlformats.org/spreadsheetml/2006/main" count="220" uniqueCount="107">
  <si>
    <t>経営比較分析表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</si>
  <si>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</si>
  <si>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</si>
  <si>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</si>
  <si>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</si>
  <si>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</si>
  <si>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</si>
  <si>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</si>
  <si>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</si>
  <si>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</si>
  <si>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</si>
  <si>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</si>
  <si>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</si>
  <si>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</si>
  <si>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</si>
  <si>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現在給水人口(人)</t>
    <phoneticPr fontId="4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</si>
  <si>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4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</si>
  <si>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</si>
  <si>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</si>
  <si>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</si>
  <si>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</si>
  <si>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平成26年度全国平均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</si>
  <si>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</si>
  <si>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</si>
  <si>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</si>
  <si>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「経常損益」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</si>
  <si>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</si>
  <si>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</si>
  <si>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</si>
  <si>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</si>
  <si>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</si>
  <si>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</si>
  <si>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</si>
  <si>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「供給した配水量の効率性」</t>
    <rPh sb="1" eb="3">
      <t>キョウキュウ</t>
    </rPh>
    <rPh sb="5" eb="7">
      <t>ハイスイ</t>
    </rPh>
    <rPh sb="7" eb="8">
      <t>リョウ</t>
    </rPh>
    <rPh sb="9" eb="11">
      <t>コウリツ</t>
    </rPh>
    <rPh sb="11" eb="12">
      <t>セイ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</si>
  <si>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</si>
  <si>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</si>
  <si>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</si>
  <si>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「管路の経年化の状況」</t>
    <rPh sb="1" eb="3">
      <t>カンロ</t>
    </rPh>
    <rPh sb="4" eb="7">
      <t>ケイネンカ</t>
    </rPh>
    <rPh sb="8" eb="10">
      <t>ジョウキョウ</t>
    </rPh>
    <phoneticPr fontId="4"/>
  </si>
  <si>
    <t>「管路の更新投資の実施状況」</t>
    <rPh sb="1" eb="3">
      <t>カンロ</t>
    </rPh>
    <rPh sb="4" eb="6">
      <t>コウシン</t>
    </rPh>
    <rPh sb="6" eb="8">
      <t>トウシ</t>
    </rPh>
    <rPh sb="9" eb="11">
      <t>ジッシ</t>
    </rPh>
    <rPh sb="11" eb="13">
      <t>ジョウキョウ</t>
    </rPh>
    <phoneticPr fontId="4"/>
  </si>
  <si>
    <t>※　平成22年度から平成25年度における各指標の類似団体平均値は、当時の事業数を基に算出していますが、管路経年化率及び管路更新率については、平成26年度の事業数を基に類似団体平均値を算出しています。</t>
    <phoneticPr fontId="4"/>
  </si>
  <si>
    <t>水道事業(法適用)</t>
    <rPh sb="0" eb="2">
      <t>スイドウ</t>
    </rPh>
    <rPh sb="2" eb="4">
      <t>ジギョウ</t>
    </rPh>
    <rPh sb="5" eb="6">
      <t>ホウ</t>
    </rPh>
    <rPh sb="6" eb="8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</si>
  <si>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</si>
  <si>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</si>
  <si>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</si>
  <si>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</si>
  <si>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</si>
  <si>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</si>
  <si>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</si>
  <si>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</si>
  <si>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</si>
  <si>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</si>
  <si>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</si>
  <si>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</si>
  <si>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</si>
  <si>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</si>
  <si>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</si>
  <si>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4"/>
  </si>
  <si>
    <t>⑤料金回収率(％)</t>
    <rPh sb="1" eb="3">
      <t>リョウキン</t>
    </rPh>
    <rPh sb="3" eb="5">
      <t>カイシュウ</t>
    </rPh>
    <rPh sb="5" eb="6">
      <t>リツ</t>
    </rPh>
    <phoneticPr fontId="4"/>
  </si>
  <si>
    <t>⑥給水原価(円)</t>
    <rPh sb="1" eb="3">
      <t>キュウスイ</t>
    </rPh>
    <rPh sb="3" eb="5">
      <t>ゲンカ</t>
    </rPh>
    <rPh sb="6" eb="7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</si>
  <si>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</si>
  <si>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⑧有収率(％)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</si>
  <si>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</si>
  <si>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②管路経年化率(％)</t>
    <rPh sb="1" eb="3">
      <t>カンロ</t>
    </rPh>
    <rPh sb="3" eb="6">
      <t>ケイネンカ</t>
    </rPh>
    <rPh sb="6" eb="7">
      <t>リツ</t>
    </rPh>
    <phoneticPr fontId="4"/>
  </si>
  <si>
    <t>③管路更新率(％)</t>
    <rPh sb="1" eb="3">
      <t>カンロ</t>
    </rPh>
    <rPh sb="3" eb="5">
      <t>コウシン</t>
    </rPh>
    <rPh sb="5" eb="6">
      <t>リツ</t>
    </rPh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</si>
  <si>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</si>
  <si>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</si>
  <si>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</si>
  <si>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</si>
  <si>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</si>
  <si>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</si>
  <si>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</si>
  <si>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</si>
  <si>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</si>
  <si>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</si>
  <si>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</si>
  <si>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</si>
  <si>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</si>
  <si>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給水人口</t>
    <rPh sb="0" eb="2">
      <t>キュウスイ</t>
    </rPh>
    <rPh sb="2" eb="4">
      <t>ジンコウ</t>
    </rPh>
    <phoneticPr fontId="4"/>
  </si>
  <si>
    <t>給水区域面積</t>
  </si>
  <si>
    <t>給水人口密度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</si>
  <si>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</si>
  <si>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</si>
  <si>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</si>
  <si>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</si>
  <si>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</si>
  <si>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</si>
  <si>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</si>
  <si>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</si>
  <si>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</si>
  <si>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</si>
  <si>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4"/>
  </si>
  <si>
    <t>全国平均</t>
  </si>
  <si>
    <t>参照用</t>
    <rPh sb="0" eb="3">
      <t>サンショウヨウ</t>
    </rPh>
    <phoneticPr fontId="4"/>
  </si>
  <si>
    <t>兵庫県　阪神水道企業団</t>
  </si>
  <si>
    <t>法適用</t>
  </si>
  <si>
    <t>水道事業</t>
  </si>
  <si>
    <t>用水供給事業</t>
  </si>
  <si>
    <t>B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</si>
  <si>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</si>
  <si>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</si>
  <si>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</si>
  <si>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</si>
  <si>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</si>
  <si>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</si>
  <si>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　当企業団では、これまで構成市の水需要に対応し、安定供給を確保するため、大規模な施設整備（投資）を推進する必要があった。
　そのため、企業債借入等により、構成市水道事業の受水費負担平準化を図るとともに、要した費用を長期間で回収するという方針に基づき、「資金ベース」による料金（分賦割合）算定を行っている。
　このため、指標①②③⑤⑥は、平均値から大きく乖離する状況となっている。
　しかしながら、将来における施設の更新需要増加及び水需要の減少（分賦金収入の減少）を勘案した場合、適正に内部留保資金を確保していくことが重要である。
　なお、指標④は平均値と同水準で低減傾向となっており、これまで経営改善策として実施してきた「繰上償還」や「高金利企業債の借換」等による効果である。
　また、指標⑦は平均値よりある程度高い状態にあるが、指標⑧は100％を超えている状態が継続しており、これは給水収益の基礎である「分賦基本水量」と「実績給水量」が乖離していることが要因となっている。</t>
    <rPh sb="12" eb="15">
      <t>コウセイシ</t>
    </rPh>
    <rPh sb="20" eb="22">
      <t>タイオウ</t>
    </rPh>
    <rPh sb="24" eb="28">
      <t>アンテイキョウキュウ</t>
    </rPh>
    <rPh sb="29" eb="31">
      <t>カクホ</t>
    </rPh>
    <rPh sb="374" eb="375">
      <t>コ</t>
    </rPh>
    <rPh sb="379" eb="381">
      <t>ジョウタイ</t>
    </rPh>
    <rPh sb="382" eb="384">
      <t>ケイゾク</t>
    </rPh>
    <phoneticPr fontId="4"/>
  </si>
  <si>
    <t>　指標①は、平均値と同水準で推移しているが、資金需要の観点において、施設更新時の財源措置である企業債借入（その後の企業債償還元利）と大きく関係するため、今後の財源措置（企業債借入）の適正化［抑制］を図る必要がある。
　指標②については、事業開始から長期間経過しているため、平均値と大きく乖離しており、また、指標③は、平均値以上を確保しているものの、年度でばらつきがあり５年間の平均は１％に達していない状況にある。
　企業団の管路は大口径が多く、更新工事に伴う断水が水運用に大きく影響を及ぼすため、定常的に更新率を確保することは困難であるが、今後も、計画的に老朽化施設の更新を図っていく必要がある。</t>
    <rPh sb="174" eb="176">
      <t>ネンド</t>
    </rPh>
    <rPh sb="185" eb="188">
      <t>ネンカンオ</t>
    </rPh>
    <rPh sb="188" eb="190">
      <t>ヘイキン</t>
    </rPh>
    <rPh sb="194" eb="195">
      <t>タッ</t>
    </rPh>
    <rPh sb="200" eb="202">
      <t>ジョウキョウ</t>
    </rPh>
    <rPh sb="222" eb="224">
      <t>コウシン</t>
    </rPh>
    <rPh sb="224" eb="226">
      <t>コウジ</t>
    </rPh>
    <rPh sb="227" eb="228">
      <t>トモナ</t>
    </rPh>
    <rPh sb="229" eb="231">
      <t>ダンスイ</t>
    </rPh>
    <rPh sb="270" eb="272">
      <t>コンゴ</t>
    </rPh>
    <rPh sb="274" eb="277">
      <t>ケイカクテキ</t>
    </rPh>
    <rPh sb="278" eb="283">
      <t>ロウキュウカシセツ</t>
    </rPh>
    <rPh sb="284" eb="286">
      <t>コウシン</t>
    </rPh>
    <rPh sb="287" eb="288">
      <t>ハカ</t>
    </rPh>
    <rPh sb="292" eb="294">
      <t>ヒツヨウ</t>
    </rPh>
    <phoneticPr fontId="4"/>
  </si>
  <si>
    <t>　今後、管路等老朽化施設及び設備更新の必要性を勘案すれば、適正に内部留保資金を確保していく必要がある。
　そのためには、経営改善策（コスト削減及び収益確保）の推進や施設規模の適正化（ダウンサイジング）を図るとともに、企業債借入の適正化等により、中長期的な資金需要を抑制し、健全な経営を確保していく必要がある。
　また、構成市の水需要が減少しているなか、有収率100％超の要因である「分賦基本水量と実績給水量の乖離」と関連する「費用負担（分賦金制度）の見直し」について、構成市と協議調整を行っていく必要がある。
　なお、次期財政計画（H28～H31）は、今後12年間の財政収支を見通した上で策定しているが、上記事項の協議調整を図った上で、「経営戦略」を策定する予定である。</t>
    <rPh sb="259" eb="261">
      <t>ジキ</t>
    </rPh>
    <rPh sb="261" eb="263">
      <t>ザイセイ</t>
    </rPh>
    <rPh sb="263" eb="265">
      <t>ケイカク</t>
    </rPh>
    <rPh sb="276" eb="278">
      <t>コンゴ</t>
    </rPh>
    <rPh sb="280" eb="282">
      <t>ネンカン</t>
    </rPh>
    <rPh sb="283" eb="285">
      <t>ザイセイ</t>
    </rPh>
    <rPh sb="285" eb="287">
      <t>シュウシ</t>
    </rPh>
    <rPh sb="288" eb="290">
      <t>ミトオ</t>
    </rPh>
    <rPh sb="292" eb="293">
      <t>ウエ</t>
    </rPh>
    <rPh sb="294" eb="296">
      <t>サクテイ</t>
    </rPh>
    <rPh sb="302" eb="304">
      <t>ジョウキ</t>
    </rPh>
    <rPh sb="304" eb="306">
      <t>ジコウ</t>
    </rPh>
    <rPh sb="307" eb="309">
      <t>キョウギ</t>
    </rPh>
    <rPh sb="309" eb="311">
      <t>チョウセイ</t>
    </rPh>
    <rPh sb="312" eb="313">
      <t>ハカ</t>
    </rPh>
    <rPh sb="315" eb="316">
      <t>ウエ</t>
    </rPh>
    <rPh sb="319" eb="321">
      <t>ケイエイ</t>
    </rPh>
    <rPh sb="321" eb="323">
      <t>センリャク</t>
    </rPh>
    <rPh sb="325" eb="327">
      <t>サクテイ</t>
    </rPh>
    <rPh sb="329" eb="331">
      <t>ヨテイ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</si>
</sst>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#,##0.00;&quot;△ &quot;#,##0.00"/>
    <numFmt numFmtId="180" formatCode="ge"/>
  </numFmts>
  <fonts count="22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/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" fillId="0" borderId="0">
      <alignment vertical="center"/>
    </xf>
    <xf numFmtId="0" fontId="16" fillId="0" borderId="0"/>
    <xf numFmtId="0" fontId="18" fillId="0" borderId="0"/>
    <xf numFmtId="0" fontId="19" fillId="0" borderId="0">
      <alignment vertical="center"/>
    </xf>
    <xf numFmtId="0" fontId="13" fillId="0" borderId="0">
      <alignment vertical="center"/>
    </xf>
    <xf numFmtId="0" fontId="16" fillId="0" borderId="0"/>
    <xf numFmtId="0" fontId="17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93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5" fillId="0" borderId="9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10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11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12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3" xfId="0" applyFill="1" applyBorder="1">
      <alignment vertical="center"/>
    </xf>
    <xf numFmtId="0" fontId="0" fillId="3" borderId="14" xfId="0" applyFill="1" applyBorder="1">
      <alignment vertical="center"/>
    </xf>
    <xf numFmtId="0" fontId="0" fillId="3" borderId="15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178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179" fontId="0" fillId="0" borderId="0" xfId="1" applyNumberFormat="1" applyFont="1" applyBorder="1" applyAlignment="1">
      <alignment vertical="center" shrinkToFit="1"/>
    </xf>
    <xf numFmtId="0" fontId="0" fillId="2" borderId="5" xfId="0" applyFill="1" applyBorder="1">
      <alignment vertical="center"/>
    </xf>
    <xf numFmtId="180" fontId="0" fillId="0" borderId="5" xfId="0" applyNumberFormat="1" applyBorder="1">
      <alignment vertical="center"/>
    </xf>
    <xf numFmtId="0" fontId="12" fillId="0" borderId="6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5" fillId="0" borderId="9" xfId="0" applyFont="1" applyBorder="1" applyAlignment="1" applyProtection="1">
      <alignment horizontal="justify" vertical="top" wrapText="1"/>
      <protection locked="0"/>
    </xf>
    <xf numFmtId="0" fontId="5" fillId="0" borderId="0" xfId="0" applyFont="1" applyBorder="1" applyAlignment="1" applyProtection="1">
      <alignment horizontal="justify" vertical="top" wrapText="1"/>
      <protection locked="0"/>
    </xf>
    <xf numFmtId="0" fontId="5" fillId="0" borderId="10" xfId="0" applyFont="1" applyBorder="1" applyAlignment="1" applyProtection="1">
      <alignment horizontal="justify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18" fillId="0" borderId="9" xfId="0" applyFont="1" applyBorder="1" applyAlignment="1" applyProtection="1">
      <alignment horizontal="justify" vertical="top" wrapText="1"/>
      <protection locked="0"/>
    </xf>
    <xf numFmtId="0" fontId="18" fillId="0" borderId="0" xfId="0" applyFont="1" applyBorder="1" applyAlignment="1" applyProtection="1">
      <alignment horizontal="justify" vertical="top" wrapText="1"/>
      <protection locked="0"/>
    </xf>
    <xf numFmtId="0" fontId="18" fillId="0" borderId="10" xfId="0" applyFont="1" applyBorder="1" applyAlignment="1" applyProtection="1">
      <alignment horizontal="justify" vertical="top" wrapText="1"/>
      <protection locked="0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177" fontId="5" fillId="0" borderId="5" xfId="0" applyNumberFormat="1" applyFont="1" applyBorder="1" applyAlignment="1" applyProtection="1">
      <alignment horizontal="center" vertical="center"/>
      <protection hidden="1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176" fontId="5" fillId="0" borderId="5" xfId="0" applyNumberFormat="1" applyFont="1" applyBorder="1" applyAlignment="1" applyProtection="1">
      <alignment horizontal="center" vertical="center"/>
      <protection hidden="1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shrinkToFit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3" xfId="0" applyNumberFormat="1" applyFont="1" applyBorder="1" applyAlignment="1" applyProtection="1">
      <alignment horizontal="center" vertical="center"/>
      <protection hidden="1"/>
    </xf>
    <xf numFmtId="0" fontId="5" fillId="0" borderId="4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3" xfId="0" applyNumberFormat="1" applyFont="1" applyBorder="1" applyAlignment="1" applyProtection="1">
      <alignment horizontal="center" vertical="center"/>
      <protection hidden="1"/>
    </xf>
    <xf numFmtId="176" fontId="5" fillId="0" borderId="4" xfId="0" applyNumberFormat="1" applyFont="1" applyBorder="1" applyAlignment="1" applyProtection="1">
      <alignment horizontal="center" vertical="center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18" fillId="0" borderId="11" xfId="0" applyFont="1" applyBorder="1" applyAlignment="1" applyProtection="1">
      <alignment horizontal="justify" vertical="top" wrapText="1"/>
      <protection locked="0"/>
    </xf>
    <xf numFmtId="0" fontId="18" fillId="0" borderId="1" xfId="0" applyFont="1" applyBorder="1" applyAlignment="1" applyProtection="1">
      <alignment horizontal="justify" vertical="top" wrapText="1"/>
      <protection locked="0"/>
    </xf>
    <xf numFmtId="0" fontId="18" fillId="0" borderId="12" xfId="0" applyFont="1" applyBorder="1" applyAlignment="1" applyProtection="1">
      <alignment horizontal="justify" vertical="top" wrapText="1"/>
      <protection locked="0"/>
    </xf>
  </cellXfs>
  <cellStyles count="19">
    <cellStyle name="桁区切り" xfId="1" builtinId="6"/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6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3" xfId="14"/>
    <cellStyle name="標準 4" xfId="15"/>
    <cellStyle name="標準 5" xfId="16"/>
    <cellStyle name="標準 6" xfId="17"/>
    <cellStyle name="標準 7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7"/>
          <c:y val="0.1580694566902852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データ!$EC$6:$EG$6</c:f>
              <c:numCache>
                <c:formatCode>#,##0.00;"△"#,##0.00;"-"</c:formatCode>
                <c:ptCount val="5"/>
                <c:pt idx="0">
                  <c:v>0.91</c:v>
                </c:pt>
                <c:pt idx="1">
                  <c:v>0.94</c:v>
                </c:pt>
                <c:pt idx="2">
                  <c:v>2.04</c:v>
                </c:pt>
                <c:pt idx="3">
                  <c:v>0.3</c:v>
                </c:pt>
                <c:pt idx="4">
                  <c:v>0.42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8980736"/>
        <c:axId val="1789992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データ!$EH$6:$EL$6</c:f>
              <c:numCache>
                <c:formatCode>#,##0.00;"△"#,##0.00;"-"</c:formatCode>
                <c:ptCount val="5"/>
                <c:pt idx="0">
                  <c:v>0.21</c:v>
                </c:pt>
                <c:pt idx="1">
                  <c:v>0.31</c:v>
                </c:pt>
                <c:pt idx="2">
                  <c:v>0.16</c:v>
                </c:pt>
                <c:pt idx="3">
                  <c:v>0.25</c:v>
                </c:pt>
                <c:pt idx="4">
                  <c:v>0.13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8980736"/>
        <c:axId val="178999296"/>
      </c:lineChart>
      <c:dateAx>
        <c:axId val="1789807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78999296"/>
        <c:crosses val="autoZero"/>
        <c:auto val="1"/>
        <c:lblOffset val="100"/>
        <c:baseTimeUnit val="years"/>
      </c:dateAx>
      <c:valAx>
        <c:axId val="1789992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789807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77" l="0.70000000000000062" r="0.70000000000000062" t="0.75000000000001277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データ!$CK$6:$CO$6</c:f>
              <c:numCache>
                <c:formatCode>#,##0.00;"△"#,##0.00;"-"</c:formatCode>
                <c:ptCount val="5"/>
                <c:pt idx="0">
                  <c:v>66.17</c:v>
                </c:pt>
                <c:pt idx="1">
                  <c:v>66.83</c:v>
                </c:pt>
                <c:pt idx="2">
                  <c:v>66.78</c:v>
                </c:pt>
                <c:pt idx="3">
                  <c:v>66.73</c:v>
                </c:pt>
                <c:pt idx="4">
                  <c:v>66.3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2278400"/>
        <c:axId val="1823174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データ!$CP$6:$CT$6</c:f>
              <c:numCache>
                <c:formatCode>#,##0.00;"△"#,##0.00;"-"</c:formatCode>
                <c:ptCount val="5"/>
                <c:pt idx="0">
                  <c:v>64.150000000000006</c:v>
                </c:pt>
                <c:pt idx="1">
                  <c:v>63.73</c:v>
                </c:pt>
                <c:pt idx="2">
                  <c:v>64.55</c:v>
                </c:pt>
                <c:pt idx="3">
                  <c:v>64.12</c:v>
                </c:pt>
                <c:pt idx="4">
                  <c:v>62.69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2278400"/>
        <c:axId val="182317440"/>
      </c:lineChart>
      <c:dateAx>
        <c:axId val="1822784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82317440"/>
        <c:crosses val="autoZero"/>
        <c:auto val="1"/>
        <c:lblOffset val="100"/>
        <c:baseTimeUnit val="years"/>
      </c:dateAx>
      <c:valAx>
        <c:axId val="1823174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822784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データ!$CV$6:$CZ$6</c:f>
              <c:numCache>
                <c:formatCode>#,##0.00;"△"#,##0.00;"-"</c:formatCode>
                <c:ptCount val="5"/>
                <c:pt idx="0">
                  <c:v>105.78</c:v>
                </c:pt>
                <c:pt idx="1">
                  <c:v>104.74</c:v>
                </c:pt>
                <c:pt idx="2">
                  <c:v>104.82</c:v>
                </c:pt>
                <c:pt idx="3">
                  <c:v>104.9</c:v>
                </c:pt>
                <c:pt idx="4">
                  <c:v>105.57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2019968"/>
        <c:axId val="182026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データ!$DA$6:$DE$6</c:f>
              <c:numCache>
                <c:formatCode>#,##0.00;"△"#,##0.00;"-"</c:formatCode>
                <c:ptCount val="5"/>
                <c:pt idx="0">
                  <c:v>99.88</c:v>
                </c:pt>
                <c:pt idx="1">
                  <c:v>99.96</c:v>
                </c:pt>
                <c:pt idx="2">
                  <c:v>99.93</c:v>
                </c:pt>
                <c:pt idx="3">
                  <c:v>100.12</c:v>
                </c:pt>
                <c:pt idx="4">
                  <c:v>100.12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2019968"/>
        <c:axId val="182026240"/>
      </c:lineChart>
      <c:dateAx>
        <c:axId val="1820199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82026240"/>
        <c:crosses val="autoZero"/>
        <c:auto val="1"/>
        <c:lblOffset val="100"/>
        <c:baseTimeUnit val="years"/>
      </c:dateAx>
      <c:valAx>
        <c:axId val="182026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8201996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77"/>
          <c:y val="0.15806945669028497"/>
          <c:w val="0.8602616255212191"/>
          <c:h val="0.54627248298936959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データ!$W$6:$AA$6</c:f>
              <c:numCache>
                <c:formatCode>#,##0.00;"△"#,##0.00;"-"</c:formatCode>
                <c:ptCount val="5"/>
                <c:pt idx="0">
                  <c:v>97.34</c:v>
                </c:pt>
                <c:pt idx="1">
                  <c:v>101.04</c:v>
                </c:pt>
                <c:pt idx="2">
                  <c:v>100.29</c:v>
                </c:pt>
                <c:pt idx="3">
                  <c:v>103.07</c:v>
                </c:pt>
                <c:pt idx="4">
                  <c:v>103.84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9037696"/>
        <c:axId val="1790396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データ!$AB$6:$AF$6</c:f>
              <c:numCache>
                <c:formatCode>#,##0.00;"△"#,##0.00;"-"</c:formatCode>
                <c:ptCount val="5"/>
                <c:pt idx="0">
                  <c:v>112.1</c:v>
                </c:pt>
                <c:pt idx="1">
                  <c:v>111.78</c:v>
                </c:pt>
                <c:pt idx="2">
                  <c:v>113.16</c:v>
                </c:pt>
                <c:pt idx="3">
                  <c:v>113.88</c:v>
                </c:pt>
                <c:pt idx="4">
                  <c:v>113.47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9037696"/>
        <c:axId val="179039616"/>
      </c:lineChart>
      <c:dateAx>
        <c:axId val="1790376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79039616"/>
        <c:crosses val="autoZero"/>
        <c:auto val="1"/>
        <c:lblOffset val="100"/>
        <c:baseTimeUnit val="years"/>
      </c:dateAx>
      <c:valAx>
        <c:axId val="17903961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790376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データ!$DG$6:$DK$6</c:f>
              <c:numCache>
                <c:formatCode>#,##0.00;"△"#,##0.00;"-"</c:formatCode>
                <c:ptCount val="5"/>
                <c:pt idx="0">
                  <c:v>35.380000000000003</c:v>
                </c:pt>
                <c:pt idx="1">
                  <c:v>37.450000000000003</c:v>
                </c:pt>
                <c:pt idx="2">
                  <c:v>39.119999999999997</c:v>
                </c:pt>
                <c:pt idx="3">
                  <c:v>41.05</c:v>
                </c:pt>
                <c:pt idx="4">
                  <c:v>52.74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0638848"/>
        <c:axId val="1806407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データ!$DL$6:$DP$6</c:f>
              <c:numCache>
                <c:formatCode>#,##0.00;"△"#,##0.00;"-"</c:formatCode>
                <c:ptCount val="5"/>
                <c:pt idx="0">
                  <c:v>36.57</c:v>
                </c:pt>
                <c:pt idx="1">
                  <c:v>37.549999999999997</c:v>
                </c:pt>
                <c:pt idx="2">
                  <c:v>38.86</c:v>
                </c:pt>
                <c:pt idx="3">
                  <c:v>39.81</c:v>
                </c:pt>
                <c:pt idx="4">
                  <c:v>51.44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0638848"/>
        <c:axId val="180640768"/>
      </c:lineChart>
      <c:dateAx>
        <c:axId val="1806388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80640768"/>
        <c:crosses val="autoZero"/>
        <c:auto val="1"/>
        <c:lblOffset val="100"/>
        <c:baseTimeUnit val="years"/>
      </c:dateAx>
      <c:valAx>
        <c:axId val="1806407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806388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4"/>
          <c:y val="0.15806945669028519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データ!$DR$6:$DV$6</c:f>
              <c:numCache>
                <c:formatCode>#,##0.00;"△"#,##0.00;"-"</c:formatCode>
                <c:ptCount val="5"/>
                <c:pt idx="0">
                  <c:v>40.409999999999997</c:v>
                </c:pt>
                <c:pt idx="1">
                  <c:v>39.92</c:v>
                </c:pt>
                <c:pt idx="2">
                  <c:v>37.92</c:v>
                </c:pt>
                <c:pt idx="3">
                  <c:v>37.61</c:v>
                </c:pt>
                <c:pt idx="4">
                  <c:v>37.18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1207808"/>
        <c:axId val="181209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データ!$DW$6:$EA$6</c:f>
              <c:numCache>
                <c:formatCode>#,##0.00;"△"#,##0.00;"-"</c:formatCode>
                <c:ptCount val="5"/>
                <c:pt idx="0">
                  <c:v>5.27</c:v>
                </c:pt>
                <c:pt idx="1">
                  <c:v>9.98</c:v>
                </c:pt>
                <c:pt idx="2">
                  <c:v>12.13</c:v>
                </c:pt>
                <c:pt idx="3">
                  <c:v>13.72</c:v>
                </c:pt>
                <c:pt idx="4">
                  <c:v>16.77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1207808"/>
        <c:axId val="181209728"/>
      </c:lineChart>
      <c:dateAx>
        <c:axId val="1812078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81209728"/>
        <c:crosses val="autoZero"/>
        <c:auto val="1"/>
        <c:lblOffset val="100"/>
        <c:baseTimeUnit val="years"/>
      </c:dateAx>
      <c:valAx>
        <c:axId val="181209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812078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66" l="0.70000000000000062" r="0.70000000000000062" t="0.7500000000000126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データ!$AH$6:$AL$6</c:f>
              <c:numCache>
                <c:formatCode>#,##0.00;"△"#,##0.00;"-"</c:formatCode>
                <c:ptCount val="5"/>
                <c:pt idx="0">
                  <c:v>84.39</c:v>
                </c:pt>
                <c:pt idx="1">
                  <c:v>109.27</c:v>
                </c:pt>
                <c:pt idx="2">
                  <c:v>109.27</c:v>
                </c:pt>
                <c:pt idx="3">
                  <c:v>107.62</c:v>
                </c:pt>
                <c:pt idx="4">
                  <c:v>100.5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1242496"/>
        <c:axId val="1812569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データ!$AM$6:$AQ$6</c:f>
              <c:numCache>
                <c:formatCode>#,##0.00;"△"#,##0.00;"-"</c:formatCode>
                <c:ptCount val="5"/>
                <c:pt idx="0">
                  <c:v>25.58</c:v>
                </c:pt>
                <c:pt idx="1">
                  <c:v>25.8</c:v>
                </c:pt>
                <c:pt idx="2">
                  <c:v>23.57</c:v>
                </c:pt>
                <c:pt idx="3">
                  <c:v>21.34</c:v>
                </c:pt>
                <c:pt idx="4">
                  <c:v>16.89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1242496"/>
        <c:axId val="181256960"/>
      </c:lineChart>
      <c:dateAx>
        <c:axId val="1812424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81256960"/>
        <c:crosses val="autoZero"/>
        <c:auto val="1"/>
        <c:lblOffset val="100"/>
        <c:baseTimeUnit val="years"/>
      </c:dateAx>
      <c:valAx>
        <c:axId val="18125696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812424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データ!$AS$6:$AW$6</c:f>
              <c:numCache>
                <c:formatCode>#,##0.00;"△"#,##0.00;"-"</c:formatCode>
                <c:ptCount val="5"/>
                <c:pt idx="0">
                  <c:v>401.15</c:v>
                </c:pt>
                <c:pt idx="1">
                  <c:v>458.12</c:v>
                </c:pt>
                <c:pt idx="2">
                  <c:v>302.54000000000002</c:v>
                </c:pt>
                <c:pt idx="3">
                  <c:v>374.26</c:v>
                </c:pt>
                <c:pt idx="4">
                  <c:v>104.71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1299456"/>
        <c:axId val="181305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データ!$AX$6:$BB$6</c:f>
              <c:numCache>
                <c:formatCode>#,##0.00;"△"#,##0.00;"-"</c:formatCode>
                <c:ptCount val="5"/>
                <c:pt idx="0">
                  <c:v>669.4</c:v>
                </c:pt>
                <c:pt idx="1">
                  <c:v>720.62</c:v>
                </c:pt>
                <c:pt idx="2">
                  <c:v>654.97</c:v>
                </c:pt>
                <c:pt idx="3">
                  <c:v>634.53</c:v>
                </c:pt>
                <c:pt idx="4">
                  <c:v>200.22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1299456"/>
        <c:axId val="181305728"/>
      </c:lineChart>
      <c:dateAx>
        <c:axId val="1812994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81305728"/>
        <c:crosses val="autoZero"/>
        <c:auto val="1"/>
        <c:lblOffset val="100"/>
        <c:baseTimeUnit val="years"/>
      </c:dateAx>
      <c:valAx>
        <c:axId val="18130572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812994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データ!$BD$6:$BH$6</c:f>
              <c:numCache>
                <c:formatCode>#,##0.00;"△"#,##0.00;"-"</c:formatCode>
                <c:ptCount val="5"/>
                <c:pt idx="0">
                  <c:v>498.65</c:v>
                </c:pt>
                <c:pt idx="1">
                  <c:v>467.74</c:v>
                </c:pt>
                <c:pt idx="2">
                  <c:v>438.73</c:v>
                </c:pt>
                <c:pt idx="3">
                  <c:v>404.96</c:v>
                </c:pt>
                <c:pt idx="4">
                  <c:v>379.52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1329920"/>
        <c:axId val="1813318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データ!$BI$6:$BM$6</c:f>
              <c:numCache>
                <c:formatCode>#,##0.00;"△"#,##0.00;"-"</c:formatCode>
                <c:ptCount val="5"/>
                <c:pt idx="0">
                  <c:v>446.65</c:v>
                </c:pt>
                <c:pt idx="1">
                  <c:v>415.99</c:v>
                </c:pt>
                <c:pt idx="2">
                  <c:v>383.75</c:v>
                </c:pt>
                <c:pt idx="3">
                  <c:v>368.94</c:v>
                </c:pt>
                <c:pt idx="4">
                  <c:v>351.06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1329920"/>
        <c:axId val="181331840"/>
      </c:lineChart>
      <c:dateAx>
        <c:axId val="1813299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81331840"/>
        <c:crosses val="autoZero"/>
        <c:auto val="1"/>
        <c:lblOffset val="100"/>
        <c:baseTimeUnit val="years"/>
      </c:dateAx>
      <c:valAx>
        <c:axId val="18133184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813299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データ!$BO$6:$BS$6</c:f>
              <c:numCache>
                <c:formatCode>#,##0.00;"△"#,##0.00;"-"</c:formatCode>
                <c:ptCount val="5"/>
                <c:pt idx="0">
                  <c:v>94.37</c:v>
                </c:pt>
                <c:pt idx="1">
                  <c:v>98.48</c:v>
                </c:pt>
                <c:pt idx="2">
                  <c:v>98.33</c:v>
                </c:pt>
                <c:pt idx="3">
                  <c:v>101.46</c:v>
                </c:pt>
                <c:pt idx="4">
                  <c:v>102.61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1968256"/>
        <c:axId val="1819745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データ!$BT$6:$BX$6</c:f>
              <c:numCache>
                <c:formatCode>#,##0.00;"△"#,##0.00;"-"</c:formatCode>
                <c:ptCount val="5"/>
                <c:pt idx="0">
                  <c:v>108.75</c:v>
                </c:pt>
                <c:pt idx="1">
                  <c:v>108.61</c:v>
                </c:pt>
                <c:pt idx="2">
                  <c:v>110.39</c:v>
                </c:pt>
                <c:pt idx="3">
                  <c:v>111.12</c:v>
                </c:pt>
                <c:pt idx="4">
                  <c:v>112.92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1968256"/>
        <c:axId val="181974528"/>
      </c:lineChart>
      <c:dateAx>
        <c:axId val="1819682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81974528"/>
        <c:crosses val="autoZero"/>
        <c:auto val="1"/>
        <c:lblOffset val="100"/>
        <c:baseTimeUnit val="years"/>
      </c:dateAx>
      <c:valAx>
        <c:axId val="1819745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819682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データ!$BZ$6:$CD$6</c:f>
              <c:numCache>
                <c:formatCode>#,##0.00;"△"#,##0.00;"-"</c:formatCode>
                <c:ptCount val="5"/>
                <c:pt idx="0">
                  <c:v>65.66</c:v>
                </c:pt>
                <c:pt idx="1">
                  <c:v>62.92</c:v>
                </c:pt>
                <c:pt idx="2">
                  <c:v>63.01</c:v>
                </c:pt>
                <c:pt idx="3">
                  <c:v>61.07</c:v>
                </c:pt>
                <c:pt idx="4">
                  <c:v>60.38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2262400"/>
        <c:axId val="1822686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データ!$CE$6:$CI$6</c:f>
              <c:numCache>
                <c:formatCode>#,##0.00;"△"#,##0.00;"-"</c:formatCode>
                <c:ptCount val="5"/>
                <c:pt idx="0">
                  <c:v>80.38</c:v>
                </c:pt>
                <c:pt idx="1">
                  <c:v>78.760000000000005</c:v>
                </c:pt>
                <c:pt idx="2">
                  <c:v>76.81</c:v>
                </c:pt>
                <c:pt idx="3">
                  <c:v>75.75</c:v>
                </c:pt>
                <c:pt idx="4">
                  <c:v>75.3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2262400"/>
        <c:axId val="182268672"/>
      </c:lineChart>
      <c:dateAx>
        <c:axId val="1822624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82268672"/>
        <c:crosses val="autoZero"/>
        <c:auto val="1"/>
        <c:lblOffset val="100"/>
        <c:baseTimeUnit val="years"/>
      </c:dateAx>
      <c:valAx>
        <c:axId val="1822686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822624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データ!AG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F4277BC-30E4-4266-91D5-68C1F0E82A3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【113.47】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R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990BA7D-5383-4D16-B738-2ACC3DDDECB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【16.89】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C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166A214-28B9-4A84-9BCA-9296A62046B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【200.22】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データ!BN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9174AD17-A8AA-4A7D-877C-84A3EFA23F0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【351.06】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データ!DF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CC22578-84EF-4AF0-A669-91BFA51E54A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【100.12】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データ!CU6">
      <xdr:nvSpPr>
        <xdr:cNvPr id="29" name="テキスト ボックス 28"/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46DF1C0-86AA-4484-B256-AD295D1C35A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【62.69】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データ!CJ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633797F-8967-4D45-88BC-7E016710946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【75.30】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データ!BY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617DBF7-5CBA-41A3-9146-B0CD9746B61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【112.92】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Q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645B2BB-AEB8-413B-AF84-0D917C8F8E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【51.44】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B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502B9EF-0D34-4E94-A43C-AC932C6E755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【16.77】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データ!EM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6E6593F-6AF7-48F0-B495-69F2A3E5655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【0.13】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3"/>
  <sheetViews>
    <sheetView showGridLines="0" tabSelected="1" zoomScale="70" zoomScaleNormal="70" workbookViewId="0"/>
  </sheetViews>
  <sheetFormatPr defaultColWidth="2.6640625" defaultRowHeight="13.2"/>
  <cols>
    <col min="1" max="1" width="2.6640625" customWidth="1"/>
    <col min="2" max="62" width="3.77734375" customWidth="1"/>
    <col min="64" max="78" width="3.109375" customWidth="1"/>
    <col min="79" max="79" width="4.44140625" bestFit="1" customWidth="1"/>
    <col min="81" max="82" width="4.4414062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77" t="s">
        <v>0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7"/>
      <c r="AP2" s="77"/>
      <c r="AQ2" s="77"/>
      <c r="AR2" s="77"/>
      <c r="AS2" s="77"/>
      <c r="AT2" s="77"/>
      <c r="AU2" s="77"/>
      <c r="AV2" s="77"/>
      <c r="AW2" s="77"/>
      <c r="AX2" s="77"/>
      <c r="AY2" s="77"/>
      <c r="AZ2" s="77"/>
      <c r="BA2" s="77"/>
      <c r="BB2" s="77"/>
      <c r="BC2" s="77"/>
      <c r="BD2" s="77"/>
      <c r="BE2" s="77"/>
      <c r="BF2" s="77"/>
      <c r="BG2" s="77"/>
      <c r="BH2" s="77"/>
      <c r="BI2" s="77"/>
      <c r="BJ2" s="77"/>
      <c r="BK2" s="77"/>
      <c r="BL2" s="77"/>
      <c r="BM2" s="77"/>
      <c r="BN2" s="77"/>
      <c r="BO2" s="77"/>
      <c r="BP2" s="77"/>
      <c r="BQ2" s="77"/>
      <c r="BR2" s="77"/>
      <c r="BS2" s="77"/>
      <c r="BT2" s="77"/>
      <c r="BU2" s="77"/>
      <c r="BV2" s="77"/>
      <c r="BW2" s="77"/>
      <c r="BX2" s="77"/>
      <c r="BY2" s="77"/>
      <c r="BZ2" s="77"/>
    </row>
    <row r="3" spans="1:78" ht="9.75" customHeight="1">
      <c r="A3" s="2"/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7"/>
      <c r="BA3" s="77"/>
      <c r="BB3" s="77"/>
      <c r="BC3" s="77"/>
      <c r="BD3" s="77"/>
      <c r="BE3" s="77"/>
      <c r="BF3" s="77"/>
      <c r="BG3" s="77"/>
      <c r="BH3" s="77"/>
      <c r="BI3" s="77"/>
      <c r="BJ3" s="77"/>
      <c r="BK3" s="77"/>
      <c r="BL3" s="77"/>
      <c r="BM3" s="77"/>
      <c r="BN3" s="77"/>
      <c r="BO3" s="77"/>
      <c r="BP3" s="77"/>
      <c r="BQ3" s="77"/>
      <c r="BR3" s="77"/>
      <c r="BS3" s="77"/>
      <c r="BT3" s="77"/>
      <c r="BU3" s="77"/>
      <c r="BV3" s="77"/>
      <c r="BW3" s="77"/>
      <c r="BX3" s="77"/>
      <c r="BY3" s="77"/>
      <c r="BZ3" s="77"/>
    </row>
    <row r="4" spans="1:78" ht="9.75" customHeight="1">
      <c r="A4" s="2"/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/>
      <c r="AO4" s="77"/>
      <c r="AP4" s="77"/>
      <c r="AQ4" s="77"/>
      <c r="AR4" s="77"/>
      <c r="AS4" s="77"/>
      <c r="AT4" s="77"/>
      <c r="AU4" s="77"/>
      <c r="AV4" s="77"/>
      <c r="AW4" s="77"/>
      <c r="AX4" s="77"/>
      <c r="AY4" s="77"/>
      <c r="AZ4" s="77"/>
      <c r="BA4" s="77"/>
      <c r="BB4" s="77"/>
      <c r="BC4" s="77"/>
      <c r="BD4" s="77"/>
      <c r="BE4" s="77"/>
      <c r="BF4" s="77"/>
      <c r="BG4" s="77"/>
      <c r="BH4" s="77"/>
      <c r="BI4" s="77"/>
      <c r="BJ4" s="77"/>
      <c r="BK4" s="77"/>
      <c r="BL4" s="77"/>
      <c r="BM4" s="77"/>
      <c r="BN4" s="77"/>
      <c r="BO4" s="77"/>
      <c r="BP4" s="77"/>
      <c r="BQ4" s="77"/>
      <c r="BR4" s="77"/>
      <c r="BS4" s="77"/>
      <c r="BT4" s="77"/>
      <c r="BU4" s="77"/>
      <c r="BV4" s="77"/>
      <c r="BW4" s="77"/>
      <c r="BX4" s="77"/>
      <c r="BY4" s="77"/>
      <c r="BZ4" s="77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78" t="str">
        <f>データ!H6</f>
        <v>兵庫県　阪神水道企業団</v>
      </c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79" t="s">
        <v>1</v>
      </c>
      <c r="C7" s="80"/>
      <c r="D7" s="80"/>
      <c r="E7" s="80"/>
      <c r="F7" s="80"/>
      <c r="G7" s="80"/>
      <c r="H7" s="80"/>
      <c r="I7" s="81"/>
      <c r="J7" s="79" t="s">
        <v>2</v>
      </c>
      <c r="K7" s="80"/>
      <c r="L7" s="80"/>
      <c r="M7" s="80"/>
      <c r="N7" s="80"/>
      <c r="O7" s="80"/>
      <c r="P7" s="80"/>
      <c r="Q7" s="81"/>
      <c r="R7" s="79" t="s">
        <v>3</v>
      </c>
      <c r="S7" s="80"/>
      <c r="T7" s="80"/>
      <c r="U7" s="80"/>
      <c r="V7" s="80"/>
      <c r="W7" s="80"/>
      <c r="X7" s="80"/>
      <c r="Y7" s="81"/>
      <c r="Z7" s="79" t="s">
        <v>4</v>
      </c>
      <c r="AA7" s="80"/>
      <c r="AB7" s="80"/>
      <c r="AC7" s="80"/>
      <c r="AD7" s="80"/>
      <c r="AE7" s="80"/>
      <c r="AF7" s="80"/>
      <c r="AG7" s="81"/>
      <c r="AH7" s="3"/>
      <c r="AI7" s="79" t="s">
        <v>5</v>
      </c>
      <c r="AJ7" s="80"/>
      <c r="AK7" s="80"/>
      <c r="AL7" s="80"/>
      <c r="AM7" s="80"/>
      <c r="AN7" s="80"/>
      <c r="AO7" s="80"/>
      <c r="AP7" s="81"/>
      <c r="AQ7" s="68" t="s">
        <v>6</v>
      </c>
      <c r="AR7" s="68"/>
      <c r="AS7" s="68"/>
      <c r="AT7" s="68"/>
      <c r="AU7" s="68"/>
      <c r="AV7" s="68"/>
      <c r="AW7" s="68"/>
      <c r="AX7" s="68"/>
      <c r="AY7" s="68" t="s">
        <v>7</v>
      </c>
      <c r="AZ7" s="68"/>
      <c r="BA7" s="68"/>
      <c r="BB7" s="68"/>
      <c r="BC7" s="68"/>
      <c r="BD7" s="68"/>
      <c r="BE7" s="68"/>
      <c r="BF7" s="68"/>
      <c r="BG7" s="3"/>
      <c r="BH7" s="3"/>
      <c r="BI7" s="3"/>
      <c r="BJ7" s="3"/>
      <c r="BK7" s="3"/>
      <c r="BL7" s="4" t="s">
        <v>8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>
      <c r="A8" s="2"/>
      <c r="B8" s="71" t="str">
        <f>データ!I6</f>
        <v>法適用</v>
      </c>
      <c r="C8" s="72"/>
      <c r="D8" s="72"/>
      <c r="E8" s="72"/>
      <c r="F8" s="72"/>
      <c r="G8" s="72"/>
      <c r="H8" s="72"/>
      <c r="I8" s="73"/>
      <c r="J8" s="71" t="str">
        <f>データ!J6</f>
        <v>水道事業</v>
      </c>
      <c r="K8" s="72"/>
      <c r="L8" s="72"/>
      <c r="M8" s="72"/>
      <c r="N8" s="72"/>
      <c r="O8" s="72"/>
      <c r="P8" s="72"/>
      <c r="Q8" s="73"/>
      <c r="R8" s="71" t="str">
        <f>データ!K6</f>
        <v>用水供給事業</v>
      </c>
      <c r="S8" s="72"/>
      <c r="T8" s="72"/>
      <c r="U8" s="72"/>
      <c r="V8" s="72"/>
      <c r="W8" s="72"/>
      <c r="X8" s="72"/>
      <c r="Y8" s="73"/>
      <c r="Z8" s="71" t="str">
        <f>データ!L6</f>
        <v>B</v>
      </c>
      <c r="AA8" s="72"/>
      <c r="AB8" s="72"/>
      <c r="AC8" s="72"/>
      <c r="AD8" s="72"/>
      <c r="AE8" s="72"/>
      <c r="AF8" s="72"/>
      <c r="AG8" s="73"/>
      <c r="AH8" s="3"/>
      <c r="AI8" s="74" t="str">
        <f>データ!Q6</f>
        <v>-</v>
      </c>
      <c r="AJ8" s="75"/>
      <c r="AK8" s="75"/>
      <c r="AL8" s="75"/>
      <c r="AM8" s="75"/>
      <c r="AN8" s="75"/>
      <c r="AO8" s="75"/>
      <c r="AP8" s="76"/>
      <c r="AQ8" s="57" t="str">
        <f>データ!R6</f>
        <v>-</v>
      </c>
      <c r="AR8" s="57"/>
      <c r="AS8" s="57"/>
      <c r="AT8" s="57"/>
      <c r="AU8" s="57"/>
      <c r="AV8" s="57"/>
      <c r="AW8" s="57"/>
      <c r="AX8" s="57"/>
      <c r="AY8" s="57" t="str">
        <f>データ!S6</f>
        <v>-</v>
      </c>
      <c r="AZ8" s="57"/>
      <c r="BA8" s="57"/>
      <c r="BB8" s="57"/>
      <c r="BC8" s="57"/>
      <c r="BD8" s="57"/>
      <c r="BE8" s="57"/>
      <c r="BF8" s="57"/>
      <c r="BG8" s="3"/>
      <c r="BH8" s="3"/>
      <c r="BI8" s="3"/>
      <c r="BJ8" s="3"/>
      <c r="BK8" s="3"/>
      <c r="BL8" s="66" t="s">
        <v>9</v>
      </c>
      <c r="BM8" s="67"/>
      <c r="BN8" s="7" t="s">
        <v>10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>
      <c r="A9" s="2"/>
      <c r="B9" s="68" t="s">
        <v>11</v>
      </c>
      <c r="C9" s="68"/>
      <c r="D9" s="68"/>
      <c r="E9" s="68"/>
      <c r="F9" s="68"/>
      <c r="G9" s="68"/>
      <c r="H9" s="68"/>
      <c r="I9" s="68"/>
      <c r="J9" s="68" t="s">
        <v>12</v>
      </c>
      <c r="K9" s="68"/>
      <c r="L9" s="68"/>
      <c r="M9" s="68"/>
      <c r="N9" s="68"/>
      <c r="O9" s="68"/>
      <c r="P9" s="68"/>
      <c r="Q9" s="68"/>
      <c r="R9" s="68" t="s">
        <v>13</v>
      </c>
      <c r="S9" s="68"/>
      <c r="T9" s="68"/>
      <c r="U9" s="68"/>
      <c r="V9" s="68"/>
      <c r="W9" s="68"/>
      <c r="X9" s="68"/>
      <c r="Y9" s="68"/>
      <c r="Z9" s="68" t="s">
        <v>14</v>
      </c>
      <c r="AA9" s="68"/>
      <c r="AB9" s="68"/>
      <c r="AC9" s="68"/>
      <c r="AD9" s="68"/>
      <c r="AE9" s="68"/>
      <c r="AF9" s="68"/>
      <c r="AG9" s="68"/>
      <c r="AH9" s="3"/>
      <c r="AI9" s="68" t="s">
        <v>15</v>
      </c>
      <c r="AJ9" s="68"/>
      <c r="AK9" s="68"/>
      <c r="AL9" s="68"/>
      <c r="AM9" s="68"/>
      <c r="AN9" s="68"/>
      <c r="AO9" s="68"/>
      <c r="AP9" s="68"/>
      <c r="AQ9" s="68" t="s">
        <v>16</v>
      </c>
      <c r="AR9" s="68"/>
      <c r="AS9" s="68"/>
      <c r="AT9" s="68"/>
      <c r="AU9" s="68"/>
      <c r="AV9" s="68"/>
      <c r="AW9" s="68"/>
      <c r="AX9" s="68"/>
      <c r="AY9" s="68" t="s">
        <v>17</v>
      </c>
      <c r="AZ9" s="68"/>
      <c r="BA9" s="68"/>
      <c r="BB9" s="68"/>
      <c r="BC9" s="68"/>
      <c r="BD9" s="68"/>
      <c r="BE9" s="68"/>
      <c r="BF9" s="68"/>
      <c r="BG9" s="3"/>
      <c r="BH9" s="3"/>
      <c r="BI9" s="3"/>
      <c r="BJ9" s="3"/>
      <c r="BK9" s="3"/>
      <c r="BL9" s="69" t="s">
        <v>18</v>
      </c>
      <c r="BM9" s="70"/>
      <c r="BN9" s="10" t="s">
        <v>19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>
      <c r="A10" s="2"/>
      <c r="B10" s="57" t="str">
        <f>データ!M6</f>
        <v>-</v>
      </c>
      <c r="C10" s="57"/>
      <c r="D10" s="57"/>
      <c r="E10" s="57"/>
      <c r="F10" s="57"/>
      <c r="G10" s="57"/>
      <c r="H10" s="57"/>
      <c r="I10" s="57"/>
      <c r="J10" s="57">
        <f>データ!N6</f>
        <v>57.3</v>
      </c>
      <c r="K10" s="57"/>
      <c r="L10" s="57"/>
      <c r="M10" s="57"/>
      <c r="N10" s="57"/>
      <c r="O10" s="57"/>
      <c r="P10" s="57"/>
      <c r="Q10" s="57"/>
      <c r="R10" s="57">
        <f>データ!O6</f>
        <v>98.1</v>
      </c>
      <c r="S10" s="57"/>
      <c r="T10" s="57"/>
      <c r="U10" s="57"/>
      <c r="V10" s="57"/>
      <c r="W10" s="57"/>
      <c r="X10" s="57"/>
      <c r="Y10" s="57"/>
      <c r="Z10" s="65">
        <f>データ!P6</f>
        <v>0</v>
      </c>
      <c r="AA10" s="65"/>
      <c r="AB10" s="65"/>
      <c r="AC10" s="65"/>
      <c r="AD10" s="65"/>
      <c r="AE10" s="65"/>
      <c r="AF10" s="65"/>
      <c r="AG10" s="65"/>
      <c r="AH10" s="2"/>
      <c r="AI10" s="65">
        <f>データ!T6</f>
        <v>2508510</v>
      </c>
      <c r="AJ10" s="65"/>
      <c r="AK10" s="65"/>
      <c r="AL10" s="65"/>
      <c r="AM10" s="65"/>
      <c r="AN10" s="65"/>
      <c r="AO10" s="65"/>
      <c r="AP10" s="65"/>
      <c r="AQ10" s="57">
        <f>データ!U6</f>
        <v>662.4</v>
      </c>
      <c r="AR10" s="57"/>
      <c r="AS10" s="57"/>
      <c r="AT10" s="57"/>
      <c r="AU10" s="57"/>
      <c r="AV10" s="57"/>
      <c r="AW10" s="57"/>
      <c r="AX10" s="57"/>
      <c r="AY10" s="57">
        <f>データ!V6</f>
        <v>3787</v>
      </c>
      <c r="AZ10" s="57"/>
      <c r="BA10" s="57"/>
      <c r="BB10" s="57"/>
      <c r="BC10" s="57"/>
      <c r="BD10" s="57"/>
      <c r="BE10" s="57"/>
      <c r="BF10" s="57"/>
      <c r="BG10" s="2"/>
      <c r="BH10" s="2"/>
      <c r="BI10" s="2"/>
      <c r="BJ10" s="2"/>
      <c r="BK10" s="2"/>
      <c r="BL10" s="58" t="s">
        <v>20</v>
      </c>
      <c r="BM10" s="59"/>
      <c r="BN10" s="13" t="s">
        <v>21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60" t="s">
        <v>22</v>
      </c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60"/>
      <c r="BM12" s="60"/>
      <c r="BN12" s="60"/>
      <c r="BO12" s="60"/>
      <c r="BP12" s="60"/>
      <c r="BQ12" s="60"/>
      <c r="BR12" s="60"/>
      <c r="BS12" s="60"/>
      <c r="BT12" s="60"/>
      <c r="BU12" s="60"/>
      <c r="BV12" s="60"/>
      <c r="BW12" s="60"/>
      <c r="BX12" s="60"/>
      <c r="BY12" s="60"/>
      <c r="BZ12" s="60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1"/>
      <c r="BM13" s="61"/>
      <c r="BN13" s="61"/>
      <c r="BO13" s="61"/>
      <c r="BP13" s="61"/>
      <c r="BQ13" s="61"/>
      <c r="BR13" s="61"/>
      <c r="BS13" s="61"/>
      <c r="BT13" s="61"/>
      <c r="BU13" s="61"/>
      <c r="BV13" s="61"/>
      <c r="BW13" s="61"/>
      <c r="BX13" s="61"/>
      <c r="BY13" s="61"/>
      <c r="BZ13" s="61"/>
    </row>
    <row r="14" spans="1:78" ht="13.5" customHeight="1">
      <c r="A14" s="2"/>
      <c r="B14" s="62" t="s">
        <v>23</v>
      </c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4"/>
      <c r="BK14" s="2"/>
      <c r="BL14" s="41" t="s">
        <v>24</v>
      </c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3"/>
    </row>
    <row r="15" spans="1:78" ht="13.5" customHeight="1">
      <c r="A15" s="2"/>
      <c r="B15" s="54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6"/>
      <c r="BK15" s="2"/>
      <c r="BL15" s="44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6"/>
    </row>
    <row r="16" spans="1:78" ht="13.5" customHeight="1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51" t="s">
        <v>104</v>
      </c>
      <c r="BM16" s="48"/>
      <c r="BN16" s="48"/>
      <c r="BO16" s="48"/>
      <c r="BP16" s="48"/>
      <c r="BQ16" s="48"/>
      <c r="BR16" s="48"/>
      <c r="BS16" s="48"/>
      <c r="BT16" s="48"/>
      <c r="BU16" s="48"/>
      <c r="BV16" s="48"/>
      <c r="BW16" s="48"/>
      <c r="BX16" s="48"/>
      <c r="BY16" s="48"/>
      <c r="BZ16" s="49"/>
    </row>
    <row r="17" spans="1:78" ht="13.5" customHeight="1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47"/>
      <c r="BM17" s="48"/>
      <c r="BN17" s="48"/>
      <c r="BO17" s="48"/>
      <c r="BP17" s="48"/>
      <c r="BQ17" s="48"/>
      <c r="BR17" s="48"/>
      <c r="BS17" s="48"/>
      <c r="BT17" s="48"/>
      <c r="BU17" s="48"/>
      <c r="BV17" s="48"/>
      <c r="BW17" s="48"/>
      <c r="BX17" s="48"/>
      <c r="BY17" s="48"/>
      <c r="BZ17" s="49"/>
    </row>
    <row r="18" spans="1:78" ht="13.5" customHeight="1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47"/>
      <c r="BM18" s="48"/>
      <c r="BN18" s="48"/>
      <c r="BO18" s="48"/>
      <c r="BP18" s="48"/>
      <c r="BQ18" s="48"/>
      <c r="BR18" s="48"/>
      <c r="BS18" s="48"/>
      <c r="BT18" s="48"/>
      <c r="BU18" s="48"/>
      <c r="BV18" s="48"/>
      <c r="BW18" s="48"/>
      <c r="BX18" s="48"/>
      <c r="BY18" s="48"/>
      <c r="BZ18" s="49"/>
    </row>
    <row r="19" spans="1:78" ht="13.5" customHeight="1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47"/>
      <c r="BM19" s="48"/>
      <c r="BN19" s="48"/>
      <c r="BO19" s="48"/>
      <c r="BP19" s="48"/>
      <c r="BQ19" s="48"/>
      <c r="BR19" s="48"/>
      <c r="BS19" s="48"/>
      <c r="BT19" s="48"/>
      <c r="BU19" s="48"/>
      <c r="BV19" s="48"/>
      <c r="BW19" s="48"/>
      <c r="BX19" s="48"/>
      <c r="BY19" s="48"/>
      <c r="BZ19" s="49"/>
    </row>
    <row r="20" spans="1:78" ht="13.5" customHeight="1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47"/>
      <c r="BM20" s="48"/>
      <c r="BN20" s="48"/>
      <c r="BO20" s="48"/>
      <c r="BP20" s="48"/>
      <c r="BQ20" s="48"/>
      <c r="BR20" s="48"/>
      <c r="BS20" s="48"/>
      <c r="BT20" s="48"/>
      <c r="BU20" s="48"/>
      <c r="BV20" s="48"/>
      <c r="BW20" s="48"/>
      <c r="BX20" s="48"/>
      <c r="BY20" s="48"/>
      <c r="BZ20" s="49"/>
    </row>
    <row r="21" spans="1:78" ht="13.5" customHeight="1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47"/>
      <c r="BM21" s="48"/>
      <c r="BN21" s="48"/>
      <c r="BO21" s="48"/>
      <c r="BP21" s="48"/>
      <c r="BQ21" s="48"/>
      <c r="BR21" s="48"/>
      <c r="BS21" s="48"/>
      <c r="BT21" s="48"/>
      <c r="BU21" s="48"/>
      <c r="BV21" s="48"/>
      <c r="BW21" s="48"/>
      <c r="BX21" s="48"/>
      <c r="BY21" s="48"/>
      <c r="BZ21" s="49"/>
    </row>
    <row r="22" spans="1:78" ht="13.5" customHeight="1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47"/>
      <c r="BM22" s="48"/>
      <c r="BN22" s="48"/>
      <c r="BO22" s="48"/>
      <c r="BP22" s="48"/>
      <c r="BQ22" s="48"/>
      <c r="BR22" s="48"/>
      <c r="BS22" s="48"/>
      <c r="BT22" s="48"/>
      <c r="BU22" s="48"/>
      <c r="BV22" s="48"/>
      <c r="BW22" s="48"/>
      <c r="BX22" s="48"/>
      <c r="BY22" s="48"/>
      <c r="BZ22" s="49"/>
    </row>
    <row r="23" spans="1:78" ht="13.5" customHeight="1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47"/>
      <c r="BM23" s="48"/>
      <c r="BN23" s="48"/>
      <c r="BO23" s="48"/>
      <c r="BP23" s="48"/>
      <c r="BQ23" s="48"/>
      <c r="BR23" s="48"/>
      <c r="BS23" s="48"/>
      <c r="BT23" s="48"/>
      <c r="BU23" s="48"/>
      <c r="BV23" s="48"/>
      <c r="BW23" s="48"/>
      <c r="BX23" s="48"/>
      <c r="BY23" s="48"/>
      <c r="BZ23" s="49"/>
    </row>
    <row r="24" spans="1:78" ht="13.5" customHeight="1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47"/>
      <c r="BM24" s="48"/>
      <c r="BN24" s="48"/>
      <c r="BO24" s="48"/>
      <c r="BP24" s="48"/>
      <c r="BQ24" s="48"/>
      <c r="BR24" s="48"/>
      <c r="BS24" s="48"/>
      <c r="BT24" s="48"/>
      <c r="BU24" s="48"/>
      <c r="BV24" s="48"/>
      <c r="BW24" s="48"/>
      <c r="BX24" s="48"/>
      <c r="BY24" s="48"/>
      <c r="BZ24" s="49"/>
    </row>
    <row r="25" spans="1:78" ht="13.5" customHeight="1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47"/>
      <c r="BM25" s="48"/>
      <c r="BN25" s="48"/>
      <c r="BO25" s="48"/>
      <c r="BP25" s="48"/>
      <c r="BQ25" s="48"/>
      <c r="BR25" s="48"/>
      <c r="BS25" s="48"/>
      <c r="BT25" s="48"/>
      <c r="BU25" s="48"/>
      <c r="BV25" s="48"/>
      <c r="BW25" s="48"/>
      <c r="BX25" s="48"/>
      <c r="BY25" s="48"/>
      <c r="BZ25" s="49"/>
    </row>
    <row r="26" spans="1:78" ht="13.5" customHeight="1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47"/>
      <c r="BM26" s="48"/>
      <c r="BN26" s="48"/>
      <c r="BO26" s="48"/>
      <c r="BP26" s="48"/>
      <c r="BQ26" s="48"/>
      <c r="BR26" s="48"/>
      <c r="BS26" s="48"/>
      <c r="BT26" s="48"/>
      <c r="BU26" s="48"/>
      <c r="BV26" s="48"/>
      <c r="BW26" s="48"/>
      <c r="BX26" s="48"/>
      <c r="BY26" s="48"/>
      <c r="BZ26" s="49"/>
    </row>
    <row r="27" spans="1:78" ht="13.5" customHeight="1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47"/>
      <c r="BM27" s="48"/>
      <c r="BN27" s="48"/>
      <c r="BO27" s="48"/>
      <c r="BP27" s="48"/>
      <c r="BQ27" s="48"/>
      <c r="BR27" s="48"/>
      <c r="BS27" s="48"/>
      <c r="BT27" s="48"/>
      <c r="BU27" s="48"/>
      <c r="BV27" s="48"/>
      <c r="BW27" s="48"/>
      <c r="BX27" s="48"/>
      <c r="BY27" s="48"/>
      <c r="BZ27" s="49"/>
    </row>
    <row r="28" spans="1:78" ht="13.5" customHeight="1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47"/>
      <c r="BM28" s="48"/>
      <c r="BN28" s="48"/>
      <c r="BO28" s="48"/>
      <c r="BP28" s="48"/>
      <c r="BQ28" s="48"/>
      <c r="BR28" s="48"/>
      <c r="BS28" s="48"/>
      <c r="BT28" s="48"/>
      <c r="BU28" s="48"/>
      <c r="BV28" s="48"/>
      <c r="BW28" s="48"/>
      <c r="BX28" s="48"/>
      <c r="BY28" s="48"/>
      <c r="BZ28" s="49"/>
    </row>
    <row r="29" spans="1:78" ht="13.5" customHeight="1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47"/>
      <c r="BM29" s="48"/>
      <c r="BN29" s="48"/>
      <c r="BO29" s="48"/>
      <c r="BP29" s="48"/>
      <c r="BQ29" s="48"/>
      <c r="BR29" s="48"/>
      <c r="BS29" s="48"/>
      <c r="BT29" s="48"/>
      <c r="BU29" s="48"/>
      <c r="BV29" s="48"/>
      <c r="BW29" s="48"/>
      <c r="BX29" s="48"/>
      <c r="BY29" s="48"/>
      <c r="BZ29" s="49"/>
    </row>
    <row r="30" spans="1:78" ht="13.5" customHeight="1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47"/>
      <c r="BM30" s="48"/>
      <c r="BN30" s="48"/>
      <c r="BO30" s="48"/>
      <c r="BP30" s="48"/>
      <c r="BQ30" s="48"/>
      <c r="BR30" s="48"/>
      <c r="BS30" s="48"/>
      <c r="BT30" s="48"/>
      <c r="BU30" s="48"/>
      <c r="BV30" s="48"/>
      <c r="BW30" s="48"/>
      <c r="BX30" s="48"/>
      <c r="BY30" s="48"/>
      <c r="BZ30" s="49"/>
    </row>
    <row r="31" spans="1:78" ht="13.5" customHeight="1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47"/>
      <c r="BM31" s="48"/>
      <c r="BN31" s="48"/>
      <c r="BO31" s="48"/>
      <c r="BP31" s="48"/>
      <c r="BQ31" s="48"/>
      <c r="BR31" s="48"/>
      <c r="BS31" s="48"/>
      <c r="BT31" s="48"/>
      <c r="BU31" s="48"/>
      <c r="BV31" s="48"/>
      <c r="BW31" s="48"/>
      <c r="BX31" s="48"/>
      <c r="BY31" s="48"/>
      <c r="BZ31" s="49"/>
    </row>
    <row r="32" spans="1:78" ht="13.5" customHeight="1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47"/>
      <c r="BM32" s="48"/>
      <c r="BN32" s="48"/>
      <c r="BO32" s="48"/>
      <c r="BP32" s="48"/>
      <c r="BQ32" s="48"/>
      <c r="BR32" s="48"/>
      <c r="BS32" s="48"/>
      <c r="BT32" s="48"/>
      <c r="BU32" s="48"/>
      <c r="BV32" s="48"/>
      <c r="BW32" s="48"/>
      <c r="BX32" s="48"/>
      <c r="BY32" s="48"/>
      <c r="BZ32" s="49"/>
    </row>
    <row r="33" spans="1:78" ht="13.5" customHeight="1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47"/>
      <c r="BM33" s="48"/>
      <c r="BN33" s="48"/>
      <c r="BO33" s="48"/>
      <c r="BP33" s="48"/>
      <c r="BQ33" s="48"/>
      <c r="BR33" s="48"/>
      <c r="BS33" s="48"/>
      <c r="BT33" s="48"/>
      <c r="BU33" s="48"/>
      <c r="BV33" s="48"/>
      <c r="BW33" s="48"/>
      <c r="BX33" s="48"/>
      <c r="BY33" s="48"/>
      <c r="BZ33" s="49"/>
    </row>
    <row r="34" spans="1:78" ht="13.5" customHeight="1">
      <c r="A34" s="2"/>
      <c r="B34" s="16"/>
      <c r="C34" s="50" t="s">
        <v>25</v>
      </c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19"/>
      <c r="R34" s="50" t="s">
        <v>26</v>
      </c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19"/>
      <c r="AG34" s="50" t="s">
        <v>27</v>
      </c>
      <c r="AH34" s="50"/>
      <c r="AI34" s="50"/>
      <c r="AJ34" s="50"/>
      <c r="AK34" s="50"/>
      <c r="AL34" s="50"/>
      <c r="AM34" s="50"/>
      <c r="AN34" s="50"/>
      <c r="AO34" s="50"/>
      <c r="AP34" s="50"/>
      <c r="AQ34" s="50"/>
      <c r="AR34" s="50"/>
      <c r="AS34" s="50"/>
      <c r="AT34" s="50"/>
      <c r="AU34" s="19"/>
      <c r="AV34" s="50" t="s">
        <v>28</v>
      </c>
      <c r="AW34" s="50"/>
      <c r="AX34" s="50"/>
      <c r="AY34" s="50"/>
      <c r="AZ34" s="50"/>
      <c r="BA34" s="50"/>
      <c r="BB34" s="50"/>
      <c r="BC34" s="50"/>
      <c r="BD34" s="50"/>
      <c r="BE34" s="50"/>
      <c r="BF34" s="50"/>
      <c r="BG34" s="50"/>
      <c r="BH34" s="50"/>
      <c r="BI34" s="50"/>
      <c r="BJ34" s="18"/>
      <c r="BK34" s="2"/>
      <c r="BL34" s="47"/>
      <c r="BM34" s="48"/>
      <c r="BN34" s="48"/>
      <c r="BO34" s="48"/>
      <c r="BP34" s="48"/>
      <c r="BQ34" s="48"/>
      <c r="BR34" s="48"/>
      <c r="BS34" s="48"/>
      <c r="BT34" s="48"/>
      <c r="BU34" s="48"/>
      <c r="BV34" s="48"/>
      <c r="BW34" s="48"/>
      <c r="BX34" s="48"/>
      <c r="BY34" s="48"/>
      <c r="BZ34" s="49"/>
    </row>
    <row r="35" spans="1:78" ht="13.5" customHeight="1">
      <c r="A35" s="2"/>
      <c r="B35" s="16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19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19"/>
      <c r="AG35" s="50"/>
      <c r="AH35" s="50"/>
      <c r="AI35" s="50"/>
      <c r="AJ35" s="50"/>
      <c r="AK35" s="50"/>
      <c r="AL35" s="50"/>
      <c r="AM35" s="50"/>
      <c r="AN35" s="50"/>
      <c r="AO35" s="50"/>
      <c r="AP35" s="50"/>
      <c r="AQ35" s="50"/>
      <c r="AR35" s="50"/>
      <c r="AS35" s="50"/>
      <c r="AT35" s="50"/>
      <c r="AU35" s="19"/>
      <c r="AV35" s="50"/>
      <c r="AW35" s="50"/>
      <c r="AX35" s="50"/>
      <c r="AY35" s="50"/>
      <c r="AZ35" s="50"/>
      <c r="BA35" s="50"/>
      <c r="BB35" s="50"/>
      <c r="BC35" s="50"/>
      <c r="BD35" s="50"/>
      <c r="BE35" s="50"/>
      <c r="BF35" s="50"/>
      <c r="BG35" s="50"/>
      <c r="BH35" s="50"/>
      <c r="BI35" s="50"/>
      <c r="BJ35" s="18"/>
      <c r="BK35" s="2"/>
      <c r="BL35" s="47"/>
      <c r="BM35" s="48"/>
      <c r="BN35" s="48"/>
      <c r="BO35" s="48"/>
      <c r="BP35" s="48"/>
      <c r="BQ35" s="48"/>
      <c r="BR35" s="48"/>
      <c r="BS35" s="48"/>
      <c r="BT35" s="48"/>
      <c r="BU35" s="48"/>
      <c r="BV35" s="48"/>
      <c r="BW35" s="48"/>
      <c r="BX35" s="48"/>
      <c r="BY35" s="48"/>
      <c r="BZ35" s="49"/>
    </row>
    <row r="36" spans="1:78" ht="13.5" customHeight="1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47"/>
      <c r="BM36" s="48"/>
      <c r="BN36" s="48"/>
      <c r="BO36" s="48"/>
      <c r="BP36" s="48"/>
      <c r="BQ36" s="48"/>
      <c r="BR36" s="48"/>
      <c r="BS36" s="48"/>
      <c r="BT36" s="48"/>
      <c r="BU36" s="48"/>
      <c r="BV36" s="48"/>
      <c r="BW36" s="48"/>
      <c r="BX36" s="48"/>
      <c r="BY36" s="48"/>
      <c r="BZ36" s="49"/>
    </row>
    <row r="37" spans="1:78" ht="13.5" customHeight="1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47"/>
      <c r="BM37" s="48"/>
      <c r="BN37" s="48"/>
      <c r="BO37" s="48"/>
      <c r="BP37" s="48"/>
      <c r="BQ37" s="48"/>
      <c r="BR37" s="48"/>
      <c r="BS37" s="48"/>
      <c r="BT37" s="48"/>
      <c r="BU37" s="48"/>
      <c r="BV37" s="48"/>
      <c r="BW37" s="48"/>
      <c r="BX37" s="48"/>
      <c r="BY37" s="48"/>
      <c r="BZ37" s="49"/>
    </row>
    <row r="38" spans="1:78" ht="13.5" customHeight="1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47"/>
      <c r="BM38" s="48"/>
      <c r="BN38" s="48"/>
      <c r="BO38" s="48"/>
      <c r="BP38" s="48"/>
      <c r="BQ38" s="48"/>
      <c r="BR38" s="48"/>
      <c r="BS38" s="48"/>
      <c r="BT38" s="48"/>
      <c r="BU38" s="48"/>
      <c r="BV38" s="48"/>
      <c r="BW38" s="48"/>
      <c r="BX38" s="48"/>
      <c r="BY38" s="48"/>
      <c r="BZ38" s="49"/>
    </row>
    <row r="39" spans="1:78" ht="13.5" customHeight="1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47"/>
      <c r="BM39" s="48"/>
      <c r="BN39" s="48"/>
      <c r="BO39" s="48"/>
      <c r="BP39" s="48"/>
      <c r="BQ39" s="48"/>
      <c r="BR39" s="48"/>
      <c r="BS39" s="48"/>
      <c r="BT39" s="48"/>
      <c r="BU39" s="48"/>
      <c r="BV39" s="48"/>
      <c r="BW39" s="48"/>
      <c r="BX39" s="48"/>
      <c r="BY39" s="48"/>
      <c r="BZ39" s="49"/>
    </row>
    <row r="40" spans="1:78" ht="13.5" customHeight="1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47"/>
      <c r="BM40" s="48"/>
      <c r="BN40" s="48"/>
      <c r="BO40" s="48"/>
      <c r="BP40" s="48"/>
      <c r="BQ40" s="48"/>
      <c r="BR40" s="48"/>
      <c r="BS40" s="48"/>
      <c r="BT40" s="48"/>
      <c r="BU40" s="48"/>
      <c r="BV40" s="48"/>
      <c r="BW40" s="48"/>
      <c r="BX40" s="48"/>
      <c r="BY40" s="48"/>
      <c r="BZ40" s="49"/>
    </row>
    <row r="41" spans="1:78" ht="13.5" customHeight="1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47"/>
      <c r="BM41" s="48"/>
      <c r="BN41" s="48"/>
      <c r="BO41" s="48"/>
      <c r="BP41" s="48"/>
      <c r="BQ41" s="48"/>
      <c r="BR41" s="48"/>
      <c r="BS41" s="48"/>
      <c r="BT41" s="48"/>
      <c r="BU41" s="48"/>
      <c r="BV41" s="48"/>
      <c r="BW41" s="48"/>
      <c r="BX41" s="48"/>
      <c r="BY41" s="48"/>
      <c r="BZ41" s="49"/>
    </row>
    <row r="42" spans="1:78" ht="13.5" customHeight="1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47"/>
      <c r="BM42" s="48"/>
      <c r="BN42" s="48"/>
      <c r="BO42" s="48"/>
      <c r="BP42" s="48"/>
      <c r="BQ42" s="48"/>
      <c r="BR42" s="48"/>
      <c r="BS42" s="48"/>
      <c r="BT42" s="48"/>
      <c r="BU42" s="48"/>
      <c r="BV42" s="48"/>
      <c r="BW42" s="48"/>
      <c r="BX42" s="48"/>
      <c r="BY42" s="48"/>
      <c r="BZ42" s="49"/>
    </row>
    <row r="43" spans="1:78" ht="13.5" customHeight="1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47"/>
      <c r="BM43" s="48"/>
      <c r="BN43" s="48"/>
      <c r="BO43" s="48"/>
      <c r="BP43" s="48"/>
      <c r="BQ43" s="48"/>
      <c r="BR43" s="48"/>
      <c r="BS43" s="48"/>
      <c r="BT43" s="48"/>
      <c r="BU43" s="48"/>
      <c r="BV43" s="48"/>
      <c r="BW43" s="48"/>
      <c r="BX43" s="48"/>
      <c r="BY43" s="48"/>
      <c r="BZ43" s="49"/>
    </row>
    <row r="44" spans="1:78" ht="13.5" customHeight="1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47"/>
      <c r="BM44" s="48"/>
      <c r="BN44" s="48"/>
      <c r="BO44" s="48"/>
      <c r="BP44" s="48"/>
      <c r="BQ44" s="48"/>
      <c r="BR44" s="48"/>
      <c r="BS44" s="48"/>
      <c r="BT44" s="48"/>
      <c r="BU44" s="48"/>
      <c r="BV44" s="48"/>
      <c r="BW44" s="48"/>
      <c r="BX44" s="48"/>
      <c r="BY44" s="48"/>
      <c r="BZ44" s="49"/>
    </row>
    <row r="45" spans="1:78" ht="13.5" customHeight="1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41" t="s">
        <v>29</v>
      </c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3"/>
    </row>
    <row r="46" spans="1:78" ht="13.5" customHeight="1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44"/>
      <c r="BM46" s="45"/>
      <c r="BN46" s="45"/>
      <c r="BO46" s="45"/>
      <c r="BP46" s="45"/>
      <c r="BQ46" s="45"/>
      <c r="BR46" s="45"/>
      <c r="BS46" s="45"/>
      <c r="BT46" s="45"/>
      <c r="BU46" s="45"/>
      <c r="BV46" s="45"/>
      <c r="BW46" s="45"/>
      <c r="BX46" s="45"/>
      <c r="BY46" s="45"/>
      <c r="BZ46" s="46"/>
    </row>
    <row r="47" spans="1:78" ht="13.5" customHeight="1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51" t="s">
        <v>105</v>
      </c>
      <c r="BM47" s="52"/>
      <c r="BN47" s="52"/>
      <c r="BO47" s="52"/>
      <c r="BP47" s="52"/>
      <c r="BQ47" s="52"/>
      <c r="BR47" s="52"/>
      <c r="BS47" s="52"/>
      <c r="BT47" s="52"/>
      <c r="BU47" s="52"/>
      <c r="BV47" s="52"/>
      <c r="BW47" s="52"/>
      <c r="BX47" s="52"/>
      <c r="BY47" s="52"/>
      <c r="BZ47" s="53"/>
    </row>
    <row r="48" spans="1:78" ht="13.5" customHeight="1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51"/>
      <c r="BM48" s="52"/>
      <c r="BN48" s="52"/>
      <c r="BO48" s="52"/>
      <c r="BP48" s="52"/>
      <c r="BQ48" s="52"/>
      <c r="BR48" s="52"/>
      <c r="BS48" s="52"/>
      <c r="BT48" s="52"/>
      <c r="BU48" s="52"/>
      <c r="BV48" s="52"/>
      <c r="BW48" s="52"/>
      <c r="BX48" s="52"/>
      <c r="BY48" s="52"/>
      <c r="BZ48" s="53"/>
    </row>
    <row r="49" spans="1:78" ht="13.5" customHeight="1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51"/>
      <c r="BM49" s="52"/>
      <c r="BN49" s="52"/>
      <c r="BO49" s="52"/>
      <c r="BP49" s="52"/>
      <c r="BQ49" s="52"/>
      <c r="BR49" s="52"/>
      <c r="BS49" s="52"/>
      <c r="BT49" s="52"/>
      <c r="BU49" s="52"/>
      <c r="BV49" s="52"/>
      <c r="BW49" s="52"/>
      <c r="BX49" s="52"/>
      <c r="BY49" s="52"/>
      <c r="BZ49" s="53"/>
    </row>
    <row r="50" spans="1:78" ht="13.5" customHeight="1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51"/>
      <c r="BM50" s="52"/>
      <c r="BN50" s="52"/>
      <c r="BO50" s="52"/>
      <c r="BP50" s="52"/>
      <c r="BQ50" s="52"/>
      <c r="BR50" s="52"/>
      <c r="BS50" s="52"/>
      <c r="BT50" s="52"/>
      <c r="BU50" s="52"/>
      <c r="BV50" s="52"/>
      <c r="BW50" s="52"/>
      <c r="BX50" s="52"/>
      <c r="BY50" s="52"/>
      <c r="BZ50" s="53"/>
    </row>
    <row r="51" spans="1:78" ht="13.5" customHeight="1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51"/>
      <c r="BM51" s="52"/>
      <c r="BN51" s="52"/>
      <c r="BO51" s="52"/>
      <c r="BP51" s="52"/>
      <c r="BQ51" s="52"/>
      <c r="BR51" s="52"/>
      <c r="BS51" s="52"/>
      <c r="BT51" s="52"/>
      <c r="BU51" s="52"/>
      <c r="BV51" s="52"/>
      <c r="BW51" s="52"/>
      <c r="BX51" s="52"/>
      <c r="BY51" s="52"/>
      <c r="BZ51" s="53"/>
    </row>
    <row r="52" spans="1:78" ht="13.5" customHeight="1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51"/>
      <c r="BM52" s="52"/>
      <c r="BN52" s="52"/>
      <c r="BO52" s="52"/>
      <c r="BP52" s="52"/>
      <c r="BQ52" s="52"/>
      <c r="BR52" s="52"/>
      <c r="BS52" s="52"/>
      <c r="BT52" s="52"/>
      <c r="BU52" s="52"/>
      <c r="BV52" s="52"/>
      <c r="BW52" s="52"/>
      <c r="BX52" s="52"/>
      <c r="BY52" s="52"/>
      <c r="BZ52" s="53"/>
    </row>
    <row r="53" spans="1:78" ht="13.5" customHeight="1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51"/>
      <c r="BM53" s="52"/>
      <c r="BN53" s="52"/>
      <c r="BO53" s="52"/>
      <c r="BP53" s="52"/>
      <c r="BQ53" s="52"/>
      <c r="BR53" s="52"/>
      <c r="BS53" s="52"/>
      <c r="BT53" s="52"/>
      <c r="BU53" s="52"/>
      <c r="BV53" s="52"/>
      <c r="BW53" s="52"/>
      <c r="BX53" s="52"/>
      <c r="BY53" s="52"/>
      <c r="BZ53" s="53"/>
    </row>
    <row r="54" spans="1:78" ht="13.5" customHeight="1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51"/>
      <c r="BM54" s="52"/>
      <c r="BN54" s="52"/>
      <c r="BO54" s="52"/>
      <c r="BP54" s="52"/>
      <c r="BQ54" s="52"/>
      <c r="BR54" s="52"/>
      <c r="BS54" s="52"/>
      <c r="BT54" s="52"/>
      <c r="BU54" s="52"/>
      <c r="BV54" s="52"/>
      <c r="BW54" s="52"/>
      <c r="BX54" s="52"/>
      <c r="BY54" s="52"/>
      <c r="BZ54" s="53"/>
    </row>
    <row r="55" spans="1:78" ht="13.5" customHeight="1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51"/>
      <c r="BM55" s="52"/>
      <c r="BN55" s="52"/>
      <c r="BO55" s="52"/>
      <c r="BP55" s="52"/>
      <c r="BQ55" s="52"/>
      <c r="BR55" s="52"/>
      <c r="BS55" s="52"/>
      <c r="BT55" s="52"/>
      <c r="BU55" s="52"/>
      <c r="BV55" s="52"/>
      <c r="BW55" s="52"/>
      <c r="BX55" s="52"/>
      <c r="BY55" s="52"/>
      <c r="BZ55" s="53"/>
    </row>
    <row r="56" spans="1:78" ht="13.5" customHeight="1">
      <c r="A56" s="2"/>
      <c r="B56" s="16"/>
      <c r="C56" s="50" t="s">
        <v>30</v>
      </c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19"/>
      <c r="R56" s="50" t="s">
        <v>31</v>
      </c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19"/>
      <c r="AG56" s="50" t="s">
        <v>32</v>
      </c>
      <c r="AH56" s="50"/>
      <c r="AI56" s="50"/>
      <c r="AJ56" s="50"/>
      <c r="AK56" s="50"/>
      <c r="AL56" s="50"/>
      <c r="AM56" s="50"/>
      <c r="AN56" s="50"/>
      <c r="AO56" s="50"/>
      <c r="AP56" s="50"/>
      <c r="AQ56" s="50"/>
      <c r="AR56" s="50"/>
      <c r="AS56" s="50"/>
      <c r="AT56" s="50"/>
      <c r="AU56" s="19"/>
      <c r="AV56" s="50" t="s">
        <v>33</v>
      </c>
      <c r="AW56" s="50"/>
      <c r="AX56" s="50"/>
      <c r="AY56" s="50"/>
      <c r="AZ56" s="50"/>
      <c r="BA56" s="50"/>
      <c r="BB56" s="50"/>
      <c r="BC56" s="50"/>
      <c r="BD56" s="50"/>
      <c r="BE56" s="50"/>
      <c r="BF56" s="50"/>
      <c r="BG56" s="50"/>
      <c r="BH56" s="50"/>
      <c r="BI56" s="50"/>
      <c r="BJ56" s="18"/>
      <c r="BK56" s="2"/>
      <c r="BL56" s="51"/>
      <c r="BM56" s="52"/>
      <c r="BN56" s="52"/>
      <c r="BO56" s="52"/>
      <c r="BP56" s="52"/>
      <c r="BQ56" s="52"/>
      <c r="BR56" s="52"/>
      <c r="BS56" s="52"/>
      <c r="BT56" s="52"/>
      <c r="BU56" s="52"/>
      <c r="BV56" s="52"/>
      <c r="BW56" s="52"/>
      <c r="BX56" s="52"/>
      <c r="BY56" s="52"/>
      <c r="BZ56" s="53"/>
    </row>
    <row r="57" spans="1:78" ht="13.5" customHeight="1">
      <c r="A57" s="2"/>
      <c r="B57" s="16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19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19"/>
      <c r="AG57" s="50"/>
      <c r="AH57" s="50"/>
      <c r="AI57" s="50"/>
      <c r="AJ57" s="50"/>
      <c r="AK57" s="50"/>
      <c r="AL57" s="50"/>
      <c r="AM57" s="50"/>
      <c r="AN57" s="50"/>
      <c r="AO57" s="50"/>
      <c r="AP57" s="50"/>
      <c r="AQ57" s="50"/>
      <c r="AR57" s="50"/>
      <c r="AS57" s="50"/>
      <c r="AT57" s="50"/>
      <c r="AU57" s="19"/>
      <c r="AV57" s="50"/>
      <c r="AW57" s="50"/>
      <c r="AX57" s="50"/>
      <c r="AY57" s="50"/>
      <c r="AZ57" s="50"/>
      <c r="BA57" s="50"/>
      <c r="BB57" s="50"/>
      <c r="BC57" s="50"/>
      <c r="BD57" s="50"/>
      <c r="BE57" s="50"/>
      <c r="BF57" s="50"/>
      <c r="BG57" s="50"/>
      <c r="BH57" s="50"/>
      <c r="BI57" s="50"/>
      <c r="BJ57" s="18"/>
      <c r="BK57" s="2"/>
      <c r="BL57" s="51"/>
      <c r="BM57" s="52"/>
      <c r="BN57" s="52"/>
      <c r="BO57" s="52"/>
      <c r="BP57" s="52"/>
      <c r="BQ57" s="52"/>
      <c r="BR57" s="52"/>
      <c r="BS57" s="52"/>
      <c r="BT57" s="52"/>
      <c r="BU57" s="52"/>
      <c r="BV57" s="52"/>
      <c r="BW57" s="52"/>
      <c r="BX57" s="52"/>
      <c r="BY57" s="52"/>
      <c r="BZ57" s="53"/>
    </row>
    <row r="58" spans="1:78" ht="13.5" customHeight="1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51"/>
      <c r="BM58" s="52"/>
      <c r="BN58" s="52"/>
      <c r="BO58" s="52"/>
      <c r="BP58" s="52"/>
      <c r="BQ58" s="52"/>
      <c r="BR58" s="52"/>
      <c r="BS58" s="52"/>
      <c r="BT58" s="52"/>
      <c r="BU58" s="52"/>
      <c r="BV58" s="52"/>
      <c r="BW58" s="52"/>
      <c r="BX58" s="52"/>
      <c r="BY58" s="52"/>
      <c r="BZ58" s="53"/>
    </row>
    <row r="59" spans="1:78" ht="13.5" customHeight="1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51"/>
      <c r="BM59" s="52"/>
      <c r="BN59" s="52"/>
      <c r="BO59" s="52"/>
      <c r="BP59" s="52"/>
      <c r="BQ59" s="52"/>
      <c r="BR59" s="52"/>
      <c r="BS59" s="52"/>
      <c r="BT59" s="52"/>
      <c r="BU59" s="52"/>
      <c r="BV59" s="52"/>
      <c r="BW59" s="52"/>
      <c r="BX59" s="52"/>
      <c r="BY59" s="52"/>
      <c r="BZ59" s="53"/>
    </row>
    <row r="60" spans="1:78" ht="13.5" customHeight="1">
      <c r="A60" s="2"/>
      <c r="B60" s="54" t="s">
        <v>34</v>
      </c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55"/>
      <c r="AC60" s="55"/>
      <c r="AD60" s="55"/>
      <c r="AE60" s="55"/>
      <c r="AF60" s="55"/>
      <c r="AG60" s="55"/>
      <c r="AH60" s="55"/>
      <c r="AI60" s="55"/>
      <c r="AJ60" s="55"/>
      <c r="AK60" s="55"/>
      <c r="AL60" s="55"/>
      <c r="AM60" s="55"/>
      <c r="AN60" s="55"/>
      <c r="AO60" s="55"/>
      <c r="AP60" s="55"/>
      <c r="AQ60" s="55"/>
      <c r="AR60" s="55"/>
      <c r="AS60" s="55"/>
      <c r="AT60" s="55"/>
      <c r="AU60" s="55"/>
      <c r="AV60" s="55"/>
      <c r="AW60" s="55"/>
      <c r="AX60" s="55"/>
      <c r="AY60" s="55"/>
      <c r="AZ60" s="55"/>
      <c r="BA60" s="55"/>
      <c r="BB60" s="55"/>
      <c r="BC60" s="55"/>
      <c r="BD60" s="55"/>
      <c r="BE60" s="55"/>
      <c r="BF60" s="55"/>
      <c r="BG60" s="55"/>
      <c r="BH60" s="55"/>
      <c r="BI60" s="55"/>
      <c r="BJ60" s="56"/>
      <c r="BK60" s="2"/>
      <c r="BL60" s="51"/>
      <c r="BM60" s="52"/>
      <c r="BN60" s="52"/>
      <c r="BO60" s="52"/>
      <c r="BP60" s="52"/>
      <c r="BQ60" s="52"/>
      <c r="BR60" s="52"/>
      <c r="BS60" s="52"/>
      <c r="BT60" s="52"/>
      <c r="BU60" s="52"/>
      <c r="BV60" s="52"/>
      <c r="BW60" s="52"/>
      <c r="BX60" s="52"/>
      <c r="BY60" s="52"/>
      <c r="BZ60" s="53"/>
    </row>
    <row r="61" spans="1:78" ht="13.5" customHeight="1">
      <c r="A61" s="2"/>
      <c r="B61" s="54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5"/>
      <c r="AB61" s="55"/>
      <c r="AC61" s="55"/>
      <c r="AD61" s="55"/>
      <c r="AE61" s="55"/>
      <c r="AF61" s="55"/>
      <c r="AG61" s="55"/>
      <c r="AH61" s="55"/>
      <c r="AI61" s="55"/>
      <c r="AJ61" s="55"/>
      <c r="AK61" s="55"/>
      <c r="AL61" s="55"/>
      <c r="AM61" s="55"/>
      <c r="AN61" s="55"/>
      <c r="AO61" s="55"/>
      <c r="AP61" s="55"/>
      <c r="AQ61" s="55"/>
      <c r="AR61" s="55"/>
      <c r="AS61" s="55"/>
      <c r="AT61" s="55"/>
      <c r="AU61" s="55"/>
      <c r="AV61" s="55"/>
      <c r="AW61" s="55"/>
      <c r="AX61" s="55"/>
      <c r="AY61" s="55"/>
      <c r="AZ61" s="55"/>
      <c r="BA61" s="55"/>
      <c r="BB61" s="55"/>
      <c r="BC61" s="55"/>
      <c r="BD61" s="55"/>
      <c r="BE61" s="55"/>
      <c r="BF61" s="55"/>
      <c r="BG61" s="55"/>
      <c r="BH61" s="55"/>
      <c r="BI61" s="55"/>
      <c r="BJ61" s="56"/>
      <c r="BK61" s="2"/>
      <c r="BL61" s="51"/>
      <c r="BM61" s="52"/>
      <c r="BN61" s="52"/>
      <c r="BO61" s="52"/>
      <c r="BP61" s="52"/>
      <c r="BQ61" s="52"/>
      <c r="BR61" s="52"/>
      <c r="BS61" s="52"/>
      <c r="BT61" s="52"/>
      <c r="BU61" s="52"/>
      <c r="BV61" s="52"/>
      <c r="BW61" s="52"/>
      <c r="BX61" s="52"/>
      <c r="BY61" s="52"/>
      <c r="BZ61" s="53"/>
    </row>
    <row r="62" spans="1:78" ht="13.5" customHeight="1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51"/>
      <c r="BM62" s="52"/>
      <c r="BN62" s="52"/>
      <c r="BO62" s="52"/>
      <c r="BP62" s="52"/>
      <c r="BQ62" s="52"/>
      <c r="BR62" s="52"/>
      <c r="BS62" s="52"/>
      <c r="BT62" s="52"/>
      <c r="BU62" s="52"/>
      <c r="BV62" s="52"/>
      <c r="BW62" s="52"/>
      <c r="BX62" s="52"/>
      <c r="BY62" s="52"/>
      <c r="BZ62" s="53"/>
    </row>
    <row r="63" spans="1:78" ht="13.5" customHeight="1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51"/>
      <c r="BM63" s="52"/>
      <c r="BN63" s="52"/>
      <c r="BO63" s="52"/>
      <c r="BP63" s="52"/>
      <c r="BQ63" s="52"/>
      <c r="BR63" s="52"/>
      <c r="BS63" s="52"/>
      <c r="BT63" s="52"/>
      <c r="BU63" s="52"/>
      <c r="BV63" s="52"/>
      <c r="BW63" s="52"/>
      <c r="BX63" s="52"/>
      <c r="BY63" s="52"/>
      <c r="BZ63" s="53"/>
    </row>
    <row r="64" spans="1:78" ht="13.5" customHeight="1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41" t="s">
        <v>35</v>
      </c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3"/>
    </row>
    <row r="65" spans="1:78" ht="13.5" customHeight="1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44"/>
      <c r="BM65" s="45"/>
      <c r="BN65" s="45"/>
      <c r="BO65" s="45"/>
      <c r="BP65" s="45"/>
      <c r="BQ65" s="45"/>
      <c r="BR65" s="45"/>
      <c r="BS65" s="45"/>
      <c r="BT65" s="45"/>
      <c r="BU65" s="45"/>
      <c r="BV65" s="45"/>
      <c r="BW65" s="45"/>
      <c r="BX65" s="45"/>
      <c r="BY65" s="45"/>
      <c r="BZ65" s="46"/>
    </row>
    <row r="66" spans="1:78" ht="13.5" customHeight="1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51" t="s">
        <v>106</v>
      </c>
      <c r="BM66" s="52"/>
      <c r="BN66" s="52"/>
      <c r="BO66" s="52"/>
      <c r="BP66" s="52"/>
      <c r="BQ66" s="52"/>
      <c r="BR66" s="52"/>
      <c r="BS66" s="52"/>
      <c r="BT66" s="52"/>
      <c r="BU66" s="52"/>
      <c r="BV66" s="52"/>
      <c r="BW66" s="52"/>
      <c r="BX66" s="52"/>
      <c r="BY66" s="52"/>
      <c r="BZ66" s="53"/>
    </row>
    <row r="67" spans="1:78" ht="13.5" customHeight="1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51"/>
      <c r="BM67" s="52"/>
      <c r="BN67" s="52"/>
      <c r="BO67" s="52"/>
      <c r="BP67" s="52"/>
      <c r="BQ67" s="52"/>
      <c r="BR67" s="52"/>
      <c r="BS67" s="52"/>
      <c r="BT67" s="52"/>
      <c r="BU67" s="52"/>
      <c r="BV67" s="52"/>
      <c r="BW67" s="52"/>
      <c r="BX67" s="52"/>
      <c r="BY67" s="52"/>
      <c r="BZ67" s="53"/>
    </row>
    <row r="68" spans="1:78" ht="13.5" customHeight="1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51"/>
      <c r="BM68" s="52"/>
      <c r="BN68" s="52"/>
      <c r="BO68" s="52"/>
      <c r="BP68" s="52"/>
      <c r="BQ68" s="52"/>
      <c r="BR68" s="52"/>
      <c r="BS68" s="52"/>
      <c r="BT68" s="52"/>
      <c r="BU68" s="52"/>
      <c r="BV68" s="52"/>
      <c r="BW68" s="52"/>
      <c r="BX68" s="52"/>
      <c r="BY68" s="52"/>
      <c r="BZ68" s="53"/>
    </row>
    <row r="69" spans="1:78" ht="13.5" customHeight="1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51"/>
      <c r="BM69" s="52"/>
      <c r="BN69" s="52"/>
      <c r="BO69" s="52"/>
      <c r="BP69" s="52"/>
      <c r="BQ69" s="52"/>
      <c r="BR69" s="52"/>
      <c r="BS69" s="52"/>
      <c r="BT69" s="52"/>
      <c r="BU69" s="52"/>
      <c r="BV69" s="52"/>
      <c r="BW69" s="52"/>
      <c r="BX69" s="52"/>
      <c r="BY69" s="52"/>
      <c r="BZ69" s="53"/>
    </row>
    <row r="70" spans="1:78" ht="13.5" customHeight="1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51"/>
      <c r="BM70" s="52"/>
      <c r="BN70" s="52"/>
      <c r="BO70" s="52"/>
      <c r="BP70" s="52"/>
      <c r="BQ70" s="52"/>
      <c r="BR70" s="52"/>
      <c r="BS70" s="52"/>
      <c r="BT70" s="52"/>
      <c r="BU70" s="52"/>
      <c r="BV70" s="52"/>
      <c r="BW70" s="52"/>
      <c r="BX70" s="52"/>
      <c r="BY70" s="52"/>
      <c r="BZ70" s="53"/>
    </row>
    <row r="71" spans="1:78" ht="13.5" customHeight="1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51"/>
      <c r="BM71" s="52"/>
      <c r="BN71" s="52"/>
      <c r="BO71" s="52"/>
      <c r="BP71" s="52"/>
      <c r="BQ71" s="52"/>
      <c r="BR71" s="52"/>
      <c r="BS71" s="52"/>
      <c r="BT71" s="52"/>
      <c r="BU71" s="52"/>
      <c r="BV71" s="52"/>
      <c r="BW71" s="52"/>
      <c r="BX71" s="52"/>
      <c r="BY71" s="52"/>
      <c r="BZ71" s="53"/>
    </row>
    <row r="72" spans="1:78" ht="13.5" customHeight="1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51"/>
      <c r="BM72" s="52"/>
      <c r="BN72" s="52"/>
      <c r="BO72" s="52"/>
      <c r="BP72" s="52"/>
      <c r="BQ72" s="52"/>
      <c r="BR72" s="52"/>
      <c r="BS72" s="52"/>
      <c r="BT72" s="52"/>
      <c r="BU72" s="52"/>
      <c r="BV72" s="52"/>
      <c r="BW72" s="52"/>
      <c r="BX72" s="52"/>
      <c r="BY72" s="52"/>
      <c r="BZ72" s="53"/>
    </row>
    <row r="73" spans="1:78" ht="13.5" customHeight="1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51"/>
      <c r="BM73" s="52"/>
      <c r="BN73" s="52"/>
      <c r="BO73" s="52"/>
      <c r="BP73" s="52"/>
      <c r="BQ73" s="52"/>
      <c r="BR73" s="52"/>
      <c r="BS73" s="52"/>
      <c r="BT73" s="52"/>
      <c r="BU73" s="52"/>
      <c r="BV73" s="52"/>
      <c r="BW73" s="52"/>
      <c r="BX73" s="52"/>
      <c r="BY73" s="52"/>
      <c r="BZ73" s="53"/>
    </row>
    <row r="74" spans="1:78" ht="13.5" customHeight="1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51"/>
      <c r="BM74" s="52"/>
      <c r="BN74" s="52"/>
      <c r="BO74" s="52"/>
      <c r="BP74" s="52"/>
      <c r="BQ74" s="52"/>
      <c r="BR74" s="52"/>
      <c r="BS74" s="52"/>
      <c r="BT74" s="52"/>
      <c r="BU74" s="52"/>
      <c r="BV74" s="52"/>
      <c r="BW74" s="52"/>
      <c r="BX74" s="52"/>
      <c r="BY74" s="52"/>
      <c r="BZ74" s="53"/>
    </row>
    <row r="75" spans="1:78" ht="13.5" customHeight="1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51"/>
      <c r="BM75" s="52"/>
      <c r="BN75" s="52"/>
      <c r="BO75" s="52"/>
      <c r="BP75" s="52"/>
      <c r="BQ75" s="52"/>
      <c r="BR75" s="52"/>
      <c r="BS75" s="52"/>
      <c r="BT75" s="52"/>
      <c r="BU75" s="52"/>
      <c r="BV75" s="52"/>
      <c r="BW75" s="52"/>
      <c r="BX75" s="52"/>
      <c r="BY75" s="52"/>
      <c r="BZ75" s="53"/>
    </row>
    <row r="76" spans="1:78" ht="13.5" customHeight="1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51"/>
      <c r="BM76" s="52"/>
      <c r="BN76" s="52"/>
      <c r="BO76" s="52"/>
      <c r="BP76" s="52"/>
      <c r="BQ76" s="52"/>
      <c r="BR76" s="52"/>
      <c r="BS76" s="52"/>
      <c r="BT76" s="52"/>
      <c r="BU76" s="52"/>
      <c r="BV76" s="52"/>
      <c r="BW76" s="52"/>
      <c r="BX76" s="52"/>
      <c r="BY76" s="52"/>
      <c r="BZ76" s="53"/>
    </row>
    <row r="77" spans="1:78" ht="13.5" customHeight="1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51"/>
      <c r="BM77" s="52"/>
      <c r="BN77" s="52"/>
      <c r="BO77" s="52"/>
      <c r="BP77" s="52"/>
      <c r="BQ77" s="52"/>
      <c r="BR77" s="52"/>
      <c r="BS77" s="52"/>
      <c r="BT77" s="52"/>
      <c r="BU77" s="52"/>
      <c r="BV77" s="52"/>
      <c r="BW77" s="52"/>
      <c r="BX77" s="52"/>
      <c r="BY77" s="52"/>
      <c r="BZ77" s="53"/>
    </row>
    <row r="78" spans="1:78" ht="13.5" customHeight="1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51"/>
      <c r="BM78" s="52"/>
      <c r="BN78" s="52"/>
      <c r="BO78" s="52"/>
      <c r="BP78" s="52"/>
      <c r="BQ78" s="52"/>
      <c r="BR78" s="52"/>
      <c r="BS78" s="52"/>
      <c r="BT78" s="52"/>
      <c r="BU78" s="52"/>
      <c r="BV78" s="52"/>
      <c r="BW78" s="52"/>
      <c r="BX78" s="52"/>
      <c r="BY78" s="52"/>
      <c r="BZ78" s="53"/>
    </row>
    <row r="79" spans="1:78" ht="13.5" customHeight="1">
      <c r="A79" s="2"/>
      <c r="B79" s="16"/>
      <c r="C79" s="50" t="s">
        <v>36</v>
      </c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19"/>
      <c r="V79" s="19"/>
      <c r="W79" s="50" t="s">
        <v>37</v>
      </c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0"/>
      <c r="AI79" s="50"/>
      <c r="AJ79" s="50"/>
      <c r="AK79" s="50"/>
      <c r="AL79" s="50"/>
      <c r="AM79" s="50"/>
      <c r="AN79" s="50"/>
      <c r="AO79" s="19"/>
      <c r="AP79" s="19"/>
      <c r="AQ79" s="50" t="s">
        <v>38</v>
      </c>
      <c r="AR79" s="50"/>
      <c r="AS79" s="50"/>
      <c r="AT79" s="50"/>
      <c r="AU79" s="50"/>
      <c r="AV79" s="50"/>
      <c r="AW79" s="50"/>
      <c r="AX79" s="50"/>
      <c r="AY79" s="50"/>
      <c r="AZ79" s="50"/>
      <c r="BA79" s="50"/>
      <c r="BB79" s="50"/>
      <c r="BC79" s="50"/>
      <c r="BD79" s="50"/>
      <c r="BE79" s="50"/>
      <c r="BF79" s="50"/>
      <c r="BG79" s="50"/>
      <c r="BH79" s="50"/>
      <c r="BI79" s="17"/>
      <c r="BJ79" s="18"/>
      <c r="BK79" s="2"/>
      <c r="BL79" s="51"/>
      <c r="BM79" s="52"/>
      <c r="BN79" s="52"/>
      <c r="BO79" s="52"/>
      <c r="BP79" s="52"/>
      <c r="BQ79" s="52"/>
      <c r="BR79" s="52"/>
      <c r="BS79" s="52"/>
      <c r="BT79" s="52"/>
      <c r="BU79" s="52"/>
      <c r="BV79" s="52"/>
      <c r="BW79" s="52"/>
      <c r="BX79" s="52"/>
      <c r="BY79" s="52"/>
      <c r="BZ79" s="53"/>
    </row>
    <row r="80" spans="1:78" ht="13.5" customHeight="1">
      <c r="A80" s="2"/>
      <c r="B80" s="16"/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19"/>
      <c r="V80" s="19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0"/>
      <c r="AI80" s="50"/>
      <c r="AJ80" s="50"/>
      <c r="AK80" s="50"/>
      <c r="AL80" s="50"/>
      <c r="AM80" s="50"/>
      <c r="AN80" s="50"/>
      <c r="AO80" s="19"/>
      <c r="AP80" s="19"/>
      <c r="AQ80" s="50"/>
      <c r="AR80" s="50"/>
      <c r="AS80" s="50"/>
      <c r="AT80" s="50"/>
      <c r="AU80" s="50"/>
      <c r="AV80" s="50"/>
      <c r="AW80" s="50"/>
      <c r="AX80" s="50"/>
      <c r="AY80" s="50"/>
      <c r="AZ80" s="50"/>
      <c r="BA80" s="50"/>
      <c r="BB80" s="50"/>
      <c r="BC80" s="50"/>
      <c r="BD80" s="50"/>
      <c r="BE80" s="50"/>
      <c r="BF80" s="50"/>
      <c r="BG80" s="50"/>
      <c r="BH80" s="50"/>
      <c r="BI80" s="17"/>
      <c r="BJ80" s="18"/>
      <c r="BK80" s="2"/>
      <c r="BL80" s="51"/>
      <c r="BM80" s="52"/>
      <c r="BN80" s="52"/>
      <c r="BO80" s="52"/>
      <c r="BP80" s="52"/>
      <c r="BQ80" s="52"/>
      <c r="BR80" s="52"/>
      <c r="BS80" s="52"/>
      <c r="BT80" s="52"/>
      <c r="BU80" s="52"/>
      <c r="BV80" s="52"/>
      <c r="BW80" s="52"/>
      <c r="BX80" s="52"/>
      <c r="BY80" s="52"/>
      <c r="BZ80" s="53"/>
    </row>
    <row r="81" spans="1:78" ht="13.5" customHeight="1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51"/>
      <c r="BM81" s="52"/>
      <c r="BN81" s="52"/>
      <c r="BO81" s="52"/>
      <c r="BP81" s="52"/>
      <c r="BQ81" s="52"/>
      <c r="BR81" s="52"/>
      <c r="BS81" s="52"/>
      <c r="BT81" s="52"/>
      <c r="BU81" s="52"/>
      <c r="BV81" s="52"/>
      <c r="BW81" s="52"/>
      <c r="BX81" s="52"/>
      <c r="BY81" s="52"/>
      <c r="BZ81" s="53"/>
    </row>
    <row r="82" spans="1:78" ht="13.5" customHeight="1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90"/>
      <c r="BM82" s="91"/>
      <c r="BN82" s="91"/>
      <c r="BO82" s="91"/>
      <c r="BP82" s="91"/>
      <c r="BQ82" s="91"/>
      <c r="BR82" s="91"/>
      <c r="BS82" s="91"/>
      <c r="BT82" s="91"/>
      <c r="BU82" s="91"/>
      <c r="BV82" s="91"/>
      <c r="BW82" s="91"/>
      <c r="BX82" s="91"/>
      <c r="BY82" s="91"/>
      <c r="BZ82" s="92"/>
    </row>
    <row r="83" spans="1:78">
      <c r="C83" s="2" t="s">
        <v>39</v>
      </c>
    </row>
  </sheetData>
  <sheetProtection password="B501" sheet="1" objects="1" scenarios="1" formatCells="0" formatColumns="0" formatRows="0"/>
  <mergeCells count="53">
    <mergeCell ref="B2:BZ4"/>
    <mergeCell ref="B6:AG6"/>
    <mergeCell ref="B7:I7"/>
    <mergeCell ref="J7:Q7"/>
    <mergeCell ref="R7:Y7"/>
    <mergeCell ref="Z7:AG7"/>
    <mergeCell ref="AI7:AP7"/>
    <mergeCell ref="AQ7:AX7"/>
    <mergeCell ref="AY7:BF7"/>
    <mergeCell ref="AY8:BF8"/>
    <mergeCell ref="BL8:BM8"/>
    <mergeCell ref="B9:I9"/>
    <mergeCell ref="J9:Q9"/>
    <mergeCell ref="R9:Y9"/>
    <mergeCell ref="Z9:AG9"/>
    <mergeCell ref="AI9:AP9"/>
    <mergeCell ref="AQ9:AX9"/>
    <mergeCell ref="AY9:BF9"/>
    <mergeCell ref="BL9:BM9"/>
    <mergeCell ref="B8:I8"/>
    <mergeCell ref="J8:Q8"/>
    <mergeCell ref="R8:Y8"/>
    <mergeCell ref="Z8:AG8"/>
    <mergeCell ref="AI8:AP8"/>
    <mergeCell ref="AQ8:AX8"/>
    <mergeCell ref="BL16:BZ44"/>
    <mergeCell ref="C34:P35"/>
    <mergeCell ref="R34:AE35"/>
    <mergeCell ref="AG34:AT35"/>
    <mergeCell ref="AV34:BI35"/>
    <mergeCell ref="AY10:BF10"/>
    <mergeCell ref="BL10:BM10"/>
    <mergeCell ref="BL11:BZ13"/>
    <mergeCell ref="B14:BJ15"/>
    <mergeCell ref="BL14:BZ15"/>
    <mergeCell ref="B10:I10"/>
    <mergeCell ref="J10:Q10"/>
    <mergeCell ref="R10:Y10"/>
    <mergeCell ref="Z10:AG10"/>
    <mergeCell ref="AI10:AP10"/>
    <mergeCell ref="AQ10:AX10"/>
    <mergeCell ref="BL45:BZ46"/>
    <mergeCell ref="BL47:BZ63"/>
    <mergeCell ref="C56:P57"/>
    <mergeCell ref="R56:AE57"/>
    <mergeCell ref="AG56:AT57"/>
    <mergeCell ref="AV56:BI57"/>
    <mergeCell ref="B60:BJ61"/>
    <mergeCell ref="BL64:BZ65"/>
    <mergeCell ref="BL66:BZ82"/>
    <mergeCell ref="C79:T80"/>
    <mergeCell ref="W79:AN80"/>
    <mergeCell ref="AQ79:BH80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1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M10"/>
  <sheetViews>
    <sheetView showGridLines="0" workbookViewId="0"/>
  </sheetViews>
  <sheetFormatPr defaultRowHeight="13.2"/>
  <cols>
    <col min="2" max="143" width="11.88671875" customWidth="1"/>
  </cols>
  <sheetData>
    <row r="1" spans="1:143">
      <c r="A1" t="s">
        <v>40</v>
      </c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>
        <v>1</v>
      </c>
      <c r="X1" s="25">
        <v>1</v>
      </c>
      <c r="Y1" s="25">
        <v>1</v>
      </c>
      <c r="Z1" s="25">
        <v>1</v>
      </c>
      <c r="AA1" s="25">
        <v>1</v>
      </c>
      <c r="AB1" s="25">
        <v>1</v>
      </c>
      <c r="AC1" s="25">
        <v>1</v>
      </c>
      <c r="AD1" s="25">
        <v>1</v>
      </c>
      <c r="AE1" s="25">
        <v>1</v>
      </c>
      <c r="AF1" s="25">
        <v>1</v>
      </c>
      <c r="AG1" s="25"/>
      <c r="AH1" s="25">
        <v>1</v>
      </c>
      <c r="AI1" s="25">
        <v>1</v>
      </c>
      <c r="AJ1" s="25">
        <v>1</v>
      </c>
      <c r="AK1" s="25">
        <v>1</v>
      </c>
      <c r="AL1" s="25">
        <v>1</v>
      </c>
      <c r="AM1" s="25">
        <v>1</v>
      </c>
      <c r="AN1" s="25">
        <v>1</v>
      </c>
      <c r="AO1" s="25">
        <v>1</v>
      </c>
      <c r="AP1" s="25">
        <v>1</v>
      </c>
      <c r="AQ1" s="25">
        <v>1</v>
      </c>
      <c r="AR1" s="25"/>
      <c r="AS1" s="25">
        <v>1</v>
      </c>
      <c r="AT1" s="25">
        <v>1</v>
      </c>
      <c r="AU1" s="25">
        <v>1</v>
      </c>
      <c r="AV1" s="25">
        <v>1</v>
      </c>
      <c r="AW1" s="25">
        <v>1</v>
      </c>
      <c r="AX1" s="25">
        <v>1</v>
      </c>
      <c r="AY1" s="25">
        <v>1</v>
      </c>
      <c r="AZ1" s="25">
        <v>1</v>
      </c>
      <c r="BA1" s="25">
        <v>1</v>
      </c>
      <c r="BB1" s="25">
        <v>1</v>
      </c>
      <c r="BC1" s="25"/>
      <c r="BD1" s="25">
        <v>1</v>
      </c>
      <c r="BE1" s="25">
        <v>1</v>
      </c>
      <c r="BF1" s="25">
        <v>1</v>
      </c>
      <c r="BG1" s="25">
        <v>1</v>
      </c>
      <c r="BH1" s="25">
        <v>1</v>
      </c>
      <c r="BI1" s="25">
        <v>1</v>
      </c>
      <c r="BJ1" s="25">
        <v>1</v>
      </c>
      <c r="BK1" s="25">
        <v>1</v>
      </c>
      <c r="BL1" s="25">
        <v>1</v>
      </c>
      <c r="BM1" s="25">
        <v>1</v>
      </c>
      <c r="BN1" s="25"/>
      <c r="BO1" s="25">
        <v>1</v>
      </c>
      <c r="BP1" s="25">
        <v>1</v>
      </c>
      <c r="BQ1" s="25">
        <v>1</v>
      </c>
      <c r="BR1" s="25">
        <v>1</v>
      </c>
      <c r="BS1" s="25">
        <v>1</v>
      </c>
      <c r="BT1" s="25">
        <v>1</v>
      </c>
      <c r="BU1" s="25">
        <v>1</v>
      </c>
      <c r="BV1" s="25">
        <v>1</v>
      </c>
      <c r="BW1" s="25">
        <v>1</v>
      </c>
      <c r="BX1" s="25">
        <v>1</v>
      </c>
      <c r="BY1" s="25"/>
      <c r="BZ1" s="25">
        <v>1</v>
      </c>
      <c r="CA1" s="25">
        <v>1</v>
      </c>
      <c r="CB1" s="25">
        <v>1</v>
      </c>
      <c r="CC1" s="25">
        <v>1</v>
      </c>
      <c r="CD1" s="25">
        <v>1</v>
      </c>
      <c r="CE1" s="25">
        <v>1</v>
      </c>
      <c r="CF1" s="25">
        <v>1</v>
      </c>
      <c r="CG1" s="25">
        <v>1</v>
      </c>
      <c r="CH1" s="25">
        <v>1</v>
      </c>
      <c r="CI1" s="25">
        <v>1</v>
      </c>
      <c r="CJ1" s="25"/>
      <c r="CK1" s="25">
        <v>1</v>
      </c>
      <c r="CL1" s="25">
        <v>1</v>
      </c>
      <c r="CM1" s="25">
        <v>1</v>
      </c>
      <c r="CN1" s="25">
        <v>1</v>
      </c>
      <c r="CO1" s="25">
        <v>1</v>
      </c>
      <c r="CP1" s="25">
        <v>1</v>
      </c>
      <c r="CQ1" s="25">
        <v>1</v>
      </c>
      <c r="CR1" s="25">
        <v>1</v>
      </c>
      <c r="CS1" s="25">
        <v>1</v>
      </c>
      <c r="CT1" s="25">
        <v>1</v>
      </c>
      <c r="CU1" s="25"/>
      <c r="CV1" s="25">
        <v>1</v>
      </c>
      <c r="CW1" s="25">
        <v>1</v>
      </c>
      <c r="CX1" s="25">
        <v>1</v>
      </c>
      <c r="CY1" s="25">
        <v>1</v>
      </c>
      <c r="CZ1" s="25">
        <v>1</v>
      </c>
      <c r="DA1" s="25">
        <v>1</v>
      </c>
      <c r="DB1" s="25">
        <v>1</v>
      </c>
      <c r="DC1" s="25">
        <v>1</v>
      </c>
      <c r="DD1" s="25">
        <v>1</v>
      </c>
      <c r="DE1" s="25">
        <v>1</v>
      </c>
      <c r="DF1" s="25"/>
      <c r="DG1" s="25">
        <v>1</v>
      </c>
      <c r="DH1" s="25">
        <v>1</v>
      </c>
      <c r="DI1" s="25">
        <v>1</v>
      </c>
      <c r="DJ1" s="25">
        <v>1</v>
      </c>
      <c r="DK1" s="25">
        <v>1</v>
      </c>
      <c r="DL1" s="25">
        <v>1</v>
      </c>
      <c r="DM1" s="25">
        <v>1</v>
      </c>
      <c r="DN1" s="25">
        <v>1</v>
      </c>
      <c r="DO1" s="25">
        <v>1</v>
      </c>
      <c r="DP1" s="25">
        <v>1</v>
      </c>
      <c r="DQ1" s="25"/>
      <c r="DR1" s="25">
        <v>1</v>
      </c>
      <c r="DS1" s="25">
        <v>1</v>
      </c>
      <c r="DT1" s="25">
        <v>1</v>
      </c>
      <c r="DU1" s="25">
        <v>1</v>
      </c>
      <c r="DV1" s="25">
        <v>1</v>
      </c>
      <c r="DW1" s="25">
        <v>1</v>
      </c>
      <c r="DX1" s="25">
        <v>1</v>
      </c>
      <c r="DY1" s="25">
        <v>1</v>
      </c>
      <c r="DZ1" s="25">
        <v>1</v>
      </c>
      <c r="EA1" s="25">
        <v>1</v>
      </c>
      <c r="EB1" s="25"/>
      <c r="EC1" s="25">
        <v>1</v>
      </c>
      <c r="ED1" s="25">
        <v>1</v>
      </c>
      <c r="EE1" s="25">
        <v>1</v>
      </c>
      <c r="EF1" s="25">
        <v>1</v>
      </c>
      <c r="EG1" s="25">
        <v>1</v>
      </c>
      <c r="EH1" s="25">
        <v>1</v>
      </c>
      <c r="EI1" s="25">
        <v>1</v>
      </c>
      <c r="EJ1" s="25">
        <v>1</v>
      </c>
      <c r="EK1" s="25">
        <v>1</v>
      </c>
      <c r="EL1" s="25">
        <v>1</v>
      </c>
      <c r="EM1" s="25"/>
    </row>
    <row r="2" spans="1:143">
      <c r="A2" s="26" t="s">
        <v>41</v>
      </c>
      <c r="B2" s="26">
        <f>COLUMN()-1</f>
        <v>1</v>
      </c>
      <c r="C2" s="26">
        <f t="shared" ref="C2:BQ2" si="0">COLUMN()-1</f>
        <v>2</v>
      </c>
      <c r="D2" s="26">
        <f t="shared" si="0"/>
        <v>3</v>
      </c>
      <c r="E2" s="26">
        <f t="shared" si="0"/>
        <v>4</v>
      </c>
      <c r="F2" s="26">
        <f t="shared" si="0"/>
        <v>5</v>
      </c>
      <c r="G2" s="26">
        <f t="shared" si="0"/>
        <v>6</v>
      </c>
      <c r="H2" s="26">
        <f t="shared" si="0"/>
        <v>7</v>
      </c>
      <c r="I2" s="26">
        <f t="shared" si="0"/>
        <v>8</v>
      </c>
      <c r="J2" s="26">
        <f t="shared" si="0"/>
        <v>9</v>
      </c>
      <c r="K2" s="26">
        <f t="shared" si="0"/>
        <v>10</v>
      </c>
      <c r="L2" s="26">
        <f t="shared" si="0"/>
        <v>11</v>
      </c>
      <c r="M2" s="26">
        <f t="shared" si="0"/>
        <v>12</v>
      </c>
      <c r="N2" s="26">
        <f t="shared" si="0"/>
        <v>13</v>
      </c>
      <c r="O2" s="26">
        <f t="shared" si="0"/>
        <v>14</v>
      </c>
      <c r="P2" s="26">
        <f t="shared" si="0"/>
        <v>15</v>
      </c>
      <c r="Q2" s="26">
        <f t="shared" si="0"/>
        <v>16</v>
      </c>
      <c r="R2" s="26">
        <f t="shared" si="0"/>
        <v>17</v>
      </c>
      <c r="S2" s="26">
        <f t="shared" si="0"/>
        <v>18</v>
      </c>
      <c r="T2" s="26">
        <f t="shared" si="0"/>
        <v>19</v>
      </c>
      <c r="U2" s="26">
        <f t="shared" si="0"/>
        <v>20</v>
      </c>
      <c r="V2" s="26">
        <f t="shared" si="0"/>
        <v>21</v>
      </c>
      <c r="W2" s="26">
        <f t="shared" si="0"/>
        <v>22</v>
      </c>
      <c r="X2" s="26">
        <f t="shared" si="0"/>
        <v>23</v>
      </c>
      <c r="Y2" s="26">
        <f t="shared" si="0"/>
        <v>24</v>
      </c>
      <c r="Z2" s="26">
        <f t="shared" si="0"/>
        <v>25</v>
      </c>
      <c r="AA2" s="26">
        <f t="shared" si="0"/>
        <v>26</v>
      </c>
      <c r="AB2" s="26">
        <f t="shared" si="0"/>
        <v>27</v>
      </c>
      <c r="AC2" s="26">
        <f t="shared" si="0"/>
        <v>28</v>
      </c>
      <c r="AD2" s="26">
        <f t="shared" si="0"/>
        <v>29</v>
      </c>
      <c r="AE2" s="26">
        <f t="shared" si="0"/>
        <v>30</v>
      </c>
      <c r="AF2" s="26">
        <f t="shared" si="0"/>
        <v>31</v>
      </c>
      <c r="AG2" s="26">
        <f t="shared" si="0"/>
        <v>32</v>
      </c>
      <c r="AH2" s="26">
        <f t="shared" si="0"/>
        <v>33</v>
      </c>
      <c r="AI2" s="26">
        <f t="shared" si="0"/>
        <v>34</v>
      </c>
      <c r="AJ2" s="26">
        <f t="shared" si="0"/>
        <v>35</v>
      </c>
      <c r="AK2" s="26">
        <f t="shared" si="0"/>
        <v>36</v>
      </c>
      <c r="AL2" s="26">
        <f t="shared" si="0"/>
        <v>37</v>
      </c>
      <c r="AM2" s="26">
        <f t="shared" si="0"/>
        <v>38</v>
      </c>
      <c r="AN2" s="26">
        <f t="shared" si="0"/>
        <v>39</v>
      </c>
      <c r="AO2" s="26">
        <f t="shared" si="0"/>
        <v>40</v>
      </c>
      <c r="AP2" s="26">
        <f t="shared" si="0"/>
        <v>41</v>
      </c>
      <c r="AQ2" s="26">
        <f t="shared" si="0"/>
        <v>42</v>
      </c>
      <c r="AR2" s="26">
        <f t="shared" si="0"/>
        <v>43</v>
      </c>
      <c r="AS2" s="26">
        <f t="shared" si="0"/>
        <v>44</v>
      </c>
      <c r="AT2" s="26">
        <f t="shared" si="0"/>
        <v>45</v>
      </c>
      <c r="AU2" s="26">
        <f t="shared" si="0"/>
        <v>46</v>
      </c>
      <c r="AV2" s="26">
        <f t="shared" si="0"/>
        <v>47</v>
      </c>
      <c r="AW2" s="26">
        <f t="shared" si="0"/>
        <v>48</v>
      </c>
      <c r="AX2" s="26">
        <f t="shared" si="0"/>
        <v>49</v>
      </c>
      <c r="AY2" s="26">
        <f t="shared" si="0"/>
        <v>50</v>
      </c>
      <c r="AZ2" s="26">
        <f t="shared" si="0"/>
        <v>51</v>
      </c>
      <c r="BA2" s="26">
        <f t="shared" si="0"/>
        <v>52</v>
      </c>
      <c r="BB2" s="26">
        <f t="shared" si="0"/>
        <v>53</v>
      </c>
      <c r="BC2" s="26">
        <f t="shared" si="0"/>
        <v>54</v>
      </c>
      <c r="BD2" s="26">
        <f t="shared" si="0"/>
        <v>55</v>
      </c>
      <c r="BE2" s="26">
        <f t="shared" si="0"/>
        <v>56</v>
      </c>
      <c r="BF2" s="26">
        <f t="shared" si="0"/>
        <v>57</v>
      </c>
      <c r="BG2" s="26">
        <f t="shared" si="0"/>
        <v>58</v>
      </c>
      <c r="BH2" s="26">
        <f t="shared" si="0"/>
        <v>59</v>
      </c>
      <c r="BI2" s="26">
        <f t="shared" si="0"/>
        <v>60</v>
      </c>
      <c r="BJ2" s="26">
        <f t="shared" si="0"/>
        <v>61</v>
      </c>
      <c r="BK2" s="26">
        <f t="shared" si="0"/>
        <v>62</v>
      </c>
      <c r="BL2" s="26">
        <f t="shared" si="0"/>
        <v>63</v>
      </c>
      <c r="BM2" s="26">
        <f t="shared" si="0"/>
        <v>64</v>
      </c>
      <c r="BN2" s="26">
        <f t="shared" si="0"/>
        <v>65</v>
      </c>
      <c r="BO2" s="26">
        <f t="shared" si="0"/>
        <v>66</v>
      </c>
      <c r="BP2" s="26">
        <f t="shared" si="0"/>
        <v>67</v>
      </c>
      <c r="BQ2" s="26">
        <f t="shared" si="0"/>
        <v>68</v>
      </c>
      <c r="BR2" s="26">
        <f t="shared" ref="BR2:EC2" si="1">COLUMN()-1</f>
        <v>69</v>
      </c>
      <c r="BS2" s="26">
        <f t="shared" si="1"/>
        <v>70</v>
      </c>
      <c r="BT2" s="26">
        <f t="shared" si="1"/>
        <v>71</v>
      </c>
      <c r="BU2" s="26">
        <f t="shared" si="1"/>
        <v>72</v>
      </c>
      <c r="BV2" s="26">
        <f t="shared" si="1"/>
        <v>73</v>
      </c>
      <c r="BW2" s="26">
        <f t="shared" si="1"/>
        <v>74</v>
      </c>
      <c r="BX2" s="26">
        <f t="shared" si="1"/>
        <v>75</v>
      </c>
      <c r="BY2" s="26">
        <f t="shared" si="1"/>
        <v>76</v>
      </c>
      <c r="BZ2" s="26">
        <f t="shared" si="1"/>
        <v>77</v>
      </c>
      <c r="CA2" s="26">
        <f t="shared" si="1"/>
        <v>78</v>
      </c>
      <c r="CB2" s="26">
        <f t="shared" si="1"/>
        <v>79</v>
      </c>
      <c r="CC2" s="26">
        <f t="shared" si="1"/>
        <v>80</v>
      </c>
      <c r="CD2" s="26">
        <f t="shared" si="1"/>
        <v>81</v>
      </c>
      <c r="CE2" s="26">
        <f t="shared" si="1"/>
        <v>82</v>
      </c>
      <c r="CF2" s="26">
        <f t="shared" si="1"/>
        <v>83</v>
      </c>
      <c r="CG2" s="26">
        <f t="shared" si="1"/>
        <v>84</v>
      </c>
      <c r="CH2" s="26">
        <f t="shared" si="1"/>
        <v>85</v>
      </c>
      <c r="CI2" s="26">
        <f t="shared" si="1"/>
        <v>86</v>
      </c>
      <c r="CJ2" s="26">
        <f t="shared" si="1"/>
        <v>87</v>
      </c>
      <c r="CK2" s="26">
        <f t="shared" si="1"/>
        <v>88</v>
      </c>
      <c r="CL2" s="26">
        <f t="shared" si="1"/>
        <v>89</v>
      </c>
      <c r="CM2" s="26">
        <f t="shared" si="1"/>
        <v>90</v>
      </c>
      <c r="CN2" s="26">
        <f t="shared" si="1"/>
        <v>91</v>
      </c>
      <c r="CO2" s="26">
        <f t="shared" si="1"/>
        <v>92</v>
      </c>
      <c r="CP2" s="26">
        <f t="shared" si="1"/>
        <v>93</v>
      </c>
      <c r="CQ2" s="26">
        <f t="shared" si="1"/>
        <v>94</v>
      </c>
      <c r="CR2" s="26">
        <f t="shared" si="1"/>
        <v>95</v>
      </c>
      <c r="CS2" s="26">
        <f t="shared" si="1"/>
        <v>96</v>
      </c>
      <c r="CT2" s="26">
        <f t="shared" si="1"/>
        <v>97</v>
      </c>
      <c r="CU2" s="26">
        <f t="shared" si="1"/>
        <v>98</v>
      </c>
      <c r="CV2" s="26">
        <f t="shared" si="1"/>
        <v>99</v>
      </c>
      <c r="CW2" s="26">
        <f t="shared" si="1"/>
        <v>100</v>
      </c>
      <c r="CX2" s="26">
        <f t="shared" si="1"/>
        <v>101</v>
      </c>
      <c r="CY2" s="26">
        <f t="shared" si="1"/>
        <v>102</v>
      </c>
      <c r="CZ2" s="26">
        <f t="shared" si="1"/>
        <v>103</v>
      </c>
      <c r="DA2" s="26">
        <f t="shared" si="1"/>
        <v>104</v>
      </c>
      <c r="DB2" s="26">
        <f t="shared" si="1"/>
        <v>105</v>
      </c>
      <c r="DC2" s="26">
        <f t="shared" si="1"/>
        <v>106</v>
      </c>
      <c r="DD2" s="26">
        <f t="shared" si="1"/>
        <v>107</v>
      </c>
      <c r="DE2" s="26">
        <f t="shared" si="1"/>
        <v>108</v>
      </c>
      <c r="DF2" s="26">
        <f t="shared" si="1"/>
        <v>109</v>
      </c>
      <c r="DG2" s="26">
        <f t="shared" si="1"/>
        <v>110</v>
      </c>
      <c r="DH2" s="26">
        <f t="shared" si="1"/>
        <v>111</v>
      </c>
      <c r="DI2" s="26">
        <f t="shared" si="1"/>
        <v>112</v>
      </c>
      <c r="DJ2" s="26">
        <f t="shared" si="1"/>
        <v>113</v>
      </c>
      <c r="DK2" s="26">
        <f t="shared" si="1"/>
        <v>114</v>
      </c>
      <c r="DL2" s="26">
        <f t="shared" si="1"/>
        <v>115</v>
      </c>
      <c r="DM2" s="26">
        <f t="shared" si="1"/>
        <v>116</v>
      </c>
      <c r="DN2" s="26">
        <f t="shared" si="1"/>
        <v>117</v>
      </c>
      <c r="DO2" s="26">
        <f t="shared" si="1"/>
        <v>118</v>
      </c>
      <c r="DP2" s="26">
        <f t="shared" si="1"/>
        <v>119</v>
      </c>
      <c r="DQ2" s="26">
        <f t="shared" si="1"/>
        <v>120</v>
      </c>
      <c r="DR2" s="26">
        <f t="shared" si="1"/>
        <v>121</v>
      </c>
      <c r="DS2" s="26">
        <f t="shared" si="1"/>
        <v>122</v>
      </c>
      <c r="DT2" s="26">
        <f t="shared" si="1"/>
        <v>123</v>
      </c>
      <c r="DU2" s="26">
        <f t="shared" si="1"/>
        <v>124</v>
      </c>
      <c r="DV2" s="26">
        <f t="shared" si="1"/>
        <v>125</v>
      </c>
      <c r="DW2" s="26">
        <f t="shared" si="1"/>
        <v>126</v>
      </c>
      <c r="DX2" s="26">
        <f t="shared" si="1"/>
        <v>127</v>
      </c>
      <c r="DY2" s="26">
        <f t="shared" si="1"/>
        <v>128</v>
      </c>
      <c r="DZ2" s="26">
        <f t="shared" si="1"/>
        <v>129</v>
      </c>
      <c r="EA2" s="26">
        <f t="shared" si="1"/>
        <v>130</v>
      </c>
      <c r="EB2" s="26">
        <f t="shared" si="1"/>
        <v>131</v>
      </c>
      <c r="EC2" s="26">
        <f t="shared" si="1"/>
        <v>132</v>
      </c>
      <c r="ED2" s="26">
        <f t="shared" ref="ED2:EM2" si="2">COLUMN()-1</f>
        <v>133</v>
      </c>
      <c r="EE2" s="26">
        <f t="shared" si="2"/>
        <v>134</v>
      </c>
      <c r="EF2" s="26">
        <f t="shared" si="2"/>
        <v>135</v>
      </c>
      <c r="EG2" s="26">
        <f t="shared" si="2"/>
        <v>136</v>
      </c>
      <c r="EH2" s="26">
        <f t="shared" si="2"/>
        <v>137</v>
      </c>
      <c r="EI2" s="26">
        <f t="shared" si="2"/>
        <v>138</v>
      </c>
      <c r="EJ2" s="26">
        <f t="shared" si="2"/>
        <v>139</v>
      </c>
      <c r="EK2" s="26">
        <f t="shared" si="2"/>
        <v>140</v>
      </c>
      <c r="EL2" s="26">
        <f t="shared" si="2"/>
        <v>141</v>
      </c>
      <c r="EM2" s="26">
        <f t="shared" si="2"/>
        <v>142</v>
      </c>
    </row>
    <row r="3" spans="1:143">
      <c r="A3" s="26" t="s">
        <v>42</v>
      </c>
      <c r="B3" s="27" t="s">
        <v>43</v>
      </c>
      <c r="C3" s="27" t="s">
        <v>44</v>
      </c>
      <c r="D3" s="27" t="s">
        <v>45</v>
      </c>
      <c r="E3" s="27" t="s">
        <v>46</v>
      </c>
      <c r="F3" s="27" t="s">
        <v>47</v>
      </c>
      <c r="G3" s="27" t="s">
        <v>48</v>
      </c>
      <c r="H3" s="83" t="s">
        <v>49</v>
      </c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5"/>
      <c r="W3" s="89" t="s">
        <v>50</v>
      </c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  <c r="BT3" s="82"/>
      <c r="BU3" s="82"/>
      <c r="BV3" s="82"/>
      <c r="BW3" s="82"/>
      <c r="BX3" s="82"/>
      <c r="BY3" s="82"/>
      <c r="BZ3" s="82"/>
      <c r="CA3" s="82"/>
      <c r="CB3" s="82"/>
      <c r="CC3" s="82"/>
      <c r="CD3" s="82"/>
      <c r="CE3" s="82"/>
      <c r="CF3" s="82"/>
      <c r="CG3" s="82"/>
      <c r="CH3" s="82"/>
      <c r="CI3" s="82"/>
      <c r="CJ3" s="82"/>
      <c r="CK3" s="82"/>
      <c r="CL3" s="82"/>
      <c r="CM3" s="82"/>
      <c r="CN3" s="82"/>
      <c r="CO3" s="82"/>
      <c r="CP3" s="82"/>
      <c r="CQ3" s="82"/>
      <c r="CR3" s="82"/>
      <c r="CS3" s="82"/>
      <c r="CT3" s="82"/>
      <c r="CU3" s="82"/>
      <c r="CV3" s="82"/>
      <c r="CW3" s="82"/>
      <c r="CX3" s="82"/>
      <c r="CY3" s="82"/>
      <c r="CZ3" s="82"/>
      <c r="DA3" s="82"/>
      <c r="DB3" s="82"/>
      <c r="DC3" s="82"/>
      <c r="DD3" s="82"/>
      <c r="DE3" s="82"/>
      <c r="DF3" s="82"/>
      <c r="DG3" s="82" t="s">
        <v>51</v>
      </c>
      <c r="DH3" s="82"/>
      <c r="DI3" s="82"/>
      <c r="DJ3" s="82"/>
      <c r="DK3" s="82"/>
      <c r="DL3" s="82"/>
      <c r="DM3" s="82"/>
      <c r="DN3" s="82"/>
      <c r="DO3" s="82"/>
      <c r="DP3" s="82"/>
      <c r="DQ3" s="82"/>
      <c r="DR3" s="82"/>
      <c r="DS3" s="82"/>
      <c r="DT3" s="82"/>
      <c r="DU3" s="82"/>
      <c r="DV3" s="82"/>
      <c r="DW3" s="82"/>
      <c r="DX3" s="82"/>
      <c r="DY3" s="82"/>
      <c r="DZ3" s="82"/>
      <c r="EA3" s="82"/>
      <c r="EB3" s="82"/>
      <c r="EC3" s="82"/>
      <c r="ED3" s="82"/>
      <c r="EE3" s="82"/>
      <c r="EF3" s="82"/>
      <c r="EG3" s="82"/>
      <c r="EH3" s="82"/>
      <c r="EI3" s="82"/>
      <c r="EJ3" s="82"/>
      <c r="EK3" s="82"/>
      <c r="EL3" s="82"/>
      <c r="EM3" s="82"/>
    </row>
    <row r="4" spans="1:143">
      <c r="A4" s="26" t="s">
        <v>52</v>
      </c>
      <c r="B4" s="28"/>
      <c r="C4" s="28"/>
      <c r="D4" s="28"/>
      <c r="E4" s="28"/>
      <c r="F4" s="28"/>
      <c r="G4" s="28"/>
      <c r="H4" s="86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8"/>
      <c r="W4" s="82" t="s">
        <v>53</v>
      </c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 t="s">
        <v>54</v>
      </c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 t="s">
        <v>55</v>
      </c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 t="s">
        <v>56</v>
      </c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 t="s">
        <v>57</v>
      </c>
      <c r="BP4" s="82"/>
      <c r="BQ4" s="82"/>
      <c r="BR4" s="82"/>
      <c r="BS4" s="82"/>
      <c r="BT4" s="82"/>
      <c r="BU4" s="82"/>
      <c r="BV4" s="82"/>
      <c r="BW4" s="82"/>
      <c r="BX4" s="82"/>
      <c r="BY4" s="82"/>
      <c r="BZ4" s="82" t="s">
        <v>58</v>
      </c>
      <c r="CA4" s="82"/>
      <c r="CB4" s="82"/>
      <c r="CC4" s="82"/>
      <c r="CD4" s="82"/>
      <c r="CE4" s="82"/>
      <c r="CF4" s="82"/>
      <c r="CG4" s="82"/>
      <c r="CH4" s="82"/>
      <c r="CI4" s="82"/>
      <c r="CJ4" s="82"/>
      <c r="CK4" s="82" t="s">
        <v>59</v>
      </c>
      <c r="CL4" s="82"/>
      <c r="CM4" s="82"/>
      <c r="CN4" s="82"/>
      <c r="CO4" s="82"/>
      <c r="CP4" s="82"/>
      <c r="CQ4" s="82"/>
      <c r="CR4" s="82"/>
      <c r="CS4" s="82"/>
      <c r="CT4" s="82"/>
      <c r="CU4" s="82"/>
      <c r="CV4" s="82" t="s">
        <v>60</v>
      </c>
      <c r="CW4" s="82"/>
      <c r="CX4" s="82"/>
      <c r="CY4" s="82"/>
      <c r="CZ4" s="82"/>
      <c r="DA4" s="82"/>
      <c r="DB4" s="82"/>
      <c r="DC4" s="82"/>
      <c r="DD4" s="82"/>
      <c r="DE4" s="82"/>
      <c r="DF4" s="82"/>
      <c r="DG4" s="82" t="s">
        <v>61</v>
      </c>
      <c r="DH4" s="82"/>
      <c r="DI4" s="82"/>
      <c r="DJ4" s="82"/>
      <c r="DK4" s="82"/>
      <c r="DL4" s="82"/>
      <c r="DM4" s="82"/>
      <c r="DN4" s="82"/>
      <c r="DO4" s="82"/>
      <c r="DP4" s="82"/>
      <c r="DQ4" s="82"/>
      <c r="DR4" s="82" t="s">
        <v>62</v>
      </c>
      <c r="DS4" s="82"/>
      <c r="DT4" s="82"/>
      <c r="DU4" s="82"/>
      <c r="DV4" s="82"/>
      <c r="DW4" s="82"/>
      <c r="DX4" s="82"/>
      <c r="DY4" s="82"/>
      <c r="DZ4" s="82"/>
      <c r="EA4" s="82"/>
      <c r="EB4" s="82"/>
      <c r="EC4" s="82" t="s">
        <v>63</v>
      </c>
      <c r="ED4" s="82"/>
      <c r="EE4" s="82"/>
      <c r="EF4" s="82"/>
      <c r="EG4" s="82"/>
      <c r="EH4" s="82"/>
      <c r="EI4" s="82"/>
      <c r="EJ4" s="82"/>
      <c r="EK4" s="82"/>
      <c r="EL4" s="82"/>
      <c r="EM4" s="82"/>
    </row>
    <row r="5" spans="1:143">
      <c r="A5" s="26" t="s">
        <v>64</v>
      </c>
      <c r="B5" s="29"/>
      <c r="C5" s="29"/>
      <c r="D5" s="29"/>
      <c r="E5" s="29"/>
      <c r="F5" s="29"/>
      <c r="G5" s="29"/>
      <c r="H5" s="30" t="s">
        <v>65</v>
      </c>
      <c r="I5" s="30" t="s">
        <v>66</v>
      </c>
      <c r="J5" s="30" t="s">
        <v>67</v>
      </c>
      <c r="K5" s="30" t="s">
        <v>68</v>
      </c>
      <c r="L5" s="30" t="s">
        <v>69</v>
      </c>
      <c r="M5" s="30" t="s">
        <v>70</v>
      </c>
      <c r="N5" s="30" t="s">
        <v>71</v>
      </c>
      <c r="O5" s="30" t="s">
        <v>72</v>
      </c>
      <c r="P5" s="30" t="s">
        <v>73</v>
      </c>
      <c r="Q5" s="30" t="s">
        <v>74</v>
      </c>
      <c r="R5" s="30" t="s">
        <v>75</v>
      </c>
      <c r="S5" s="30" t="s">
        <v>76</v>
      </c>
      <c r="T5" s="30" t="s">
        <v>77</v>
      </c>
      <c r="U5" s="30" t="s">
        <v>78</v>
      </c>
      <c r="V5" s="30" t="s">
        <v>79</v>
      </c>
      <c r="W5" s="30" t="s">
        <v>80</v>
      </c>
      <c r="X5" s="30" t="s">
        <v>81</v>
      </c>
      <c r="Y5" s="30" t="s">
        <v>82</v>
      </c>
      <c r="Z5" s="30" t="s">
        <v>83</v>
      </c>
      <c r="AA5" s="30" t="s">
        <v>84</v>
      </c>
      <c r="AB5" s="30" t="s">
        <v>85</v>
      </c>
      <c r="AC5" s="30" t="s">
        <v>86</v>
      </c>
      <c r="AD5" s="30" t="s">
        <v>87</v>
      </c>
      <c r="AE5" s="30" t="s">
        <v>88</v>
      </c>
      <c r="AF5" s="30" t="s">
        <v>89</v>
      </c>
      <c r="AG5" s="30" t="s">
        <v>90</v>
      </c>
      <c r="AH5" s="30" t="s">
        <v>80</v>
      </c>
      <c r="AI5" s="30" t="s">
        <v>81</v>
      </c>
      <c r="AJ5" s="30" t="s">
        <v>82</v>
      </c>
      <c r="AK5" s="30" t="s">
        <v>83</v>
      </c>
      <c r="AL5" s="30" t="s">
        <v>84</v>
      </c>
      <c r="AM5" s="30" t="s">
        <v>85</v>
      </c>
      <c r="AN5" s="30" t="s">
        <v>86</v>
      </c>
      <c r="AO5" s="30" t="s">
        <v>87</v>
      </c>
      <c r="AP5" s="30" t="s">
        <v>88</v>
      </c>
      <c r="AQ5" s="30" t="s">
        <v>89</v>
      </c>
      <c r="AR5" s="30" t="s">
        <v>91</v>
      </c>
      <c r="AS5" s="30" t="s">
        <v>80</v>
      </c>
      <c r="AT5" s="30" t="s">
        <v>81</v>
      </c>
      <c r="AU5" s="30" t="s">
        <v>82</v>
      </c>
      <c r="AV5" s="30" t="s">
        <v>83</v>
      </c>
      <c r="AW5" s="30" t="s">
        <v>84</v>
      </c>
      <c r="AX5" s="30" t="s">
        <v>85</v>
      </c>
      <c r="AY5" s="30" t="s">
        <v>86</v>
      </c>
      <c r="AZ5" s="30" t="s">
        <v>87</v>
      </c>
      <c r="BA5" s="30" t="s">
        <v>88</v>
      </c>
      <c r="BB5" s="30" t="s">
        <v>89</v>
      </c>
      <c r="BC5" s="30" t="s">
        <v>91</v>
      </c>
      <c r="BD5" s="30" t="s">
        <v>80</v>
      </c>
      <c r="BE5" s="30" t="s">
        <v>81</v>
      </c>
      <c r="BF5" s="30" t="s">
        <v>82</v>
      </c>
      <c r="BG5" s="30" t="s">
        <v>83</v>
      </c>
      <c r="BH5" s="30" t="s">
        <v>84</v>
      </c>
      <c r="BI5" s="30" t="s">
        <v>85</v>
      </c>
      <c r="BJ5" s="30" t="s">
        <v>86</v>
      </c>
      <c r="BK5" s="30" t="s">
        <v>87</v>
      </c>
      <c r="BL5" s="30" t="s">
        <v>88</v>
      </c>
      <c r="BM5" s="30" t="s">
        <v>89</v>
      </c>
      <c r="BN5" s="30" t="s">
        <v>91</v>
      </c>
      <c r="BO5" s="30" t="s">
        <v>80</v>
      </c>
      <c r="BP5" s="30" t="s">
        <v>81</v>
      </c>
      <c r="BQ5" s="30" t="s">
        <v>82</v>
      </c>
      <c r="BR5" s="30" t="s">
        <v>83</v>
      </c>
      <c r="BS5" s="30" t="s">
        <v>84</v>
      </c>
      <c r="BT5" s="30" t="s">
        <v>85</v>
      </c>
      <c r="BU5" s="30" t="s">
        <v>86</v>
      </c>
      <c r="BV5" s="30" t="s">
        <v>87</v>
      </c>
      <c r="BW5" s="30" t="s">
        <v>88</v>
      </c>
      <c r="BX5" s="30" t="s">
        <v>89</v>
      </c>
      <c r="BY5" s="30" t="s">
        <v>91</v>
      </c>
      <c r="BZ5" s="30" t="s">
        <v>80</v>
      </c>
      <c r="CA5" s="30" t="s">
        <v>81</v>
      </c>
      <c r="CB5" s="30" t="s">
        <v>82</v>
      </c>
      <c r="CC5" s="30" t="s">
        <v>83</v>
      </c>
      <c r="CD5" s="30" t="s">
        <v>84</v>
      </c>
      <c r="CE5" s="30" t="s">
        <v>85</v>
      </c>
      <c r="CF5" s="30" t="s">
        <v>86</v>
      </c>
      <c r="CG5" s="30" t="s">
        <v>87</v>
      </c>
      <c r="CH5" s="30" t="s">
        <v>88</v>
      </c>
      <c r="CI5" s="30" t="s">
        <v>89</v>
      </c>
      <c r="CJ5" s="30" t="s">
        <v>91</v>
      </c>
      <c r="CK5" s="30" t="s">
        <v>80</v>
      </c>
      <c r="CL5" s="30" t="s">
        <v>81</v>
      </c>
      <c r="CM5" s="30" t="s">
        <v>82</v>
      </c>
      <c r="CN5" s="30" t="s">
        <v>83</v>
      </c>
      <c r="CO5" s="30" t="s">
        <v>84</v>
      </c>
      <c r="CP5" s="30" t="s">
        <v>85</v>
      </c>
      <c r="CQ5" s="30" t="s">
        <v>86</v>
      </c>
      <c r="CR5" s="30" t="s">
        <v>87</v>
      </c>
      <c r="CS5" s="30" t="s">
        <v>88</v>
      </c>
      <c r="CT5" s="30" t="s">
        <v>89</v>
      </c>
      <c r="CU5" s="30" t="s">
        <v>91</v>
      </c>
      <c r="CV5" s="30" t="s">
        <v>80</v>
      </c>
      <c r="CW5" s="30" t="s">
        <v>81</v>
      </c>
      <c r="CX5" s="30" t="s">
        <v>82</v>
      </c>
      <c r="CY5" s="30" t="s">
        <v>83</v>
      </c>
      <c r="CZ5" s="30" t="s">
        <v>84</v>
      </c>
      <c r="DA5" s="30" t="s">
        <v>85</v>
      </c>
      <c r="DB5" s="30" t="s">
        <v>86</v>
      </c>
      <c r="DC5" s="30" t="s">
        <v>87</v>
      </c>
      <c r="DD5" s="30" t="s">
        <v>88</v>
      </c>
      <c r="DE5" s="30" t="s">
        <v>89</v>
      </c>
      <c r="DF5" s="30" t="s">
        <v>91</v>
      </c>
      <c r="DG5" s="30" t="s">
        <v>80</v>
      </c>
      <c r="DH5" s="30" t="s">
        <v>81</v>
      </c>
      <c r="DI5" s="30" t="s">
        <v>82</v>
      </c>
      <c r="DJ5" s="30" t="s">
        <v>83</v>
      </c>
      <c r="DK5" s="30" t="s">
        <v>84</v>
      </c>
      <c r="DL5" s="30" t="s">
        <v>85</v>
      </c>
      <c r="DM5" s="30" t="s">
        <v>86</v>
      </c>
      <c r="DN5" s="30" t="s">
        <v>87</v>
      </c>
      <c r="DO5" s="30" t="s">
        <v>88</v>
      </c>
      <c r="DP5" s="30" t="s">
        <v>89</v>
      </c>
      <c r="DQ5" s="30" t="s">
        <v>91</v>
      </c>
      <c r="DR5" s="30" t="s">
        <v>80</v>
      </c>
      <c r="DS5" s="30" t="s">
        <v>81</v>
      </c>
      <c r="DT5" s="30" t="s">
        <v>82</v>
      </c>
      <c r="DU5" s="30" t="s">
        <v>83</v>
      </c>
      <c r="DV5" s="30" t="s">
        <v>84</v>
      </c>
      <c r="DW5" s="30" t="s">
        <v>85</v>
      </c>
      <c r="DX5" s="30" t="s">
        <v>86</v>
      </c>
      <c r="DY5" s="30" t="s">
        <v>87</v>
      </c>
      <c r="DZ5" s="30" t="s">
        <v>88</v>
      </c>
      <c r="EA5" s="30" t="s">
        <v>89</v>
      </c>
      <c r="EB5" s="30" t="s">
        <v>91</v>
      </c>
      <c r="EC5" s="30" t="s">
        <v>80</v>
      </c>
      <c r="ED5" s="30" t="s">
        <v>81</v>
      </c>
      <c r="EE5" s="30" t="s">
        <v>82</v>
      </c>
      <c r="EF5" s="30" t="s">
        <v>83</v>
      </c>
      <c r="EG5" s="30" t="s">
        <v>84</v>
      </c>
      <c r="EH5" s="30" t="s">
        <v>85</v>
      </c>
      <c r="EI5" s="30" t="s">
        <v>86</v>
      </c>
      <c r="EJ5" s="30" t="s">
        <v>87</v>
      </c>
      <c r="EK5" s="30" t="s">
        <v>88</v>
      </c>
      <c r="EL5" s="30" t="s">
        <v>89</v>
      </c>
      <c r="EM5" s="30" t="s">
        <v>91</v>
      </c>
    </row>
    <row r="6" spans="1:143" s="34" customFormat="1">
      <c r="A6" s="26" t="s">
        <v>92</v>
      </c>
      <c r="B6" s="31">
        <f>B7</f>
        <v>2014</v>
      </c>
      <c r="C6" s="31">
        <f t="shared" ref="C6:V6" si="3">C7</f>
        <v>288047</v>
      </c>
      <c r="D6" s="31">
        <f t="shared" si="3"/>
        <v>46</v>
      </c>
      <c r="E6" s="31">
        <f t="shared" si="3"/>
        <v>1</v>
      </c>
      <c r="F6" s="31">
        <f t="shared" si="3"/>
        <v>0</v>
      </c>
      <c r="G6" s="31">
        <f t="shared" si="3"/>
        <v>2</v>
      </c>
      <c r="H6" s="31" t="str">
        <f t="shared" si="3"/>
        <v>兵庫県　阪神水道企業団</v>
      </c>
      <c r="I6" s="31" t="str">
        <f t="shared" si="3"/>
        <v>法適用</v>
      </c>
      <c r="J6" s="31" t="str">
        <f t="shared" si="3"/>
        <v>水道事業</v>
      </c>
      <c r="K6" s="31" t="str">
        <f t="shared" si="3"/>
        <v>用水供給事業</v>
      </c>
      <c r="L6" s="31" t="str">
        <f t="shared" si="3"/>
        <v>B</v>
      </c>
      <c r="M6" s="32" t="str">
        <f t="shared" si="3"/>
        <v>-</v>
      </c>
      <c r="N6" s="32">
        <f t="shared" si="3"/>
        <v>57.3</v>
      </c>
      <c r="O6" s="32">
        <f t="shared" si="3"/>
        <v>98.1</v>
      </c>
      <c r="P6" s="32">
        <f t="shared" si="3"/>
        <v>0</v>
      </c>
      <c r="Q6" s="32" t="str">
        <f t="shared" si="3"/>
        <v>-</v>
      </c>
      <c r="R6" s="32" t="str">
        <f t="shared" si="3"/>
        <v>-</v>
      </c>
      <c r="S6" s="32" t="str">
        <f t="shared" si="3"/>
        <v>-</v>
      </c>
      <c r="T6" s="32">
        <f t="shared" si="3"/>
        <v>2508510</v>
      </c>
      <c r="U6" s="32">
        <f t="shared" si="3"/>
        <v>662.4</v>
      </c>
      <c r="V6" s="32">
        <f t="shared" si="3"/>
        <v>3787</v>
      </c>
      <c r="W6" s="33">
        <f>IF(W7="",NA(),W7)</f>
        <v>97.34</v>
      </c>
      <c r="X6" s="33">
        <f t="shared" ref="X6:AF6" si="4">IF(X7="",NA(),X7)</f>
        <v>101.04</v>
      </c>
      <c r="Y6" s="33">
        <f t="shared" si="4"/>
        <v>100.29</v>
      </c>
      <c r="Z6" s="33">
        <f t="shared" si="4"/>
        <v>103.07</v>
      </c>
      <c r="AA6" s="33">
        <f t="shared" si="4"/>
        <v>103.84</v>
      </c>
      <c r="AB6" s="33">
        <f t="shared" si="4"/>
        <v>112.1</v>
      </c>
      <c r="AC6" s="33">
        <f t="shared" si="4"/>
        <v>111.78</v>
      </c>
      <c r="AD6" s="33">
        <f t="shared" si="4"/>
        <v>113.16</v>
      </c>
      <c r="AE6" s="33">
        <f t="shared" si="4"/>
        <v>113.88</v>
      </c>
      <c r="AF6" s="33">
        <f t="shared" si="4"/>
        <v>113.47</v>
      </c>
      <c r="AG6" s="32" t="str">
        <f>IF(AG7="","",IF(AG7="-","【-】","【"&amp;SUBSTITUTE(TEXT(AG7,"#,##0.00"),"-","△")&amp;"】"))</f>
        <v>【113.47】</v>
      </c>
      <c r="AH6" s="33">
        <f>IF(AH7="",NA(),AH7)</f>
        <v>84.39</v>
      </c>
      <c r="AI6" s="33">
        <f t="shared" ref="AI6:AQ6" si="5">IF(AI7="",NA(),AI7)</f>
        <v>109.27</v>
      </c>
      <c r="AJ6" s="33">
        <f t="shared" si="5"/>
        <v>109.27</v>
      </c>
      <c r="AK6" s="33">
        <f t="shared" si="5"/>
        <v>107.62</v>
      </c>
      <c r="AL6" s="33">
        <f t="shared" si="5"/>
        <v>100.5</v>
      </c>
      <c r="AM6" s="33">
        <f t="shared" si="5"/>
        <v>25.58</v>
      </c>
      <c r="AN6" s="33">
        <f t="shared" si="5"/>
        <v>25.8</v>
      </c>
      <c r="AO6" s="33">
        <f t="shared" si="5"/>
        <v>23.57</v>
      </c>
      <c r="AP6" s="33">
        <f t="shared" si="5"/>
        <v>21.34</v>
      </c>
      <c r="AQ6" s="33">
        <f t="shared" si="5"/>
        <v>16.89</v>
      </c>
      <c r="AR6" s="32" t="str">
        <f>IF(AR7="","",IF(AR7="-","【-】","【"&amp;SUBSTITUTE(TEXT(AR7,"#,##0.00"),"-","△")&amp;"】"))</f>
        <v>【16.89】</v>
      </c>
      <c r="AS6" s="33">
        <f>IF(AS7="",NA(),AS7)</f>
        <v>401.15</v>
      </c>
      <c r="AT6" s="33">
        <f t="shared" ref="AT6:BB6" si="6">IF(AT7="",NA(),AT7)</f>
        <v>458.12</v>
      </c>
      <c r="AU6" s="33">
        <f t="shared" si="6"/>
        <v>302.54000000000002</v>
      </c>
      <c r="AV6" s="33">
        <f t="shared" si="6"/>
        <v>374.26</v>
      </c>
      <c r="AW6" s="33">
        <f t="shared" si="6"/>
        <v>104.71</v>
      </c>
      <c r="AX6" s="33">
        <f t="shared" si="6"/>
        <v>669.4</v>
      </c>
      <c r="AY6" s="33">
        <f t="shared" si="6"/>
        <v>720.62</v>
      </c>
      <c r="AZ6" s="33">
        <f t="shared" si="6"/>
        <v>654.97</v>
      </c>
      <c r="BA6" s="33">
        <f t="shared" si="6"/>
        <v>634.53</v>
      </c>
      <c r="BB6" s="33">
        <f t="shared" si="6"/>
        <v>200.22</v>
      </c>
      <c r="BC6" s="32" t="str">
        <f>IF(BC7="","",IF(BC7="-","【-】","【"&amp;SUBSTITUTE(TEXT(BC7,"#,##0.00"),"-","△")&amp;"】"))</f>
        <v>【200.22】</v>
      </c>
      <c r="BD6" s="33">
        <f>IF(BD7="",NA(),BD7)</f>
        <v>498.65</v>
      </c>
      <c r="BE6" s="33">
        <f t="shared" ref="BE6:BM6" si="7">IF(BE7="",NA(),BE7)</f>
        <v>467.74</v>
      </c>
      <c r="BF6" s="33">
        <f t="shared" si="7"/>
        <v>438.73</v>
      </c>
      <c r="BG6" s="33">
        <f t="shared" si="7"/>
        <v>404.96</v>
      </c>
      <c r="BH6" s="33">
        <f t="shared" si="7"/>
        <v>379.52</v>
      </c>
      <c r="BI6" s="33">
        <f t="shared" si="7"/>
        <v>446.65</v>
      </c>
      <c r="BJ6" s="33">
        <f t="shared" si="7"/>
        <v>415.99</v>
      </c>
      <c r="BK6" s="33">
        <f t="shared" si="7"/>
        <v>383.75</v>
      </c>
      <c r="BL6" s="33">
        <f t="shared" si="7"/>
        <v>368.94</v>
      </c>
      <c r="BM6" s="33">
        <f t="shared" si="7"/>
        <v>351.06</v>
      </c>
      <c r="BN6" s="32" t="str">
        <f>IF(BN7="","",IF(BN7="-","【-】","【"&amp;SUBSTITUTE(TEXT(BN7,"#,##0.00"),"-","△")&amp;"】"))</f>
        <v>【351.06】</v>
      </c>
      <c r="BO6" s="33">
        <f>IF(BO7="",NA(),BO7)</f>
        <v>94.37</v>
      </c>
      <c r="BP6" s="33">
        <f t="shared" ref="BP6:BX6" si="8">IF(BP7="",NA(),BP7)</f>
        <v>98.48</v>
      </c>
      <c r="BQ6" s="33">
        <f t="shared" si="8"/>
        <v>98.33</v>
      </c>
      <c r="BR6" s="33">
        <f t="shared" si="8"/>
        <v>101.46</v>
      </c>
      <c r="BS6" s="33">
        <f t="shared" si="8"/>
        <v>102.61</v>
      </c>
      <c r="BT6" s="33">
        <f t="shared" si="8"/>
        <v>108.75</v>
      </c>
      <c r="BU6" s="33">
        <f t="shared" si="8"/>
        <v>108.61</v>
      </c>
      <c r="BV6" s="33">
        <f t="shared" si="8"/>
        <v>110.39</v>
      </c>
      <c r="BW6" s="33">
        <f t="shared" si="8"/>
        <v>111.12</v>
      </c>
      <c r="BX6" s="33">
        <f t="shared" si="8"/>
        <v>112.92</v>
      </c>
      <c r="BY6" s="32" t="str">
        <f>IF(BY7="","",IF(BY7="-","【-】","【"&amp;SUBSTITUTE(TEXT(BY7,"#,##0.00"),"-","△")&amp;"】"))</f>
        <v>【112.92】</v>
      </c>
      <c r="BZ6" s="33">
        <f>IF(BZ7="",NA(),BZ7)</f>
        <v>65.66</v>
      </c>
      <c r="CA6" s="33">
        <f t="shared" ref="CA6:CI6" si="9">IF(CA7="",NA(),CA7)</f>
        <v>62.92</v>
      </c>
      <c r="CB6" s="33">
        <f t="shared" si="9"/>
        <v>63.01</v>
      </c>
      <c r="CC6" s="33">
        <f t="shared" si="9"/>
        <v>61.07</v>
      </c>
      <c r="CD6" s="33">
        <f t="shared" si="9"/>
        <v>60.38</v>
      </c>
      <c r="CE6" s="33">
        <f t="shared" si="9"/>
        <v>80.38</v>
      </c>
      <c r="CF6" s="33">
        <f t="shared" si="9"/>
        <v>78.760000000000005</v>
      </c>
      <c r="CG6" s="33">
        <f t="shared" si="9"/>
        <v>76.81</v>
      </c>
      <c r="CH6" s="33">
        <f t="shared" si="9"/>
        <v>75.75</v>
      </c>
      <c r="CI6" s="33">
        <f t="shared" si="9"/>
        <v>75.3</v>
      </c>
      <c r="CJ6" s="32" t="str">
        <f>IF(CJ7="","",IF(CJ7="-","【-】","【"&amp;SUBSTITUTE(TEXT(CJ7,"#,##0.00"),"-","△")&amp;"】"))</f>
        <v>【75.30】</v>
      </c>
      <c r="CK6" s="33">
        <f>IF(CK7="",NA(),CK7)</f>
        <v>66.17</v>
      </c>
      <c r="CL6" s="33">
        <f t="shared" ref="CL6:CT6" si="10">IF(CL7="",NA(),CL7)</f>
        <v>66.83</v>
      </c>
      <c r="CM6" s="33">
        <f t="shared" si="10"/>
        <v>66.78</v>
      </c>
      <c r="CN6" s="33">
        <f t="shared" si="10"/>
        <v>66.73</v>
      </c>
      <c r="CO6" s="33">
        <f t="shared" si="10"/>
        <v>66.3</v>
      </c>
      <c r="CP6" s="33">
        <f t="shared" si="10"/>
        <v>64.150000000000006</v>
      </c>
      <c r="CQ6" s="33">
        <f t="shared" si="10"/>
        <v>63.73</v>
      </c>
      <c r="CR6" s="33">
        <f t="shared" si="10"/>
        <v>64.55</v>
      </c>
      <c r="CS6" s="33">
        <f t="shared" si="10"/>
        <v>64.12</v>
      </c>
      <c r="CT6" s="33">
        <f t="shared" si="10"/>
        <v>62.69</v>
      </c>
      <c r="CU6" s="32" t="str">
        <f>IF(CU7="","",IF(CU7="-","【-】","【"&amp;SUBSTITUTE(TEXT(CU7,"#,##0.00"),"-","△")&amp;"】"))</f>
        <v>【62.69】</v>
      </c>
      <c r="CV6" s="33">
        <f>IF(CV7="",NA(),CV7)</f>
        <v>105.78</v>
      </c>
      <c r="CW6" s="33">
        <f t="shared" ref="CW6:DE6" si="11">IF(CW7="",NA(),CW7)</f>
        <v>104.74</v>
      </c>
      <c r="CX6" s="33">
        <f t="shared" si="11"/>
        <v>104.82</v>
      </c>
      <c r="CY6" s="33">
        <f t="shared" si="11"/>
        <v>104.9</v>
      </c>
      <c r="CZ6" s="33">
        <f t="shared" si="11"/>
        <v>105.57</v>
      </c>
      <c r="DA6" s="33">
        <f t="shared" si="11"/>
        <v>99.88</v>
      </c>
      <c r="DB6" s="33">
        <f t="shared" si="11"/>
        <v>99.96</v>
      </c>
      <c r="DC6" s="33">
        <f t="shared" si="11"/>
        <v>99.93</v>
      </c>
      <c r="DD6" s="33">
        <f t="shared" si="11"/>
        <v>100.12</v>
      </c>
      <c r="DE6" s="33">
        <f t="shared" si="11"/>
        <v>100.12</v>
      </c>
      <c r="DF6" s="32" t="str">
        <f>IF(DF7="","",IF(DF7="-","【-】","【"&amp;SUBSTITUTE(TEXT(DF7,"#,##0.00"),"-","△")&amp;"】"))</f>
        <v>【100.12】</v>
      </c>
      <c r="DG6" s="33">
        <f>IF(DG7="",NA(),DG7)</f>
        <v>35.380000000000003</v>
      </c>
      <c r="DH6" s="33">
        <f t="shared" ref="DH6:DP6" si="12">IF(DH7="",NA(),DH7)</f>
        <v>37.450000000000003</v>
      </c>
      <c r="DI6" s="33">
        <f t="shared" si="12"/>
        <v>39.119999999999997</v>
      </c>
      <c r="DJ6" s="33">
        <f t="shared" si="12"/>
        <v>41.05</v>
      </c>
      <c r="DK6" s="33">
        <f t="shared" si="12"/>
        <v>52.74</v>
      </c>
      <c r="DL6" s="33">
        <f t="shared" si="12"/>
        <v>36.57</v>
      </c>
      <c r="DM6" s="33">
        <f t="shared" si="12"/>
        <v>37.549999999999997</v>
      </c>
      <c r="DN6" s="33">
        <f t="shared" si="12"/>
        <v>38.86</v>
      </c>
      <c r="DO6" s="33">
        <f t="shared" si="12"/>
        <v>39.81</v>
      </c>
      <c r="DP6" s="33">
        <f t="shared" si="12"/>
        <v>51.44</v>
      </c>
      <c r="DQ6" s="32" t="str">
        <f>IF(DQ7="","",IF(DQ7="-","【-】","【"&amp;SUBSTITUTE(TEXT(DQ7,"#,##0.00"),"-","△")&amp;"】"))</f>
        <v>【51.44】</v>
      </c>
      <c r="DR6" s="33">
        <f>IF(DR7="",NA(),DR7)</f>
        <v>40.409999999999997</v>
      </c>
      <c r="DS6" s="33">
        <f t="shared" ref="DS6:EA6" si="13">IF(DS7="",NA(),DS7)</f>
        <v>39.92</v>
      </c>
      <c r="DT6" s="33">
        <f t="shared" si="13"/>
        <v>37.92</v>
      </c>
      <c r="DU6" s="33">
        <f t="shared" si="13"/>
        <v>37.61</v>
      </c>
      <c r="DV6" s="33">
        <f t="shared" si="13"/>
        <v>37.18</v>
      </c>
      <c r="DW6" s="33">
        <f t="shared" si="13"/>
        <v>5.27</v>
      </c>
      <c r="DX6" s="33">
        <f t="shared" si="13"/>
        <v>9.98</v>
      </c>
      <c r="DY6" s="33">
        <f t="shared" si="13"/>
        <v>12.13</v>
      </c>
      <c r="DZ6" s="33">
        <f t="shared" si="13"/>
        <v>13.72</v>
      </c>
      <c r="EA6" s="33">
        <f t="shared" si="13"/>
        <v>16.77</v>
      </c>
      <c r="EB6" s="32" t="str">
        <f>IF(EB7="","",IF(EB7="-","【-】","【"&amp;SUBSTITUTE(TEXT(EB7,"#,##0.00"),"-","△")&amp;"】"))</f>
        <v>【16.77】</v>
      </c>
      <c r="EC6" s="33">
        <f>IF(EC7="",NA(),EC7)</f>
        <v>0.91</v>
      </c>
      <c r="ED6" s="33">
        <f t="shared" ref="ED6:EL6" si="14">IF(ED7="",NA(),ED7)</f>
        <v>0.94</v>
      </c>
      <c r="EE6" s="33">
        <f t="shared" si="14"/>
        <v>2.04</v>
      </c>
      <c r="EF6" s="33">
        <f t="shared" si="14"/>
        <v>0.3</v>
      </c>
      <c r="EG6" s="33">
        <f t="shared" si="14"/>
        <v>0.42</v>
      </c>
      <c r="EH6" s="33">
        <f t="shared" si="14"/>
        <v>0.21</v>
      </c>
      <c r="EI6" s="33">
        <f t="shared" si="14"/>
        <v>0.31</v>
      </c>
      <c r="EJ6" s="33">
        <f t="shared" si="14"/>
        <v>0.16</v>
      </c>
      <c r="EK6" s="33">
        <f t="shared" si="14"/>
        <v>0.25</v>
      </c>
      <c r="EL6" s="33">
        <f t="shared" si="14"/>
        <v>0.13</v>
      </c>
      <c r="EM6" s="32" t="str">
        <f>IF(EM7="","",IF(EM7="-","【-】","【"&amp;SUBSTITUTE(TEXT(EM7,"#,##0.00"),"-","△")&amp;"】"))</f>
        <v>【0.13】</v>
      </c>
    </row>
    <row r="7" spans="1:143" s="34" customFormat="1">
      <c r="A7" s="26"/>
      <c r="B7" s="35">
        <v>2014</v>
      </c>
      <c r="C7" s="35">
        <v>288047</v>
      </c>
      <c r="D7" s="35">
        <v>46</v>
      </c>
      <c r="E7" s="35">
        <v>1</v>
      </c>
      <c r="F7" s="35">
        <v>0</v>
      </c>
      <c r="G7" s="35">
        <v>2</v>
      </c>
      <c r="H7" s="35" t="s">
        <v>93</v>
      </c>
      <c r="I7" s="35" t="s">
        <v>94</v>
      </c>
      <c r="J7" s="35" t="s">
        <v>95</v>
      </c>
      <c r="K7" s="35" t="s">
        <v>96</v>
      </c>
      <c r="L7" s="35" t="s">
        <v>97</v>
      </c>
      <c r="M7" s="36" t="s">
        <v>98</v>
      </c>
      <c r="N7" s="36">
        <v>57.3</v>
      </c>
      <c r="O7" s="36">
        <v>98.1</v>
      </c>
      <c r="P7" s="36">
        <v>0</v>
      </c>
      <c r="Q7" s="36" t="s">
        <v>98</v>
      </c>
      <c r="R7" s="36" t="s">
        <v>98</v>
      </c>
      <c r="S7" s="36" t="s">
        <v>98</v>
      </c>
      <c r="T7" s="36">
        <v>2508510</v>
      </c>
      <c r="U7" s="36">
        <v>662.4</v>
      </c>
      <c r="V7" s="36">
        <v>3787</v>
      </c>
      <c r="W7" s="36">
        <v>97.34</v>
      </c>
      <c r="X7" s="36">
        <v>101.04</v>
      </c>
      <c r="Y7" s="36">
        <v>100.29</v>
      </c>
      <c r="Z7" s="36">
        <v>103.07</v>
      </c>
      <c r="AA7" s="36">
        <v>103.84</v>
      </c>
      <c r="AB7" s="36">
        <v>112.1</v>
      </c>
      <c r="AC7" s="36">
        <v>111.78</v>
      </c>
      <c r="AD7" s="36">
        <v>113.16</v>
      </c>
      <c r="AE7" s="36">
        <v>113.88</v>
      </c>
      <c r="AF7" s="36">
        <v>113.47</v>
      </c>
      <c r="AG7" s="36">
        <v>113.47</v>
      </c>
      <c r="AH7" s="36">
        <v>84.39</v>
      </c>
      <c r="AI7" s="36">
        <v>109.27</v>
      </c>
      <c r="AJ7" s="36">
        <v>109.27</v>
      </c>
      <c r="AK7" s="36">
        <v>107.62</v>
      </c>
      <c r="AL7" s="36">
        <v>100.5</v>
      </c>
      <c r="AM7" s="36">
        <v>25.58</v>
      </c>
      <c r="AN7" s="36">
        <v>25.8</v>
      </c>
      <c r="AO7" s="36">
        <v>23.57</v>
      </c>
      <c r="AP7" s="36">
        <v>21.34</v>
      </c>
      <c r="AQ7" s="36">
        <v>16.89</v>
      </c>
      <c r="AR7" s="36">
        <v>16.89</v>
      </c>
      <c r="AS7" s="36">
        <v>401.15</v>
      </c>
      <c r="AT7" s="36">
        <v>458.12</v>
      </c>
      <c r="AU7" s="36">
        <v>302.54000000000002</v>
      </c>
      <c r="AV7" s="36">
        <v>374.26</v>
      </c>
      <c r="AW7" s="36">
        <v>104.71</v>
      </c>
      <c r="AX7" s="36">
        <v>669.4</v>
      </c>
      <c r="AY7" s="36">
        <v>720.62</v>
      </c>
      <c r="AZ7" s="36">
        <v>654.97</v>
      </c>
      <c r="BA7" s="36">
        <v>634.53</v>
      </c>
      <c r="BB7" s="36">
        <v>200.22</v>
      </c>
      <c r="BC7" s="36">
        <v>200.22</v>
      </c>
      <c r="BD7" s="36">
        <v>498.65</v>
      </c>
      <c r="BE7" s="36">
        <v>467.74</v>
      </c>
      <c r="BF7" s="36">
        <v>438.73</v>
      </c>
      <c r="BG7" s="36">
        <v>404.96</v>
      </c>
      <c r="BH7" s="36">
        <v>379.52</v>
      </c>
      <c r="BI7" s="36">
        <v>446.65</v>
      </c>
      <c r="BJ7" s="36">
        <v>415.99</v>
      </c>
      <c r="BK7" s="36">
        <v>383.75</v>
      </c>
      <c r="BL7" s="36">
        <v>368.94</v>
      </c>
      <c r="BM7" s="36">
        <v>351.06</v>
      </c>
      <c r="BN7" s="36">
        <v>351.06</v>
      </c>
      <c r="BO7" s="36">
        <v>94.37</v>
      </c>
      <c r="BP7" s="36">
        <v>98.48</v>
      </c>
      <c r="BQ7" s="36">
        <v>98.33</v>
      </c>
      <c r="BR7" s="36">
        <v>101.46</v>
      </c>
      <c r="BS7" s="36">
        <v>102.61</v>
      </c>
      <c r="BT7" s="36">
        <v>108.75</v>
      </c>
      <c r="BU7" s="36">
        <v>108.61</v>
      </c>
      <c r="BV7" s="36">
        <v>110.39</v>
      </c>
      <c r="BW7" s="36">
        <v>111.12</v>
      </c>
      <c r="BX7" s="36">
        <v>112.92</v>
      </c>
      <c r="BY7" s="36">
        <v>112.92</v>
      </c>
      <c r="BZ7" s="36">
        <v>65.66</v>
      </c>
      <c r="CA7" s="36">
        <v>62.92</v>
      </c>
      <c r="CB7" s="36">
        <v>63.01</v>
      </c>
      <c r="CC7" s="36">
        <v>61.07</v>
      </c>
      <c r="CD7" s="36">
        <v>60.38</v>
      </c>
      <c r="CE7" s="36">
        <v>80.38</v>
      </c>
      <c r="CF7" s="36">
        <v>78.760000000000005</v>
      </c>
      <c r="CG7" s="36">
        <v>76.81</v>
      </c>
      <c r="CH7" s="36">
        <v>75.75</v>
      </c>
      <c r="CI7" s="36">
        <v>75.3</v>
      </c>
      <c r="CJ7" s="36">
        <v>75.3</v>
      </c>
      <c r="CK7" s="36">
        <v>66.17</v>
      </c>
      <c r="CL7" s="36">
        <v>66.83</v>
      </c>
      <c r="CM7" s="36">
        <v>66.78</v>
      </c>
      <c r="CN7" s="36">
        <v>66.73</v>
      </c>
      <c r="CO7" s="36">
        <v>66.3</v>
      </c>
      <c r="CP7" s="36">
        <v>64.150000000000006</v>
      </c>
      <c r="CQ7" s="36">
        <v>63.73</v>
      </c>
      <c r="CR7" s="36">
        <v>64.55</v>
      </c>
      <c r="CS7" s="36">
        <v>64.12</v>
      </c>
      <c r="CT7" s="36">
        <v>62.69</v>
      </c>
      <c r="CU7" s="36">
        <v>62.69</v>
      </c>
      <c r="CV7" s="36">
        <v>105.78</v>
      </c>
      <c r="CW7" s="36">
        <v>104.74</v>
      </c>
      <c r="CX7" s="36">
        <v>104.82</v>
      </c>
      <c r="CY7" s="36">
        <v>104.9</v>
      </c>
      <c r="CZ7" s="36">
        <v>105.57</v>
      </c>
      <c r="DA7" s="36">
        <v>99.88</v>
      </c>
      <c r="DB7" s="36">
        <v>99.96</v>
      </c>
      <c r="DC7" s="36">
        <v>99.93</v>
      </c>
      <c r="DD7" s="36">
        <v>100.12</v>
      </c>
      <c r="DE7" s="36">
        <v>100.12</v>
      </c>
      <c r="DF7" s="36">
        <v>100.12</v>
      </c>
      <c r="DG7" s="36">
        <v>35.380000000000003</v>
      </c>
      <c r="DH7" s="36">
        <v>37.450000000000003</v>
      </c>
      <c r="DI7" s="36">
        <v>39.119999999999997</v>
      </c>
      <c r="DJ7" s="36">
        <v>41.05</v>
      </c>
      <c r="DK7" s="36">
        <v>52.74</v>
      </c>
      <c r="DL7" s="36">
        <v>36.57</v>
      </c>
      <c r="DM7" s="36">
        <v>37.549999999999997</v>
      </c>
      <c r="DN7" s="36">
        <v>38.86</v>
      </c>
      <c r="DO7" s="36">
        <v>39.81</v>
      </c>
      <c r="DP7" s="36">
        <v>51.44</v>
      </c>
      <c r="DQ7" s="36">
        <v>51.44</v>
      </c>
      <c r="DR7" s="36">
        <v>40.409999999999997</v>
      </c>
      <c r="DS7" s="36">
        <v>39.92</v>
      </c>
      <c r="DT7" s="36">
        <v>37.92</v>
      </c>
      <c r="DU7" s="36">
        <v>37.61</v>
      </c>
      <c r="DV7" s="36">
        <v>37.18</v>
      </c>
      <c r="DW7" s="36">
        <v>5.27</v>
      </c>
      <c r="DX7" s="36">
        <v>9.98</v>
      </c>
      <c r="DY7" s="36">
        <v>12.13</v>
      </c>
      <c r="DZ7" s="36">
        <v>13.72</v>
      </c>
      <c r="EA7" s="36">
        <v>16.77</v>
      </c>
      <c r="EB7" s="36">
        <v>16.77</v>
      </c>
      <c r="EC7" s="36">
        <v>0.91</v>
      </c>
      <c r="ED7" s="36">
        <v>0.94</v>
      </c>
      <c r="EE7" s="36">
        <v>2.04</v>
      </c>
      <c r="EF7" s="36">
        <v>0.3</v>
      </c>
      <c r="EG7" s="36">
        <v>0.42</v>
      </c>
      <c r="EH7" s="36">
        <v>0.21</v>
      </c>
      <c r="EI7" s="36">
        <v>0.31</v>
      </c>
      <c r="EJ7" s="36">
        <v>0.16</v>
      </c>
      <c r="EK7" s="36">
        <v>0.25</v>
      </c>
      <c r="EL7" s="36">
        <v>0.13</v>
      </c>
      <c r="EM7" s="36">
        <v>0.13</v>
      </c>
    </row>
    <row r="8" spans="1:143">
      <c r="W8" s="37"/>
      <c r="X8" s="37"/>
      <c r="Y8" s="37"/>
      <c r="Z8" s="37"/>
      <c r="AA8" s="37"/>
      <c r="AB8" s="37"/>
      <c r="AC8" s="37"/>
      <c r="AD8" s="37"/>
      <c r="AE8" s="37"/>
      <c r="AF8" s="37"/>
      <c r="AG8" s="38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8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8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8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8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8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8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8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8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8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8"/>
    </row>
    <row r="9" spans="1:143">
      <c r="A9" s="39"/>
      <c r="B9" s="39" t="s">
        <v>99</v>
      </c>
      <c r="C9" s="39" t="s">
        <v>100</v>
      </c>
      <c r="D9" s="39" t="s">
        <v>101</v>
      </c>
      <c r="E9" s="39" t="s">
        <v>102</v>
      </c>
      <c r="F9" s="39" t="s">
        <v>103</v>
      </c>
      <c r="W9" s="37"/>
      <c r="X9" s="37"/>
      <c r="Y9" s="37"/>
      <c r="Z9" s="37"/>
      <c r="AA9" s="37"/>
      <c r="AB9" s="37"/>
      <c r="AC9" s="37"/>
      <c r="AD9" s="37"/>
      <c r="AE9" s="37"/>
      <c r="AF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C9" s="37"/>
      <c r="ED9" s="37"/>
      <c r="EE9" s="37"/>
      <c r="EF9" s="37"/>
      <c r="EG9" s="37"/>
      <c r="EH9" s="37"/>
      <c r="EI9" s="37"/>
      <c r="EJ9" s="37"/>
      <c r="EK9" s="37"/>
      <c r="EL9" s="37"/>
    </row>
    <row r="10" spans="1:143">
      <c r="A10" s="39" t="s">
        <v>43</v>
      </c>
      <c r="B10" s="40">
        <f>DATEVALUE($B$6-4&amp;"年1月1日")</f>
        <v>40179</v>
      </c>
      <c r="C10" s="40">
        <f>DATEVALUE($B$6-3&amp;"年1月1日")</f>
        <v>40544</v>
      </c>
      <c r="D10" s="40">
        <f>DATEVALUE($B$6-2&amp;"年1月1日")</f>
        <v>40909</v>
      </c>
      <c r="E10" s="40">
        <f>DATEVALUE($B$6-1&amp;"年1月1日")</f>
        <v>41275</v>
      </c>
      <c r="F10" s="40">
        <f>DATEVALUE($B$6&amp;"年1月1日")</f>
        <v>41640</v>
      </c>
    </row>
  </sheetData>
  <mergeCells count="14">
    <mergeCell ref="CV4:DF4"/>
    <mergeCell ref="DG4:DQ4"/>
    <mergeCell ref="DR4:EB4"/>
    <mergeCell ref="EC4:EM4"/>
    <mergeCell ref="H3:V4"/>
    <mergeCell ref="W3:DF3"/>
    <mergeCell ref="DG3:EM3"/>
    <mergeCell ref="W4:AG4"/>
    <mergeCell ref="AH4:AR4"/>
    <mergeCell ref="AS4:BC4"/>
    <mergeCell ref="BD4:BN4"/>
    <mergeCell ref="BO4:BY4"/>
    <mergeCell ref="BZ4:CJ4"/>
    <mergeCell ref="CK4:CU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creator>公営企業課</dc:creator>
  <cp:lastModifiedBy>西原</cp:lastModifiedBy>
  <cp:lastPrinted>2016-02-26T07:48:13Z</cp:lastPrinted>
  <dcterms:created xsi:type="dcterms:W3CDTF">2016-01-18T04:51:17Z</dcterms:created>
  <dcterms:modified xsi:type="dcterms:W3CDTF">2016-03-04T05:16:57Z</dcterms:modified>
</cp:coreProperties>
</file>