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501" lockStructure="1"/>
  <bookViews>
    <workbookView xWindow="240" yWindow="60" windowWidth="14940" windowHeight="7872"/>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R6" i="5"/>
  <c r="Q6" i="5"/>
  <c r="AI8" i="4" s="1"/>
  <c r="P6" i="5"/>
  <c r="O6" i="5"/>
  <c r="N6" i="5"/>
  <c r="M6" i="5"/>
  <c r="L6" i="5"/>
  <c r="K6" i="5"/>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Y8" i="4"/>
  <c r="AQ8" i="4"/>
  <c r="Z8" i="4"/>
  <c r="R8" i="4"/>
  <c r="J8" i="4"/>
  <c r="B6" i="4"/>
  <c r="C10" i="5" l="1"/>
  <c r="D10" i="5"/>
  <c r="E10" i="5"/>
  <c r="B10" i="5"/>
</calcChain>
</file>

<file path=xl/sharedStrings.xml><?xml version="1.0" encoding="utf-8"?>
<sst xmlns="http://schemas.openxmlformats.org/spreadsheetml/2006/main" count="220" uniqueCount="107">
  <si>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</si>
  <si>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</si>
  <si>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</si>
  <si>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</si>
  <si>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</si>
  <si>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</si>
  <si>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</si>
  <si>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</si>
  <si>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</si>
  <si>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</si>
  <si>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</si>
  <si>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</si>
  <si>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</si>
  <si>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</si>
  <si>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</si>
  <si>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</si>
  <si>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</si>
  <si>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</si>
  <si>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</si>
  <si>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</si>
  <si>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</si>
  <si>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</si>
  <si>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</si>
  <si>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</si>
  <si>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</si>
  <si>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</si>
  <si>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</si>
  <si>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</si>
  <si>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</si>
  <si>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</si>
  <si>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</si>
  <si>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</si>
  <si>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</si>
  <si>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</si>
  <si>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</si>
  <si>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</si>
  <si>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</si>
  <si>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</si>
  <si>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</si>
  <si>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</si>
  <si>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</si>
  <si>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</si>
  <si>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</si>
  <si>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</si>
  <si>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</si>
  <si>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</si>
  <si>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</si>
  <si>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</si>
  <si>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</si>
  <si>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</si>
  <si>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</si>
  <si>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</si>
  <si>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</si>
  <si>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</si>
  <si>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</si>
  <si>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</si>
  <si>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</si>
  <si>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</si>
  <si>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</si>
  <si>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</si>
  <si>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</si>
  <si>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</si>
  <si>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</si>
  <si>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</si>
  <si>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</si>
  <si>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</si>
  <si>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</si>
  <si>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</si>
  <si>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</si>
  <si>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</si>
  <si>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</si>
  <si>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</si>
  <si>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</si>
  <si>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</si>
  <si>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</si>
  <si>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</si>
  <si>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</si>
  <si>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</si>
  <si>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</si>
  <si>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</si>
  <si>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</si>
  <si>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</si>
  <si>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</si>
  <si>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</si>
  <si>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</si>
  <si>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</si>
  <si>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</si>
  <si>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</si>
  <si>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</si>
  <si>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</si>
  <si>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</si>
  <si>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</si>
  <si>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</si>
  <si>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岡山県　岡山県南部水道企業団</t>
  </si>
  <si>
    <t>法適用</t>
  </si>
  <si>
    <t>水道事業</t>
  </si>
  <si>
    <t>用水供給事業</t>
  </si>
  <si>
    <t>B</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</si>
  <si>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</si>
  <si>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</si>
  <si>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</si>
  <si>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</si>
  <si>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</si>
  <si>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</si>
  <si>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送水収益が減少傾向にあるものの、累積欠損金もなく、経常収支比率は100％を超えて良好に推移しており健全な水準を維持している。また、給水原価は類似団体と比較して低水準であるが、料金回収率は100％を超えていることから、事業に必要な経費を料金で十分に賄うことができている状況である。短期の支払能力については、流動比率が100％を大きく上回っており問題ないといえる。
　有収率は概ね100％で推移し、送水する水量が収益に高く反映されている。企業債残高対給水収益比率が類似団体を下回っているのは、必要な更新が遅れていることが一因と考えられるため、適正な施設利用率及び施設の規模を考慮した上で必要な更新を検討する必要がある。
</t>
    <phoneticPr fontId="4"/>
  </si>
  <si>
    <t>　昭和28年の給水開始から60年以上が経過し、有形固定資産減価償却率及び管路経年化率が類似団体と比較して大きく上回る水準となっており、管路を含む償却資産の老朽化がかなり進んでいる状況である。管路の更新も平成23年度以降進んでおらず、早急に更新を検討する必要がある。</t>
    <phoneticPr fontId="4"/>
  </si>
  <si>
    <t xml:space="preserve">　経営状況について、現状は概ね健全で効率的な経営ができているが、施設の老朽化はかなり進んでおり、更新が先送りになっている。今後、大規模な更新が必要であるが、事業費が大幅に増大するため、経営の健全性を維持することは困難となってくる。
　よって、実現可能な更新計画を早急に作成するとともに、増大する更新需要に対し、料金改定を含む資金の確保に努め、計画的に更新事業を進める必要がある。
</t>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</si>
</sst>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177" fontId="5" fillId="0" borderId="5" xfId="0" applyNumberFormat="1" applyFont="1" applyBorder="1" applyAlignment="1" applyProtection="1">
      <alignment horizontal="center" vertical="center"/>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6"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formatCode="#,##0.00;&quot;△&quot;#,##0.00;&quot;-&quot;">
                  <c:v>1.38</c:v>
                </c:pt>
                <c:pt idx="1">
                  <c:v>0</c:v>
                </c:pt>
                <c:pt idx="2">
                  <c:v>0</c:v>
                </c:pt>
                <c:pt idx="3">
                  <c:v>0</c:v>
                </c:pt>
                <c:pt idx="4">
                  <c:v>0</c:v>
                </c:pt>
              </c:numCache>
            </c:numRef>
          </c:val>
        </c:ser>
        <c:dLbls>
          <c:showLegendKey val="0"/>
          <c:showVal val="0"/>
          <c:showCatName val="0"/>
          <c:showSerName val="0"/>
          <c:showPercent val="0"/>
          <c:showBubbleSize val="0"/>
        </c:dLbls>
        <c:gapWidth val="150"/>
        <c:axId val="177383296"/>
        <c:axId val="177864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0.21</c:v>
                </c:pt>
                <c:pt idx="1">
                  <c:v>0.31</c:v>
                </c:pt>
                <c:pt idx="2">
                  <c:v>0.16</c:v>
                </c:pt>
                <c:pt idx="3">
                  <c:v>0.25</c:v>
                </c:pt>
                <c:pt idx="4">
                  <c:v>0.13</c:v>
                </c:pt>
              </c:numCache>
            </c:numRef>
          </c:val>
          <c:smooth val="0"/>
        </c:ser>
        <c:dLbls>
          <c:showLegendKey val="0"/>
          <c:showVal val="0"/>
          <c:showCatName val="0"/>
          <c:showSerName val="0"/>
          <c:showPercent val="0"/>
          <c:showBubbleSize val="0"/>
        </c:dLbls>
        <c:marker val="1"/>
        <c:smooth val="0"/>
        <c:axId val="177383296"/>
        <c:axId val="177864704"/>
      </c:lineChart>
      <c:dateAx>
        <c:axId val="177383296"/>
        <c:scaling>
          <c:orientation val="minMax"/>
        </c:scaling>
        <c:delete val="1"/>
        <c:axPos val="b"/>
        <c:numFmt formatCode="ge" sourceLinked="1"/>
        <c:majorTickMark val="none"/>
        <c:minorTickMark val="none"/>
        <c:tickLblPos val="none"/>
        <c:crossAx val="177864704"/>
        <c:crosses val="autoZero"/>
        <c:auto val="1"/>
        <c:lblOffset val="100"/>
        <c:baseTimeUnit val="years"/>
      </c:dateAx>
      <c:valAx>
        <c:axId val="177864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383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124.03</c:v>
                </c:pt>
                <c:pt idx="1">
                  <c:v>121.59</c:v>
                </c:pt>
                <c:pt idx="2">
                  <c:v>120.87</c:v>
                </c:pt>
                <c:pt idx="3">
                  <c:v>127.37</c:v>
                </c:pt>
                <c:pt idx="4">
                  <c:v>130.22999999999999</c:v>
                </c:pt>
              </c:numCache>
            </c:numRef>
          </c:val>
        </c:ser>
        <c:dLbls>
          <c:showLegendKey val="0"/>
          <c:showVal val="0"/>
          <c:showCatName val="0"/>
          <c:showSerName val="0"/>
          <c:showPercent val="0"/>
          <c:showBubbleSize val="0"/>
        </c:dLbls>
        <c:gapWidth val="150"/>
        <c:axId val="177895680"/>
        <c:axId val="177901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112.1</c:v>
                </c:pt>
                <c:pt idx="1">
                  <c:v>111.78</c:v>
                </c:pt>
                <c:pt idx="2">
                  <c:v>113.16</c:v>
                </c:pt>
                <c:pt idx="3">
                  <c:v>113.88</c:v>
                </c:pt>
                <c:pt idx="4">
                  <c:v>113.47</c:v>
                </c:pt>
              </c:numCache>
            </c:numRef>
          </c:val>
          <c:smooth val="0"/>
        </c:ser>
        <c:dLbls>
          <c:showLegendKey val="0"/>
          <c:showVal val="0"/>
          <c:showCatName val="0"/>
          <c:showSerName val="0"/>
          <c:showPercent val="0"/>
          <c:showBubbleSize val="0"/>
        </c:dLbls>
        <c:marker val="1"/>
        <c:smooth val="0"/>
        <c:axId val="177895680"/>
        <c:axId val="177901952"/>
      </c:lineChart>
      <c:dateAx>
        <c:axId val="177895680"/>
        <c:scaling>
          <c:orientation val="minMax"/>
        </c:scaling>
        <c:delete val="1"/>
        <c:axPos val="b"/>
        <c:numFmt formatCode="ge" sourceLinked="1"/>
        <c:majorTickMark val="none"/>
        <c:minorTickMark val="none"/>
        <c:tickLblPos val="none"/>
        <c:crossAx val="177901952"/>
        <c:crosses val="autoZero"/>
        <c:auto val="1"/>
        <c:lblOffset val="100"/>
        <c:baseTimeUnit val="years"/>
      </c:dateAx>
      <c:valAx>
        <c:axId val="1779019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7895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55.56</c:v>
                </c:pt>
                <c:pt idx="1">
                  <c:v>56.17</c:v>
                </c:pt>
                <c:pt idx="2">
                  <c:v>58.4</c:v>
                </c:pt>
                <c:pt idx="3">
                  <c:v>60</c:v>
                </c:pt>
                <c:pt idx="4">
                  <c:v>63.08</c:v>
                </c:pt>
              </c:numCache>
            </c:numRef>
          </c:val>
        </c:ser>
        <c:dLbls>
          <c:showLegendKey val="0"/>
          <c:showVal val="0"/>
          <c:showCatName val="0"/>
          <c:showSerName val="0"/>
          <c:showPercent val="0"/>
          <c:showBubbleSize val="0"/>
        </c:dLbls>
        <c:gapWidth val="150"/>
        <c:axId val="177928064"/>
        <c:axId val="1780776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36.57</c:v>
                </c:pt>
                <c:pt idx="1">
                  <c:v>37.549999999999997</c:v>
                </c:pt>
                <c:pt idx="2">
                  <c:v>38.86</c:v>
                </c:pt>
                <c:pt idx="3">
                  <c:v>39.81</c:v>
                </c:pt>
                <c:pt idx="4">
                  <c:v>51.44</c:v>
                </c:pt>
              </c:numCache>
            </c:numRef>
          </c:val>
          <c:smooth val="0"/>
        </c:ser>
        <c:dLbls>
          <c:showLegendKey val="0"/>
          <c:showVal val="0"/>
          <c:showCatName val="0"/>
          <c:showSerName val="0"/>
          <c:showPercent val="0"/>
          <c:showBubbleSize val="0"/>
        </c:dLbls>
        <c:marker val="1"/>
        <c:smooth val="0"/>
        <c:axId val="177928064"/>
        <c:axId val="178077696"/>
      </c:lineChart>
      <c:dateAx>
        <c:axId val="177928064"/>
        <c:scaling>
          <c:orientation val="minMax"/>
        </c:scaling>
        <c:delete val="1"/>
        <c:axPos val="b"/>
        <c:numFmt formatCode="ge" sourceLinked="1"/>
        <c:majorTickMark val="none"/>
        <c:minorTickMark val="none"/>
        <c:tickLblPos val="none"/>
        <c:crossAx val="178077696"/>
        <c:crosses val="autoZero"/>
        <c:auto val="1"/>
        <c:lblOffset val="100"/>
        <c:baseTimeUnit val="years"/>
      </c:dateAx>
      <c:valAx>
        <c:axId val="178077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7928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56.98</c:v>
                </c:pt>
                <c:pt idx="1">
                  <c:v>56.96</c:v>
                </c:pt>
                <c:pt idx="2">
                  <c:v>58.25</c:v>
                </c:pt>
                <c:pt idx="3">
                  <c:v>61.06</c:v>
                </c:pt>
                <c:pt idx="4">
                  <c:v>60.89</c:v>
                </c:pt>
              </c:numCache>
            </c:numRef>
          </c:val>
        </c:ser>
        <c:dLbls>
          <c:showLegendKey val="0"/>
          <c:showVal val="0"/>
          <c:showCatName val="0"/>
          <c:showSerName val="0"/>
          <c:showPercent val="0"/>
          <c:showBubbleSize val="0"/>
        </c:dLbls>
        <c:gapWidth val="150"/>
        <c:axId val="178107904"/>
        <c:axId val="178109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5.27</c:v>
                </c:pt>
                <c:pt idx="1">
                  <c:v>9.98</c:v>
                </c:pt>
                <c:pt idx="2">
                  <c:v>12.13</c:v>
                </c:pt>
                <c:pt idx="3">
                  <c:v>13.72</c:v>
                </c:pt>
                <c:pt idx="4">
                  <c:v>16.77</c:v>
                </c:pt>
              </c:numCache>
            </c:numRef>
          </c:val>
          <c:smooth val="0"/>
        </c:ser>
        <c:dLbls>
          <c:showLegendKey val="0"/>
          <c:showVal val="0"/>
          <c:showCatName val="0"/>
          <c:showSerName val="0"/>
          <c:showPercent val="0"/>
          <c:showBubbleSize val="0"/>
        </c:dLbls>
        <c:marker val="1"/>
        <c:smooth val="0"/>
        <c:axId val="178107904"/>
        <c:axId val="178109824"/>
      </c:lineChart>
      <c:dateAx>
        <c:axId val="178107904"/>
        <c:scaling>
          <c:orientation val="minMax"/>
        </c:scaling>
        <c:delete val="1"/>
        <c:axPos val="b"/>
        <c:numFmt formatCode="ge" sourceLinked="1"/>
        <c:majorTickMark val="none"/>
        <c:minorTickMark val="none"/>
        <c:tickLblPos val="none"/>
        <c:crossAx val="178109824"/>
        <c:crosses val="autoZero"/>
        <c:auto val="1"/>
        <c:lblOffset val="100"/>
        <c:baseTimeUnit val="years"/>
      </c:dateAx>
      <c:valAx>
        <c:axId val="178109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1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78132480"/>
        <c:axId val="178134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25.58</c:v>
                </c:pt>
                <c:pt idx="1">
                  <c:v>25.8</c:v>
                </c:pt>
                <c:pt idx="2">
                  <c:v>23.57</c:v>
                </c:pt>
                <c:pt idx="3">
                  <c:v>21.34</c:v>
                </c:pt>
                <c:pt idx="4">
                  <c:v>16.89</c:v>
                </c:pt>
              </c:numCache>
            </c:numRef>
          </c:val>
          <c:smooth val="0"/>
        </c:ser>
        <c:dLbls>
          <c:showLegendKey val="0"/>
          <c:showVal val="0"/>
          <c:showCatName val="0"/>
          <c:showSerName val="0"/>
          <c:showPercent val="0"/>
          <c:showBubbleSize val="0"/>
        </c:dLbls>
        <c:marker val="1"/>
        <c:smooth val="0"/>
        <c:axId val="178132480"/>
        <c:axId val="178134400"/>
      </c:lineChart>
      <c:dateAx>
        <c:axId val="178132480"/>
        <c:scaling>
          <c:orientation val="minMax"/>
        </c:scaling>
        <c:delete val="1"/>
        <c:axPos val="b"/>
        <c:numFmt formatCode="ge" sourceLinked="1"/>
        <c:majorTickMark val="none"/>
        <c:minorTickMark val="none"/>
        <c:tickLblPos val="none"/>
        <c:crossAx val="178134400"/>
        <c:crosses val="autoZero"/>
        <c:auto val="1"/>
        <c:lblOffset val="100"/>
        <c:baseTimeUnit val="years"/>
      </c:dateAx>
      <c:valAx>
        <c:axId val="17813440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132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821.2</c:v>
                </c:pt>
                <c:pt idx="1">
                  <c:v>1291.06</c:v>
                </c:pt>
                <c:pt idx="2">
                  <c:v>2188.09</c:v>
                </c:pt>
                <c:pt idx="3">
                  <c:v>2683.79</c:v>
                </c:pt>
                <c:pt idx="4">
                  <c:v>846.38</c:v>
                </c:pt>
              </c:numCache>
            </c:numRef>
          </c:val>
        </c:ser>
        <c:dLbls>
          <c:showLegendKey val="0"/>
          <c:showVal val="0"/>
          <c:showCatName val="0"/>
          <c:showSerName val="0"/>
          <c:showPercent val="0"/>
          <c:showBubbleSize val="0"/>
        </c:dLbls>
        <c:gapWidth val="150"/>
        <c:axId val="178190592"/>
        <c:axId val="1781968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669.4</c:v>
                </c:pt>
                <c:pt idx="1">
                  <c:v>720.62</c:v>
                </c:pt>
                <c:pt idx="2">
                  <c:v>654.97</c:v>
                </c:pt>
                <c:pt idx="3">
                  <c:v>634.53</c:v>
                </c:pt>
                <c:pt idx="4">
                  <c:v>200.22</c:v>
                </c:pt>
              </c:numCache>
            </c:numRef>
          </c:val>
          <c:smooth val="0"/>
        </c:ser>
        <c:dLbls>
          <c:showLegendKey val="0"/>
          <c:showVal val="0"/>
          <c:showCatName val="0"/>
          <c:showSerName val="0"/>
          <c:showPercent val="0"/>
          <c:showBubbleSize val="0"/>
        </c:dLbls>
        <c:marker val="1"/>
        <c:smooth val="0"/>
        <c:axId val="178190592"/>
        <c:axId val="178196864"/>
      </c:lineChart>
      <c:dateAx>
        <c:axId val="178190592"/>
        <c:scaling>
          <c:orientation val="minMax"/>
        </c:scaling>
        <c:delete val="1"/>
        <c:axPos val="b"/>
        <c:numFmt formatCode="ge" sourceLinked="1"/>
        <c:majorTickMark val="none"/>
        <c:minorTickMark val="none"/>
        <c:tickLblPos val="none"/>
        <c:crossAx val="178196864"/>
        <c:crosses val="autoZero"/>
        <c:auto val="1"/>
        <c:lblOffset val="100"/>
        <c:baseTimeUnit val="years"/>
      </c:dateAx>
      <c:valAx>
        <c:axId val="1781968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190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317.58999999999997</c:v>
                </c:pt>
                <c:pt idx="1">
                  <c:v>310.31</c:v>
                </c:pt>
                <c:pt idx="2">
                  <c:v>298.61</c:v>
                </c:pt>
                <c:pt idx="3">
                  <c:v>282.92</c:v>
                </c:pt>
                <c:pt idx="4">
                  <c:v>263.37</c:v>
                </c:pt>
              </c:numCache>
            </c:numRef>
          </c:val>
        </c:ser>
        <c:dLbls>
          <c:showLegendKey val="0"/>
          <c:showVal val="0"/>
          <c:showCatName val="0"/>
          <c:showSerName val="0"/>
          <c:showPercent val="0"/>
          <c:showBubbleSize val="0"/>
        </c:dLbls>
        <c:gapWidth val="150"/>
        <c:axId val="178221056"/>
        <c:axId val="178222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446.65</c:v>
                </c:pt>
                <c:pt idx="1">
                  <c:v>415.99</c:v>
                </c:pt>
                <c:pt idx="2">
                  <c:v>383.75</c:v>
                </c:pt>
                <c:pt idx="3">
                  <c:v>368.94</c:v>
                </c:pt>
                <c:pt idx="4">
                  <c:v>351.06</c:v>
                </c:pt>
              </c:numCache>
            </c:numRef>
          </c:val>
          <c:smooth val="0"/>
        </c:ser>
        <c:dLbls>
          <c:showLegendKey val="0"/>
          <c:showVal val="0"/>
          <c:showCatName val="0"/>
          <c:showSerName val="0"/>
          <c:showPercent val="0"/>
          <c:showBubbleSize val="0"/>
        </c:dLbls>
        <c:marker val="1"/>
        <c:smooth val="0"/>
        <c:axId val="178221056"/>
        <c:axId val="178222976"/>
      </c:lineChart>
      <c:dateAx>
        <c:axId val="178221056"/>
        <c:scaling>
          <c:orientation val="minMax"/>
        </c:scaling>
        <c:delete val="1"/>
        <c:axPos val="b"/>
        <c:numFmt formatCode="ge" sourceLinked="1"/>
        <c:majorTickMark val="none"/>
        <c:minorTickMark val="none"/>
        <c:tickLblPos val="none"/>
        <c:crossAx val="178222976"/>
        <c:crosses val="autoZero"/>
        <c:auto val="1"/>
        <c:lblOffset val="100"/>
        <c:baseTimeUnit val="years"/>
      </c:dateAx>
      <c:valAx>
        <c:axId val="1782229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178221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123.3</c:v>
                </c:pt>
                <c:pt idx="1">
                  <c:v>120.95</c:v>
                </c:pt>
                <c:pt idx="2">
                  <c:v>120.42</c:v>
                </c:pt>
                <c:pt idx="3">
                  <c:v>126.86</c:v>
                </c:pt>
                <c:pt idx="4">
                  <c:v>129.94999999999999</c:v>
                </c:pt>
              </c:numCache>
            </c:numRef>
          </c:val>
        </c:ser>
        <c:dLbls>
          <c:showLegendKey val="0"/>
          <c:showVal val="0"/>
          <c:showCatName val="0"/>
          <c:showSerName val="0"/>
          <c:showPercent val="0"/>
          <c:showBubbleSize val="0"/>
        </c:dLbls>
        <c:gapWidth val="150"/>
        <c:axId val="178855296"/>
        <c:axId val="1788656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108.75</c:v>
                </c:pt>
                <c:pt idx="1">
                  <c:v>108.61</c:v>
                </c:pt>
                <c:pt idx="2">
                  <c:v>110.39</c:v>
                </c:pt>
                <c:pt idx="3">
                  <c:v>111.12</c:v>
                </c:pt>
                <c:pt idx="4">
                  <c:v>112.92</c:v>
                </c:pt>
              </c:numCache>
            </c:numRef>
          </c:val>
          <c:smooth val="0"/>
        </c:ser>
        <c:dLbls>
          <c:showLegendKey val="0"/>
          <c:showVal val="0"/>
          <c:showCatName val="0"/>
          <c:showSerName val="0"/>
          <c:showPercent val="0"/>
          <c:showBubbleSize val="0"/>
        </c:dLbls>
        <c:marker val="1"/>
        <c:smooth val="0"/>
        <c:axId val="178855296"/>
        <c:axId val="178865664"/>
      </c:lineChart>
      <c:dateAx>
        <c:axId val="178855296"/>
        <c:scaling>
          <c:orientation val="minMax"/>
        </c:scaling>
        <c:delete val="1"/>
        <c:axPos val="b"/>
        <c:numFmt formatCode="ge" sourceLinked="1"/>
        <c:majorTickMark val="none"/>
        <c:minorTickMark val="none"/>
        <c:tickLblPos val="none"/>
        <c:crossAx val="178865664"/>
        <c:crosses val="autoZero"/>
        <c:auto val="1"/>
        <c:lblOffset val="100"/>
        <c:baseTimeUnit val="years"/>
      </c:dateAx>
      <c:valAx>
        <c:axId val="1788656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55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45.42</c:v>
                </c:pt>
                <c:pt idx="1">
                  <c:v>46.3</c:v>
                </c:pt>
                <c:pt idx="2">
                  <c:v>46.5</c:v>
                </c:pt>
                <c:pt idx="3">
                  <c:v>44.14</c:v>
                </c:pt>
                <c:pt idx="4">
                  <c:v>43.09</c:v>
                </c:pt>
              </c:numCache>
            </c:numRef>
          </c:val>
        </c:ser>
        <c:dLbls>
          <c:showLegendKey val="0"/>
          <c:showVal val="0"/>
          <c:showCatName val="0"/>
          <c:showSerName val="0"/>
          <c:showPercent val="0"/>
          <c:showBubbleSize val="0"/>
        </c:dLbls>
        <c:gapWidth val="150"/>
        <c:axId val="178887296"/>
        <c:axId val="178893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80.38</c:v>
                </c:pt>
                <c:pt idx="1">
                  <c:v>78.760000000000005</c:v>
                </c:pt>
                <c:pt idx="2">
                  <c:v>76.81</c:v>
                </c:pt>
                <c:pt idx="3">
                  <c:v>75.75</c:v>
                </c:pt>
                <c:pt idx="4">
                  <c:v>75.3</c:v>
                </c:pt>
              </c:numCache>
            </c:numRef>
          </c:val>
          <c:smooth val="0"/>
        </c:ser>
        <c:dLbls>
          <c:showLegendKey val="0"/>
          <c:showVal val="0"/>
          <c:showCatName val="0"/>
          <c:showSerName val="0"/>
          <c:showPercent val="0"/>
          <c:showBubbleSize val="0"/>
        </c:dLbls>
        <c:marker val="1"/>
        <c:smooth val="0"/>
        <c:axId val="178887296"/>
        <c:axId val="178893568"/>
      </c:lineChart>
      <c:dateAx>
        <c:axId val="178887296"/>
        <c:scaling>
          <c:orientation val="minMax"/>
        </c:scaling>
        <c:delete val="1"/>
        <c:axPos val="b"/>
        <c:numFmt formatCode="ge" sourceLinked="1"/>
        <c:majorTickMark val="none"/>
        <c:minorTickMark val="none"/>
        <c:tickLblPos val="none"/>
        <c:crossAx val="178893568"/>
        <c:crosses val="autoZero"/>
        <c:auto val="1"/>
        <c:lblOffset val="100"/>
        <c:baseTimeUnit val="years"/>
      </c:dateAx>
      <c:valAx>
        <c:axId val="178893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887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67.69</c:v>
                </c:pt>
                <c:pt idx="1">
                  <c:v>67.36</c:v>
                </c:pt>
                <c:pt idx="2">
                  <c:v>65.099999999999994</c:v>
                </c:pt>
                <c:pt idx="3">
                  <c:v>63.61</c:v>
                </c:pt>
                <c:pt idx="4">
                  <c:v>63.05</c:v>
                </c:pt>
              </c:numCache>
            </c:numRef>
          </c:val>
        </c:ser>
        <c:dLbls>
          <c:showLegendKey val="0"/>
          <c:showVal val="0"/>
          <c:showCatName val="0"/>
          <c:showSerName val="0"/>
          <c:showPercent val="0"/>
          <c:showBubbleSize val="0"/>
        </c:dLbls>
        <c:gapWidth val="150"/>
        <c:axId val="178900992"/>
        <c:axId val="17920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64.150000000000006</c:v>
                </c:pt>
                <c:pt idx="1">
                  <c:v>63.73</c:v>
                </c:pt>
                <c:pt idx="2">
                  <c:v>64.55</c:v>
                </c:pt>
                <c:pt idx="3">
                  <c:v>64.12</c:v>
                </c:pt>
                <c:pt idx="4">
                  <c:v>62.69</c:v>
                </c:pt>
              </c:numCache>
            </c:numRef>
          </c:val>
          <c:smooth val="0"/>
        </c:ser>
        <c:dLbls>
          <c:showLegendKey val="0"/>
          <c:showVal val="0"/>
          <c:showCatName val="0"/>
          <c:showSerName val="0"/>
          <c:showPercent val="0"/>
          <c:showBubbleSize val="0"/>
        </c:dLbls>
        <c:marker val="1"/>
        <c:smooth val="0"/>
        <c:axId val="178900992"/>
        <c:axId val="179208576"/>
      </c:lineChart>
      <c:dateAx>
        <c:axId val="178900992"/>
        <c:scaling>
          <c:orientation val="minMax"/>
        </c:scaling>
        <c:delete val="1"/>
        <c:axPos val="b"/>
        <c:numFmt formatCode="ge" sourceLinked="1"/>
        <c:majorTickMark val="none"/>
        <c:minorTickMark val="none"/>
        <c:tickLblPos val="none"/>
        <c:crossAx val="179208576"/>
        <c:crosses val="autoZero"/>
        <c:auto val="1"/>
        <c:lblOffset val="100"/>
        <c:baseTimeUnit val="years"/>
      </c:dateAx>
      <c:valAx>
        <c:axId val="17920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8900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99.99</c:v>
                </c:pt>
                <c:pt idx="1">
                  <c:v>99.98</c:v>
                </c:pt>
                <c:pt idx="2">
                  <c:v>100</c:v>
                </c:pt>
                <c:pt idx="3">
                  <c:v>100</c:v>
                </c:pt>
                <c:pt idx="4">
                  <c:v>99.99</c:v>
                </c:pt>
              </c:numCache>
            </c:numRef>
          </c:val>
        </c:ser>
        <c:dLbls>
          <c:showLegendKey val="0"/>
          <c:showVal val="0"/>
          <c:showCatName val="0"/>
          <c:showSerName val="0"/>
          <c:showPercent val="0"/>
          <c:showBubbleSize val="0"/>
        </c:dLbls>
        <c:gapWidth val="150"/>
        <c:axId val="179235456"/>
        <c:axId val="179234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99.88</c:v>
                </c:pt>
                <c:pt idx="1">
                  <c:v>99.96</c:v>
                </c:pt>
                <c:pt idx="2">
                  <c:v>99.93</c:v>
                </c:pt>
                <c:pt idx="3">
                  <c:v>100.12</c:v>
                </c:pt>
                <c:pt idx="4">
                  <c:v>100.12</c:v>
                </c:pt>
              </c:numCache>
            </c:numRef>
          </c:val>
          <c:smooth val="0"/>
        </c:ser>
        <c:dLbls>
          <c:showLegendKey val="0"/>
          <c:showVal val="0"/>
          <c:showCatName val="0"/>
          <c:showSerName val="0"/>
          <c:showPercent val="0"/>
          <c:showBubbleSize val="0"/>
        </c:dLbls>
        <c:marker val="1"/>
        <c:smooth val="0"/>
        <c:axId val="179235456"/>
        <c:axId val="179234688"/>
      </c:lineChart>
      <c:dateAx>
        <c:axId val="179235456"/>
        <c:scaling>
          <c:orientation val="minMax"/>
        </c:scaling>
        <c:delete val="1"/>
        <c:axPos val="b"/>
        <c:numFmt formatCode="ge" sourceLinked="1"/>
        <c:majorTickMark val="none"/>
        <c:minorTickMark val="none"/>
        <c:tickLblPos val="none"/>
        <c:crossAx val="179234688"/>
        <c:crosses val="autoZero"/>
        <c:auto val="1"/>
        <c:lblOffset val="100"/>
        <c:baseTimeUnit val="years"/>
      </c:dateAx>
      <c:valAx>
        <c:axId val="179234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79235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【113.47】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【16.89】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【200.22】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【351.06】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【100.12】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【62.69】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【75.30】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【112.92】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【51.44】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【16.77】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70" zoomScaleNormal="70" workbookViewId="0"/>
  </sheetViews>
  <sheetFormatPr defaultColWidth="2.6640625" defaultRowHeight="13.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7" t="s">
        <v>0</v>
      </c>
      <c r="C2" s="77"/>
      <c r="D2" s="77"/>
      <c r="E2" s="77"/>
      <c r="F2" s="77"/>
      <c r="G2" s="77"/>
      <c r="H2" s="77"/>
      <c r="I2" s="77"/>
      <c r="J2" s="77"/>
      <c r="K2" s="77"/>
      <c r="L2" s="77"/>
      <c r="M2" s="77"/>
      <c r="N2" s="77"/>
      <c r="O2" s="77"/>
      <c r="P2" s="77"/>
      <c r="Q2" s="77"/>
      <c r="R2" s="77"/>
      <c r="S2" s="77"/>
      <c r="T2" s="77"/>
      <c r="U2" s="77"/>
      <c r="V2" s="77"/>
      <c r="W2" s="77"/>
      <c r="X2" s="77"/>
      <c r="Y2" s="77"/>
      <c r="Z2" s="77"/>
      <c r="AA2" s="77"/>
      <c r="AB2" s="77"/>
      <c r="AC2" s="77"/>
      <c r="AD2" s="77"/>
      <c r="AE2" s="77"/>
      <c r="AF2" s="77"/>
      <c r="AG2" s="77"/>
      <c r="AH2" s="77"/>
      <c r="AI2" s="77"/>
      <c r="AJ2" s="77"/>
      <c r="AK2" s="77"/>
      <c r="AL2" s="77"/>
      <c r="AM2" s="77"/>
      <c r="AN2" s="77"/>
      <c r="AO2" s="77"/>
      <c r="AP2" s="77"/>
      <c r="AQ2" s="77"/>
      <c r="AR2" s="77"/>
      <c r="AS2" s="77"/>
      <c r="AT2" s="77"/>
      <c r="AU2" s="77"/>
      <c r="AV2" s="77"/>
      <c r="AW2" s="77"/>
      <c r="AX2" s="77"/>
      <c r="AY2" s="77"/>
      <c r="AZ2" s="77"/>
      <c r="BA2" s="77"/>
      <c r="BB2" s="77"/>
      <c r="BC2" s="77"/>
      <c r="BD2" s="77"/>
      <c r="BE2" s="77"/>
      <c r="BF2" s="77"/>
      <c r="BG2" s="77"/>
      <c r="BH2" s="77"/>
      <c r="BI2" s="77"/>
      <c r="BJ2" s="77"/>
      <c r="BK2" s="77"/>
      <c r="BL2" s="77"/>
      <c r="BM2" s="77"/>
      <c r="BN2" s="77"/>
      <c r="BO2" s="77"/>
      <c r="BP2" s="77"/>
      <c r="BQ2" s="77"/>
      <c r="BR2" s="77"/>
      <c r="BS2" s="77"/>
      <c r="BT2" s="77"/>
      <c r="BU2" s="77"/>
      <c r="BV2" s="77"/>
      <c r="BW2" s="77"/>
      <c r="BX2" s="77"/>
      <c r="BY2" s="77"/>
      <c r="BZ2" s="77"/>
    </row>
    <row r="3" spans="1:78" ht="9.75" customHeight="1">
      <c r="A3" s="2"/>
      <c r="B3" s="77"/>
      <c r="C3" s="77"/>
      <c r="D3" s="77"/>
      <c r="E3" s="77"/>
      <c r="F3" s="77"/>
      <c r="G3" s="77"/>
      <c r="H3" s="77"/>
      <c r="I3" s="77"/>
      <c r="J3" s="77"/>
      <c r="K3" s="77"/>
      <c r="L3" s="77"/>
      <c r="M3" s="77"/>
      <c r="N3" s="77"/>
      <c r="O3" s="77"/>
      <c r="P3" s="77"/>
      <c r="Q3" s="77"/>
      <c r="R3" s="77"/>
      <c r="S3" s="77"/>
      <c r="T3" s="77"/>
      <c r="U3" s="77"/>
      <c r="V3" s="77"/>
      <c r="W3" s="77"/>
      <c r="X3" s="77"/>
      <c r="Y3" s="77"/>
      <c r="Z3" s="77"/>
      <c r="AA3" s="77"/>
      <c r="AB3" s="77"/>
      <c r="AC3" s="77"/>
      <c r="AD3" s="77"/>
      <c r="AE3" s="77"/>
      <c r="AF3" s="77"/>
      <c r="AG3" s="77"/>
      <c r="AH3" s="77"/>
      <c r="AI3" s="77"/>
      <c r="AJ3" s="77"/>
      <c r="AK3" s="77"/>
      <c r="AL3" s="77"/>
      <c r="AM3" s="77"/>
      <c r="AN3" s="77"/>
      <c r="AO3" s="77"/>
      <c r="AP3" s="77"/>
      <c r="AQ3" s="77"/>
      <c r="AR3" s="77"/>
      <c r="AS3" s="77"/>
      <c r="AT3" s="77"/>
      <c r="AU3" s="77"/>
      <c r="AV3" s="77"/>
      <c r="AW3" s="77"/>
      <c r="AX3" s="77"/>
      <c r="AY3" s="77"/>
      <c r="AZ3" s="77"/>
      <c r="BA3" s="77"/>
      <c r="BB3" s="77"/>
      <c r="BC3" s="77"/>
      <c r="BD3" s="77"/>
      <c r="BE3" s="77"/>
      <c r="BF3" s="77"/>
      <c r="BG3" s="77"/>
      <c r="BH3" s="77"/>
      <c r="BI3" s="77"/>
      <c r="BJ3" s="77"/>
      <c r="BK3" s="77"/>
      <c r="BL3" s="77"/>
      <c r="BM3" s="77"/>
      <c r="BN3" s="77"/>
      <c r="BO3" s="77"/>
      <c r="BP3" s="77"/>
      <c r="BQ3" s="77"/>
      <c r="BR3" s="77"/>
      <c r="BS3" s="77"/>
      <c r="BT3" s="77"/>
      <c r="BU3" s="77"/>
      <c r="BV3" s="77"/>
      <c r="BW3" s="77"/>
      <c r="BX3" s="77"/>
      <c r="BY3" s="77"/>
      <c r="BZ3" s="77"/>
    </row>
    <row r="4" spans="1:78" ht="9.75" customHeight="1">
      <c r="A4" s="2"/>
      <c r="B4" s="77"/>
      <c r="C4" s="77"/>
      <c r="D4" s="77"/>
      <c r="E4" s="77"/>
      <c r="F4" s="77"/>
      <c r="G4" s="77"/>
      <c r="H4" s="77"/>
      <c r="I4" s="77"/>
      <c r="J4" s="77"/>
      <c r="K4" s="77"/>
      <c r="L4" s="77"/>
      <c r="M4" s="77"/>
      <c r="N4" s="77"/>
      <c r="O4" s="77"/>
      <c r="P4" s="77"/>
      <c r="Q4" s="77"/>
      <c r="R4" s="77"/>
      <c r="S4" s="77"/>
      <c r="T4" s="77"/>
      <c r="U4" s="77"/>
      <c r="V4" s="77"/>
      <c r="W4" s="77"/>
      <c r="X4" s="77"/>
      <c r="Y4" s="77"/>
      <c r="Z4" s="77"/>
      <c r="AA4" s="77"/>
      <c r="AB4" s="77"/>
      <c r="AC4" s="77"/>
      <c r="AD4" s="77"/>
      <c r="AE4" s="77"/>
      <c r="AF4" s="77"/>
      <c r="AG4" s="77"/>
      <c r="AH4" s="77"/>
      <c r="AI4" s="77"/>
      <c r="AJ4" s="77"/>
      <c r="AK4" s="77"/>
      <c r="AL4" s="77"/>
      <c r="AM4" s="77"/>
      <c r="AN4" s="77"/>
      <c r="AO4" s="77"/>
      <c r="AP4" s="77"/>
      <c r="AQ4" s="77"/>
      <c r="AR4" s="77"/>
      <c r="AS4" s="77"/>
      <c r="AT4" s="77"/>
      <c r="AU4" s="77"/>
      <c r="AV4" s="77"/>
      <c r="AW4" s="77"/>
      <c r="AX4" s="77"/>
      <c r="AY4" s="77"/>
      <c r="AZ4" s="77"/>
      <c r="BA4" s="77"/>
      <c r="BB4" s="77"/>
      <c r="BC4" s="77"/>
      <c r="BD4" s="77"/>
      <c r="BE4" s="77"/>
      <c r="BF4" s="77"/>
      <c r="BG4" s="77"/>
      <c r="BH4" s="77"/>
      <c r="BI4" s="77"/>
      <c r="BJ4" s="77"/>
      <c r="BK4" s="77"/>
      <c r="BL4" s="77"/>
      <c r="BM4" s="77"/>
      <c r="BN4" s="77"/>
      <c r="BO4" s="77"/>
      <c r="BP4" s="77"/>
      <c r="BQ4" s="77"/>
      <c r="BR4" s="77"/>
      <c r="BS4" s="77"/>
      <c r="BT4" s="77"/>
      <c r="BU4" s="77"/>
      <c r="BV4" s="77"/>
      <c r="BW4" s="77"/>
      <c r="BX4" s="77"/>
      <c r="BY4" s="77"/>
      <c r="BZ4" s="77"/>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78" t="str">
        <f>データ!H6</f>
        <v>岡山県　岡山県南部水道企業団</v>
      </c>
      <c r="C6" s="78"/>
      <c r="D6" s="78"/>
      <c r="E6" s="78"/>
      <c r="F6" s="7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9" t="s">
        <v>1</v>
      </c>
      <c r="C7" s="80"/>
      <c r="D7" s="80"/>
      <c r="E7" s="80"/>
      <c r="F7" s="80"/>
      <c r="G7" s="80"/>
      <c r="H7" s="80"/>
      <c r="I7" s="81"/>
      <c r="J7" s="79" t="s">
        <v>2</v>
      </c>
      <c r="K7" s="80"/>
      <c r="L7" s="80"/>
      <c r="M7" s="80"/>
      <c r="N7" s="80"/>
      <c r="O7" s="80"/>
      <c r="P7" s="80"/>
      <c r="Q7" s="81"/>
      <c r="R7" s="79" t="s">
        <v>3</v>
      </c>
      <c r="S7" s="80"/>
      <c r="T7" s="80"/>
      <c r="U7" s="80"/>
      <c r="V7" s="80"/>
      <c r="W7" s="80"/>
      <c r="X7" s="80"/>
      <c r="Y7" s="81"/>
      <c r="Z7" s="79" t="s">
        <v>4</v>
      </c>
      <c r="AA7" s="80"/>
      <c r="AB7" s="80"/>
      <c r="AC7" s="80"/>
      <c r="AD7" s="80"/>
      <c r="AE7" s="80"/>
      <c r="AF7" s="80"/>
      <c r="AG7" s="81"/>
      <c r="AH7" s="3"/>
      <c r="AI7" s="79" t="s">
        <v>5</v>
      </c>
      <c r="AJ7" s="80"/>
      <c r="AK7" s="80"/>
      <c r="AL7" s="80"/>
      <c r="AM7" s="80"/>
      <c r="AN7" s="80"/>
      <c r="AO7" s="80"/>
      <c r="AP7" s="81"/>
      <c r="AQ7" s="68" t="s">
        <v>6</v>
      </c>
      <c r="AR7" s="68"/>
      <c r="AS7" s="68"/>
      <c r="AT7" s="68"/>
      <c r="AU7" s="68"/>
      <c r="AV7" s="68"/>
      <c r="AW7" s="68"/>
      <c r="AX7" s="68"/>
      <c r="AY7" s="68" t="s">
        <v>7</v>
      </c>
      <c r="AZ7" s="68"/>
      <c r="BA7" s="68"/>
      <c r="BB7" s="68"/>
      <c r="BC7" s="68"/>
      <c r="BD7" s="68"/>
      <c r="BE7" s="68"/>
      <c r="BF7" s="68"/>
      <c r="BG7" s="3"/>
      <c r="BH7" s="3"/>
      <c r="BI7" s="3"/>
      <c r="BJ7" s="3"/>
      <c r="BK7" s="3"/>
      <c r="BL7" s="4" t="s">
        <v>8</v>
      </c>
      <c r="BM7" s="5"/>
      <c r="BN7" s="5"/>
      <c r="BO7" s="5"/>
      <c r="BP7" s="5"/>
      <c r="BQ7" s="5"/>
      <c r="BR7" s="5"/>
      <c r="BS7" s="5"/>
      <c r="BT7" s="5"/>
      <c r="BU7" s="5"/>
      <c r="BV7" s="5"/>
      <c r="BW7" s="5"/>
      <c r="BX7" s="5"/>
      <c r="BY7" s="6"/>
    </row>
    <row r="8" spans="1:78" ht="18.75" customHeight="1">
      <c r="A8" s="2"/>
      <c r="B8" s="71" t="str">
        <f>データ!I6</f>
        <v>法適用</v>
      </c>
      <c r="C8" s="72"/>
      <c r="D8" s="72"/>
      <c r="E8" s="72"/>
      <c r="F8" s="72"/>
      <c r="G8" s="72"/>
      <c r="H8" s="72"/>
      <c r="I8" s="73"/>
      <c r="J8" s="71" t="str">
        <f>データ!J6</f>
        <v>水道事業</v>
      </c>
      <c r="K8" s="72"/>
      <c r="L8" s="72"/>
      <c r="M8" s="72"/>
      <c r="N8" s="72"/>
      <c r="O8" s="72"/>
      <c r="P8" s="72"/>
      <c r="Q8" s="73"/>
      <c r="R8" s="71" t="str">
        <f>データ!K6</f>
        <v>用水供給事業</v>
      </c>
      <c r="S8" s="72"/>
      <c r="T8" s="72"/>
      <c r="U8" s="72"/>
      <c r="V8" s="72"/>
      <c r="W8" s="72"/>
      <c r="X8" s="72"/>
      <c r="Y8" s="73"/>
      <c r="Z8" s="71" t="str">
        <f>データ!L6</f>
        <v>B</v>
      </c>
      <c r="AA8" s="72"/>
      <c r="AB8" s="72"/>
      <c r="AC8" s="72"/>
      <c r="AD8" s="72"/>
      <c r="AE8" s="72"/>
      <c r="AF8" s="72"/>
      <c r="AG8" s="73"/>
      <c r="AH8" s="3"/>
      <c r="AI8" s="74" t="str">
        <f>データ!Q6</f>
        <v>-</v>
      </c>
      <c r="AJ8" s="75"/>
      <c r="AK8" s="75"/>
      <c r="AL8" s="75"/>
      <c r="AM8" s="75"/>
      <c r="AN8" s="75"/>
      <c r="AO8" s="75"/>
      <c r="AP8" s="76"/>
      <c r="AQ8" s="57" t="str">
        <f>データ!R6</f>
        <v>-</v>
      </c>
      <c r="AR8" s="57"/>
      <c r="AS8" s="57"/>
      <c r="AT8" s="57"/>
      <c r="AU8" s="57"/>
      <c r="AV8" s="57"/>
      <c r="AW8" s="57"/>
      <c r="AX8" s="57"/>
      <c r="AY8" s="57" t="str">
        <f>データ!S6</f>
        <v>-</v>
      </c>
      <c r="AZ8" s="57"/>
      <c r="BA8" s="57"/>
      <c r="BB8" s="57"/>
      <c r="BC8" s="57"/>
      <c r="BD8" s="57"/>
      <c r="BE8" s="57"/>
      <c r="BF8" s="57"/>
      <c r="BG8" s="3"/>
      <c r="BH8" s="3"/>
      <c r="BI8" s="3"/>
      <c r="BJ8" s="3"/>
      <c r="BK8" s="3"/>
      <c r="BL8" s="66" t="s">
        <v>9</v>
      </c>
      <c r="BM8" s="67"/>
      <c r="BN8" s="7" t="s">
        <v>10</v>
      </c>
      <c r="BO8" s="8"/>
      <c r="BP8" s="8"/>
      <c r="BQ8" s="8"/>
      <c r="BR8" s="8"/>
      <c r="BS8" s="8"/>
      <c r="BT8" s="8"/>
      <c r="BU8" s="8"/>
      <c r="BV8" s="8"/>
      <c r="BW8" s="8"/>
      <c r="BX8" s="8"/>
      <c r="BY8" s="9"/>
    </row>
    <row r="9" spans="1:78" ht="18.75" customHeight="1">
      <c r="A9" s="2"/>
      <c r="B9" s="68" t="s">
        <v>11</v>
      </c>
      <c r="C9" s="68"/>
      <c r="D9" s="68"/>
      <c r="E9" s="68"/>
      <c r="F9" s="68"/>
      <c r="G9" s="68"/>
      <c r="H9" s="68"/>
      <c r="I9" s="68"/>
      <c r="J9" s="68" t="s">
        <v>12</v>
      </c>
      <c r="K9" s="68"/>
      <c r="L9" s="68"/>
      <c r="M9" s="68"/>
      <c r="N9" s="68"/>
      <c r="O9" s="68"/>
      <c r="P9" s="68"/>
      <c r="Q9" s="68"/>
      <c r="R9" s="68" t="s">
        <v>13</v>
      </c>
      <c r="S9" s="68"/>
      <c r="T9" s="68"/>
      <c r="U9" s="68"/>
      <c r="V9" s="68"/>
      <c r="W9" s="68"/>
      <c r="X9" s="68"/>
      <c r="Y9" s="68"/>
      <c r="Z9" s="68" t="s">
        <v>14</v>
      </c>
      <c r="AA9" s="68"/>
      <c r="AB9" s="68"/>
      <c r="AC9" s="68"/>
      <c r="AD9" s="68"/>
      <c r="AE9" s="68"/>
      <c r="AF9" s="68"/>
      <c r="AG9" s="68"/>
      <c r="AH9" s="3"/>
      <c r="AI9" s="68" t="s">
        <v>15</v>
      </c>
      <c r="AJ9" s="68"/>
      <c r="AK9" s="68"/>
      <c r="AL9" s="68"/>
      <c r="AM9" s="68"/>
      <c r="AN9" s="68"/>
      <c r="AO9" s="68"/>
      <c r="AP9" s="68"/>
      <c r="AQ9" s="68" t="s">
        <v>16</v>
      </c>
      <c r="AR9" s="68"/>
      <c r="AS9" s="68"/>
      <c r="AT9" s="68"/>
      <c r="AU9" s="68"/>
      <c r="AV9" s="68"/>
      <c r="AW9" s="68"/>
      <c r="AX9" s="68"/>
      <c r="AY9" s="68" t="s">
        <v>17</v>
      </c>
      <c r="AZ9" s="68"/>
      <c r="BA9" s="68"/>
      <c r="BB9" s="68"/>
      <c r="BC9" s="68"/>
      <c r="BD9" s="68"/>
      <c r="BE9" s="68"/>
      <c r="BF9" s="68"/>
      <c r="BG9" s="3"/>
      <c r="BH9" s="3"/>
      <c r="BI9" s="3"/>
      <c r="BJ9" s="3"/>
      <c r="BK9" s="3"/>
      <c r="BL9" s="69" t="s">
        <v>18</v>
      </c>
      <c r="BM9" s="70"/>
      <c r="BN9" s="10" t="s">
        <v>19</v>
      </c>
      <c r="BO9" s="11"/>
      <c r="BP9" s="11"/>
      <c r="BQ9" s="11"/>
      <c r="BR9" s="11"/>
      <c r="BS9" s="11"/>
      <c r="BT9" s="11"/>
      <c r="BU9" s="11"/>
      <c r="BV9" s="11"/>
      <c r="BW9" s="11"/>
      <c r="BX9" s="11"/>
      <c r="BY9" s="12"/>
    </row>
    <row r="10" spans="1:78" ht="18.75" customHeight="1">
      <c r="A10" s="2"/>
      <c r="B10" s="57" t="str">
        <f>データ!M6</f>
        <v>-</v>
      </c>
      <c r="C10" s="57"/>
      <c r="D10" s="57"/>
      <c r="E10" s="57"/>
      <c r="F10" s="57"/>
      <c r="G10" s="57"/>
      <c r="H10" s="57"/>
      <c r="I10" s="57"/>
      <c r="J10" s="57">
        <f>データ!N6</f>
        <v>62.19</v>
      </c>
      <c r="K10" s="57"/>
      <c r="L10" s="57"/>
      <c r="M10" s="57"/>
      <c r="N10" s="57"/>
      <c r="O10" s="57"/>
      <c r="P10" s="57"/>
      <c r="Q10" s="57"/>
      <c r="R10" s="57">
        <f>データ!O6</f>
        <v>99.82</v>
      </c>
      <c r="S10" s="57"/>
      <c r="T10" s="57"/>
      <c r="U10" s="57"/>
      <c r="V10" s="57"/>
      <c r="W10" s="57"/>
      <c r="X10" s="57"/>
      <c r="Y10" s="57"/>
      <c r="Z10" s="65">
        <f>データ!P6</f>
        <v>0</v>
      </c>
      <c r="AA10" s="65"/>
      <c r="AB10" s="65"/>
      <c r="AC10" s="65"/>
      <c r="AD10" s="65"/>
      <c r="AE10" s="65"/>
      <c r="AF10" s="65"/>
      <c r="AG10" s="65"/>
      <c r="AH10" s="2"/>
      <c r="AI10" s="65">
        <f>データ!T6</f>
        <v>1249070</v>
      </c>
      <c r="AJ10" s="65"/>
      <c r="AK10" s="65"/>
      <c r="AL10" s="65"/>
      <c r="AM10" s="65"/>
      <c r="AN10" s="65"/>
      <c r="AO10" s="65"/>
      <c r="AP10" s="65"/>
      <c r="AQ10" s="57">
        <f>データ!U6</f>
        <v>1209.3</v>
      </c>
      <c r="AR10" s="57"/>
      <c r="AS10" s="57"/>
      <c r="AT10" s="57"/>
      <c r="AU10" s="57"/>
      <c r="AV10" s="57"/>
      <c r="AW10" s="57"/>
      <c r="AX10" s="57"/>
      <c r="AY10" s="57">
        <f>データ!V6</f>
        <v>1032.8900000000001</v>
      </c>
      <c r="AZ10" s="57"/>
      <c r="BA10" s="57"/>
      <c r="BB10" s="57"/>
      <c r="BC10" s="57"/>
      <c r="BD10" s="57"/>
      <c r="BE10" s="57"/>
      <c r="BF10" s="57"/>
      <c r="BG10" s="2"/>
      <c r="BH10" s="2"/>
      <c r="BI10" s="2"/>
      <c r="BJ10" s="2"/>
      <c r="BK10" s="2"/>
      <c r="BL10" s="58" t="s">
        <v>20</v>
      </c>
      <c r="BM10" s="59"/>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22</v>
      </c>
      <c r="BM11" s="60"/>
      <c r="BN11" s="60"/>
      <c r="BO11" s="60"/>
      <c r="BP11" s="60"/>
      <c r="BQ11" s="60"/>
      <c r="BR11" s="60"/>
      <c r="BS11" s="60"/>
      <c r="BT11" s="60"/>
      <c r="BU11" s="60"/>
      <c r="BV11" s="60"/>
      <c r="BW11" s="60"/>
      <c r="BX11" s="60"/>
      <c r="BY11" s="60"/>
      <c r="BZ11" s="60"/>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c r="A14" s="2"/>
      <c r="B14" s="62" t="s">
        <v>23</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41" t="s">
        <v>24</v>
      </c>
      <c r="BM14" s="42"/>
      <c r="BN14" s="42"/>
      <c r="BO14" s="42"/>
      <c r="BP14" s="42"/>
      <c r="BQ14" s="42"/>
      <c r="BR14" s="42"/>
      <c r="BS14" s="42"/>
      <c r="BT14" s="42"/>
      <c r="BU14" s="42"/>
      <c r="BV14" s="42"/>
      <c r="BW14" s="42"/>
      <c r="BX14" s="42"/>
      <c r="BY14" s="42"/>
      <c r="BZ14" s="43"/>
    </row>
    <row r="15" spans="1:78" ht="13.5" customHeight="1">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104</v>
      </c>
      <c r="BM16" s="48"/>
      <c r="BN16" s="48"/>
      <c r="BO16" s="48"/>
      <c r="BP16" s="48"/>
      <c r="BQ16" s="48"/>
      <c r="BR16" s="48"/>
      <c r="BS16" s="48"/>
      <c r="BT16" s="48"/>
      <c r="BU16" s="48"/>
      <c r="BV16" s="48"/>
      <c r="BW16" s="48"/>
      <c r="BX16" s="48"/>
      <c r="BY16" s="48"/>
      <c r="BZ16" s="4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c r="A34" s="2"/>
      <c r="B34" s="16"/>
      <c r="C34" s="53" t="s">
        <v>25</v>
      </c>
      <c r="D34" s="53"/>
      <c r="E34" s="53"/>
      <c r="F34" s="53"/>
      <c r="G34" s="53"/>
      <c r="H34" s="53"/>
      <c r="I34" s="53"/>
      <c r="J34" s="53"/>
      <c r="K34" s="53"/>
      <c r="L34" s="53"/>
      <c r="M34" s="53"/>
      <c r="N34" s="53"/>
      <c r="O34" s="53"/>
      <c r="P34" s="53"/>
      <c r="Q34" s="19"/>
      <c r="R34" s="53" t="s">
        <v>26</v>
      </c>
      <c r="S34" s="53"/>
      <c r="T34" s="53"/>
      <c r="U34" s="53"/>
      <c r="V34" s="53"/>
      <c r="W34" s="53"/>
      <c r="X34" s="53"/>
      <c r="Y34" s="53"/>
      <c r="Z34" s="53"/>
      <c r="AA34" s="53"/>
      <c r="AB34" s="53"/>
      <c r="AC34" s="53"/>
      <c r="AD34" s="53"/>
      <c r="AE34" s="53"/>
      <c r="AF34" s="19"/>
      <c r="AG34" s="53" t="s">
        <v>27</v>
      </c>
      <c r="AH34" s="53"/>
      <c r="AI34" s="53"/>
      <c r="AJ34" s="53"/>
      <c r="AK34" s="53"/>
      <c r="AL34" s="53"/>
      <c r="AM34" s="53"/>
      <c r="AN34" s="53"/>
      <c r="AO34" s="53"/>
      <c r="AP34" s="53"/>
      <c r="AQ34" s="53"/>
      <c r="AR34" s="53"/>
      <c r="AS34" s="53"/>
      <c r="AT34" s="53"/>
      <c r="AU34" s="19"/>
      <c r="AV34" s="53" t="s">
        <v>28</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7"/>
      <c r="BM44" s="48"/>
      <c r="BN44" s="48"/>
      <c r="BO44" s="48"/>
      <c r="BP44" s="48"/>
      <c r="BQ44" s="48"/>
      <c r="BR44" s="48"/>
      <c r="BS44" s="48"/>
      <c r="BT44" s="48"/>
      <c r="BU44" s="48"/>
      <c r="BV44" s="48"/>
      <c r="BW44" s="48"/>
      <c r="BX44" s="48"/>
      <c r="BY44" s="48"/>
      <c r="BZ44" s="4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29</v>
      </c>
      <c r="BM45" s="42"/>
      <c r="BN45" s="42"/>
      <c r="BO45" s="42"/>
      <c r="BP45" s="42"/>
      <c r="BQ45" s="42"/>
      <c r="BR45" s="42"/>
      <c r="BS45" s="42"/>
      <c r="BT45" s="42"/>
      <c r="BU45" s="42"/>
      <c r="BV45" s="42"/>
      <c r="BW45" s="42"/>
      <c r="BX45" s="42"/>
      <c r="BY45" s="42"/>
      <c r="BZ45" s="43"/>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105</v>
      </c>
      <c r="BM47" s="48"/>
      <c r="BN47" s="48"/>
      <c r="BO47" s="48"/>
      <c r="BP47" s="48"/>
      <c r="BQ47" s="48"/>
      <c r="BR47" s="48"/>
      <c r="BS47" s="48"/>
      <c r="BT47" s="48"/>
      <c r="BU47" s="48"/>
      <c r="BV47" s="48"/>
      <c r="BW47" s="48"/>
      <c r="BX47" s="48"/>
      <c r="BY47" s="48"/>
      <c r="BZ47" s="4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c r="A56" s="2"/>
      <c r="B56" s="16"/>
      <c r="C56" s="53" t="s">
        <v>30</v>
      </c>
      <c r="D56" s="53"/>
      <c r="E56" s="53"/>
      <c r="F56" s="53"/>
      <c r="G56" s="53"/>
      <c r="H56" s="53"/>
      <c r="I56" s="53"/>
      <c r="J56" s="53"/>
      <c r="K56" s="53"/>
      <c r="L56" s="53"/>
      <c r="M56" s="53"/>
      <c r="N56" s="53"/>
      <c r="O56" s="53"/>
      <c r="P56" s="53"/>
      <c r="Q56" s="19"/>
      <c r="R56" s="53" t="s">
        <v>31</v>
      </c>
      <c r="S56" s="53"/>
      <c r="T56" s="53"/>
      <c r="U56" s="53"/>
      <c r="V56" s="53"/>
      <c r="W56" s="53"/>
      <c r="X56" s="53"/>
      <c r="Y56" s="53"/>
      <c r="Z56" s="53"/>
      <c r="AA56" s="53"/>
      <c r="AB56" s="53"/>
      <c r="AC56" s="53"/>
      <c r="AD56" s="53"/>
      <c r="AE56" s="53"/>
      <c r="AF56" s="19"/>
      <c r="AG56" s="53" t="s">
        <v>32</v>
      </c>
      <c r="AH56" s="53"/>
      <c r="AI56" s="53"/>
      <c r="AJ56" s="53"/>
      <c r="AK56" s="53"/>
      <c r="AL56" s="53"/>
      <c r="AM56" s="53"/>
      <c r="AN56" s="53"/>
      <c r="AO56" s="53"/>
      <c r="AP56" s="53"/>
      <c r="AQ56" s="53"/>
      <c r="AR56" s="53"/>
      <c r="AS56" s="53"/>
      <c r="AT56" s="53"/>
      <c r="AU56" s="19"/>
      <c r="AV56" s="53" t="s">
        <v>33</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c r="A60" s="2"/>
      <c r="B60" s="54" t="s">
        <v>34</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7"/>
      <c r="BM63" s="48"/>
      <c r="BN63" s="48"/>
      <c r="BO63" s="48"/>
      <c r="BP63" s="48"/>
      <c r="BQ63" s="48"/>
      <c r="BR63" s="48"/>
      <c r="BS63" s="48"/>
      <c r="BT63" s="48"/>
      <c r="BU63" s="48"/>
      <c r="BV63" s="48"/>
      <c r="BW63" s="48"/>
      <c r="BX63" s="48"/>
      <c r="BY63" s="48"/>
      <c r="BZ63" s="49"/>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35</v>
      </c>
      <c r="BM64" s="42"/>
      <c r="BN64" s="42"/>
      <c r="BO64" s="42"/>
      <c r="BP64" s="42"/>
      <c r="BQ64" s="42"/>
      <c r="BR64" s="42"/>
      <c r="BS64" s="42"/>
      <c r="BT64" s="42"/>
      <c r="BU64" s="42"/>
      <c r="BV64" s="42"/>
      <c r="BW64" s="42"/>
      <c r="BX64" s="42"/>
      <c r="BY64" s="42"/>
      <c r="BZ64" s="43"/>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106</v>
      </c>
      <c r="BM66" s="48"/>
      <c r="BN66" s="48"/>
      <c r="BO66" s="48"/>
      <c r="BP66" s="48"/>
      <c r="BQ66" s="48"/>
      <c r="BR66" s="48"/>
      <c r="BS66" s="48"/>
      <c r="BT66" s="48"/>
      <c r="BU66" s="48"/>
      <c r="BV66" s="48"/>
      <c r="BW66" s="48"/>
      <c r="BX66" s="48"/>
      <c r="BY66" s="48"/>
      <c r="BZ66" s="4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c r="A79" s="2"/>
      <c r="B79" s="16"/>
      <c r="C79" s="53" t="s">
        <v>36</v>
      </c>
      <c r="D79" s="53"/>
      <c r="E79" s="53"/>
      <c r="F79" s="53"/>
      <c r="G79" s="53"/>
      <c r="H79" s="53"/>
      <c r="I79" s="53"/>
      <c r="J79" s="53"/>
      <c r="K79" s="53"/>
      <c r="L79" s="53"/>
      <c r="M79" s="53"/>
      <c r="N79" s="53"/>
      <c r="O79" s="53"/>
      <c r="P79" s="53"/>
      <c r="Q79" s="53"/>
      <c r="R79" s="53"/>
      <c r="S79" s="53"/>
      <c r="T79" s="53"/>
      <c r="U79" s="19"/>
      <c r="V79" s="19"/>
      <c r="W79" s="53" t="s">
        <v>37</v>
      </c>
      <c r="X79" s="53"/>
      <c r="Y79" s="53"/>
      <c r="Z79" s="53"/>
      <c r="AA79" s="53"/>
      <c r="AB79" s="53"/>
      <c r="AC79" s="53"/>
      <c r="AD79" s="53"/>
      <c r="AE79" s="53"/>
      <c r="AF79" s="53"/>
      <c r="AG79" s="53"/>
      <c r="AH79" s="53"/>
      <c r="AI79" s="53"/>
      <c r="AJ79" s="53"/>
      <c r="AK79" s="53"/>
      <c r="AL79" s="53"/>
      <c r="AM79" s="53"/>
      <c r="AN79" s="53"/>
      <c r="AO79" s="19"/>
      <c r="AP79" s="19"/>
      <c r="AQ79" s="53" t="s">
        <v>38</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c r="C83" s="2" t="s">
        <v>39</v>
      </c>
    </row>
  </sheetData>
  <sheetProtection password="B501" sheet="1" objects="1" scenarios="1" formatCells="0" formatColumns="0" formatRows="0"/>
  <mergeCells count="53">
    <mergeCell ref="B2:BZ4"/>
    <mergeCell ref="B6:AG6"/>
    <mergeCell ref="B7:I7"/>
    <mergeCell ref="J7:Q7"/>
    <mergeCell ref="R7:Y7"/>
    <mergeCell ref="Z7:AG7"/>
    <mergeCell ref="AI7:AP7"/>
    <mergeCell ref="AQ7:AX7"/>
    <mergeCell ref="AY7:BF7"/>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L16:BZ44"/>
    <mergeCell ref="C34:P35"/>
    <mergeCell ref="R34:AE35"/>
    <mergeCell ref="AG34:AT35"/>
    <mergeCell ref="AV34:BI35"/>
    <mergeCell ref="AY10:BF10"/>
    <mergeCell ref="BL10:BM10"/>
    <mergeCell ref="BL11:BZ13"/>
    <mergeCell ref="B14:BJ15"/>
    <mergeCell ref="BL14:BZ15"/>
    <mergeCell ref="B10:I10"/>
    <mergeCell ref="J10:Q10"/>
    <mergeCell ref="R10:Y10"/>
    <mergeCell ref="Z10:AG10"/>
    <mergeCell ref="AI10:AP10"/>
    <mergeCell ref="AQ10:AX10"/>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2"/>
  <cols>
    <col min="2" max="143" width="11.8867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338427</v>
      </c>
      <c r="D6" s="31">
        <f t="shared" si="3"/>
        <v>46</v>
      </c>
      <c r="E6" s="31">
        <f t="shared" si="3"/>
        <v>1</v>
      </c>
      <c r="F6" s="31">
        <f t="shared" si="3"/>
        <v>0</v>
      </c>
      <c r="G6" s="31">
        <f t="shared" si="3"/>
        <v>2</v>
      </c>
      <c r="H6" s="31" t="str">
        <f t="shared" si="3"/>
        <v>岡山県　岡山県南部水道企業団</v>
      </c>
      <c r="I6" s="31" t="str">
        <f t="shared" si="3"/>
        <v>法適用</v>
      </c>
      <c r="J6" s="31" t="str">
        <f t="shared" si="3"/>
        <v>水道事業</v>
      </c>
      <c r="K6" s="31" t="str">
        <f t="shared" si="3"/>
        <v>用水供給事業</v>
      </c>
      <c r="L6" s="31" t="str">
        <f t="shared" si="3"/>
        <v>B</v>
      </c>
      <c r="M6" s="32" t="str">
        <f t="shared" si="3"/>
        <v>-</v>
      </c>
      <c r="N6" s="32">
        <f t="shared" si="3"/>
        <v>62.19</v>
      </c>
      <c r="O6" s="32">
        <f t="shared" si="3"/>
        <v>99.82</v>
      </c>
      <c r="P6" s="32">
        <f t="shared" si="3"/>
        <v>0</v>
      </c>
      <c r="Q6" s="32" t="str">
        <f t="shared" si="3"/>
        <v>-</v>
      </c>
      <c r="R6" s="32" t="str">
        <f t="shared" si="3"/>
        <v>-</v>
      </c>
      <c r="S6" s="32" t="str">
        <f t="shared" si="3"/>
        <v>-</v>
      </c>
      <c r="T6" s="32">
        <f t="shared" si="3"/>
        <v>1249070</v>
      </c>
      <c r="U6" s="32">
        <f t="shared" si="3"/>
        <v>1209.3</v>
      </c>
      <c r="V6" s="32">
        <f t="shared" si="3"/>
        <v>1032.8900000000001</v>
      </c>
      <c r="W6" s="33">
        <f>IF(W7="",NA(),W7)</f>
        <v>124.03</v>
      </c>
      <c r="X6" s="33">
        <f t="shared" ref="X6:AF6" si="4">IF(X7="",NA(),X7)</f>
        <v>121.59</v>
      </c>
      <c r="Y6" s="33">
        <f t="shared" si="4"/>
        <v>120.87</v>
      </c>
      <c r="Z6" s="33">
        <f t="shared" si="4"/>
        <v>127.37</v>
      </c>
      <c r="AA6" s="33">
        <f t="shared" si="4"/>
        <v>130.22999999999999</v>
      </c>
      <c r="AB6" s="33">
        <f t="shared" si="4"/>
        <v>112.1</v>
      </c>
      <c r="AC6" s="33">
        <f t="shared" si="4"/>
        <v>111.78</v>
      </c>
      <c r="AD6" s="33">
        <f t="shared" si="4"/>
        <v>113.16</v>
      </c>
      <c r="AE6" s="33">
        <f t="shared" si="4"/>
        <v>113.88</v>
      </c>
      <c r="AF6" s="33">
        <f t="shared" si="4"/>
        <v>113.47</v>
      </c>
      <c r="AG6" s="32" t="str">
        <f>IF(AG7="","",IF(AG7="-","【-】","【"&amp;SUBSTITUTE(TEXT(AG7,"#,##0.00"),"-","△")&amp;"】"))</f>
        <v>【113.47】</v>
      </c>
      <c r="AH6" s="32">
        <f>IF(AH7="",NA(),AH7)</f>
        <v>0</v>
      </c>
      <c r="AI6" s="32">
        <f t="shared" ref="AI6:AQ6" si="5">IF(AI7="",NA(),AI7)</f>
        <v>0</v>
      </c>
      <c r="AJ6" s="32">
        <f t="shared" si="5"/>
        <v>0</v>
      </c>
      <c r="AK6" s="32">
        <f t="shared" si="5"/>
        <v>0</v>
      </c>
      <c r="AL6" s="32">
        <f t="shared" si="5"/>
        <v>0</v>
      </c>
      <c r="AM6" s="33">
        <f t="shared" si="5"/>
        <v>25.58</v>
      </c>
      <c r="AN6" s="33">
        <f t="shared" si="5"/>
        <v>25.8</v>
      </c>
      <c r="AO6" s="33">
        <f t="shared" si="5"/>
        <v>23.57</v>
      </c>
      <c r="AP6" s="33">
        <f t="shared" si="5"/>
        <v>21.34</v>
      </c>
      <c r="AQ6" s="33">
        <f t="shared" si="5"/>
        <v>16.89</v>
      </c>
      <c r="AR6" s="32" t="str">
        <f>IF(AR7="","",IF(AR7="-","【-】","【"&amp;SUBSTITUTE(TEXT(AR7,"#,##0.00"),"-","△")&amp;"】"))</f>
        <v>【16.89】</v>
      </c>
      <c r="AS6" s="33">
        <f>IF(AS7="",NA(),AS7)</f>
        <v>821.2</v>
      </c>
      <c r="AT6" s="33">
        <f t="shared" ref="AT6:BB6" si="6">IF(AT7="",NA(),AT7)</f>
        <v>1291.06</v>
      </c>
      <c r="AU6" s="33">
        <f t="shared" si="6"/>
        <v>2188.09</v>
      </c>
      <c r="AV6" s="33">
        <f t="shared" si="6"/>
        <v>2683.79</v>
      </c>
      <c r="AW6" s="33">
        <f t="shared" si="6"/>
        <v>846.38</v>
      </c>
      <c r="AX6" s="33">
        <f t="shared" si="6"/>
        <v>669.4</v>
      </c>
      <c r="AY6" s="33">
        <f t="shared" si="6"/>
        <v>720.62</v>
      </c>
      <c r="AZ6" s="33">
        <f t="shared" si="6"/>
        <v>654.97</v>
      </c>
      <c r="BA6" s="33">
        <f t="shared" si="6"/>
        <v>634.53</v>
      </c>
      <c r="BB6" s="33">
        <f t="shared" si="6"/>
        <v>200.22</v>
      </c>
      <c r="BC6" s="32" t="str">
        <f>IF(BC7="","",IF(BC7="-","【-】","【"&amp;SUBSTITUTE(TEXT(BC7,"#,##0.00"),"-","△")&amp;"】"))</f>
        <v>【200.22】</v>
      </c>
      <c r="BD6" s="33">
        <f>IF(BD7="",NA(),BD7)</f>
        <v>317.58999999999997</v>
      </c>
      <c r="BE6" s="33">
        <f t="shared" ref="BE6:BM6" si="7">IF(BE7="",NA(),BE7)</f>
        <v>310.31</v>
      </c>
      <c r="BF6" s="33">
        <f t="shared" si="7"/>
        <v>298.61</v>
      </c>
      <c r="BG6" s="33">
        <f t="shared" si="7"/>
        <v>282.92</v>
      </c>
      <c r="BH6" s="33">
        <f t="shared" si="7"/>
        <v>263.37</v>
      </c>
      <c r="BI6" s="33">
        <f t="shared" si="7"/>
        <v>446.65</v>
      </c>
      <c r="BJ6" s="33">
        <f t="shared" si="7"/>
        <v>415.99</v>
      </c>
      <c r="BK6" s="33">
        <f t="shared" si="7"/>
        <v>383.75</v>
      </c>
      <c r="BL6" s="33">
        <f t="shared" si="7"/>
        <v>368.94</v>
      </c>
      <c r="BM6" s="33">
        <f t="shared" si="7"/>
        <v>351.06</v>
      </c>
      <c r="BN6" s="32" t="str">
        <f>IF(BN7="","",IF(BN7="-","【-】","【"&amp;SUBSTITUTE(TEXT(BN7,"#,##0.00"),"-","△")&amp;"】"))</f>
        <v>【351.06】</v>
      </c>
      <c r="BO6" s="33">
        <f>IF(BO7="",NA(),BO7)</f>
        <v>123.3</v>
      </c>
      <c r="BP6" s="33">
        <f t="shared" ref="BP6:BX6" si="8">IF(BP7="",NA(),BP7)</f>
        <v>120.95</v>
      </c>
      <c r="BQ6" s="33">
        <f t="shared" si="8"/>
        <v>120.42</v>
      </c>
      <c r="BR6" s="33">
        <f t="shared" si="8"/>
        <v>126.86</v>
      </c>
      <c r="BS6" s="33">
        <f t="shared" si="8"/>
        <v>129.94999999999999</v>
      </c>
      <c r="BT6" s="33">
        <f t="shared" si="8"/>
        <v>108.75</v>
      </c>
      <c r="BU6" s="33">
        <f t="shared" si="8"/>
        <v>108.61</v>
      </c>
      <c r="BV6" s="33">
        <f t="shared" si="8"/>
        <v>110.39</v>
      </c>
      <c r="BW6" s="33">
        <f t="shared" si="8"/>
        <v>111.12</v>
      </c>
      <c r="BX6" s="33">
        <f t="shared" si="8"/>
        <v>112.92</v>
      </c>
      <c r="BY6" s="32" t="str">
        <f>IF(BY7="","",IF(BY7="-","【-】","【"&amp;SUBSTITUTE(TEXT(BY7,"#,##0.00"),"-","△")&amp;"】"))</f>
        <v>【112.92】</v>
      </c>
      <c r="BZ6" s="33">
        <f>IF(BZ7="",NA(),BZ7)</f>
        <v>45.42</v>
      </c>
      <c r="CA6" s="33">
        <f t="shared" ref="CA6:CI6" si="9">IF(CA7="",NA(),CA7)</f>
        <v>46.3</v>
      </c>
      <c r="CB6" s="33">
        <f t="shared" si="9"/>
        <v>46.5</v>
      </c>
      <c r="CC6" s="33">
        <f t="shared" si="9"/>
        <v>44.14</v>
      </c>
      <c r="CD6" s="33">
        <f t="shared" si="9"/>
        <v>43.09</v>
      </c>
      <c r="CE6" s="33">
        <f t="shared" si="9"/>
        <v>80.38</v>
      </c>
      <c r="CF6" s="33">
        <f t="shared" si="9"/>
        <v>78.760000000000005</v>
      </c>
      <c r="CG6" s="33">
        <f t="shared" si="9"/>
        <v>76.81</v>
      </c>
      <c r="CH6" s="33">
        <f t="shared" si="9"/>
        <v>75.75</v>
      </c>
      <c r="CI6" s="33">
        <f t="shared" si="9"/>
        <v>75.3</v>
      </c>
      <c r="CJ6" s="32" t="str">
        <f>IF(CJ7="","",IF(CJ7="-","【-】","【"&amp;SUBSTITUTE(TEXT(CJ7,"#,##0.00"),"-","△")&amp;"】"))</f>
        <v>【75.30】</v>
      </c>
      <c r="CK6" s="33">
        <f>IF(CK7="",NA(),CK7)</f>
        <v>67.69</v>
      </c>
      <c r="CL6" s="33">
        <f t="shared" ref="CL6:CT6" si="10">IF(CL7="",NA(),CL7)</f>
        <v>67.36</v>
      </c>
      <c r="CM6" s="33">
        <f t="shared" si="10"/>
        <v>65.099999999999994</v>
      </c>
      <c r="CN6" s="33">
        <f t="shared" si="10"/>
        <v>63.61</v>
      </c>
      <c r="CO6" s="33">
        <f t="shared" si="10"/>
        <v>63.05</v>
      </c>
      <c r="CP6" s="33">
        <f t="shared" si="10"/>
        <v>64.150000000000006</v>
      </c>
      <c r="CQ6" s="33">
        <f t="shared" si="10"/>
        <v>63.73</v>
      </c>
      <c r="CR6" s="33">
        <f t="shared" si="10"/>
        <v>64.55</v>
      </c>
      <c r="CS6" s="33">
        <f t="shared" si="10"/>
        <v>64.12</v>
      </c>
      <c r="CT6" s="33">
        <f t="shared" si="10"/>
        <v>62.69</v>
      </c>
      <c r="CU6" s="32" t="str">
        <f>IF(CU7="","",IF(CU7="-","【-】","【"&amp;SUBSTITUTE(TEXT(CU7,"#,##0.00"),"-","△")&amp;"】"))</f>
        <v>【62.69】</v>
      </c>
      <c r="CV6" s="33">
        <f>IF(CV7="",NA(),CV7)</f>
        <v>99.99</v>
      </c>
      <c r="CW6" s="33">
        <f t="shared" ref="CW6:DE6" si="11">IF(CW7="",NA(),CW7)</f>
        <v>99.98</v>
      </c>
      <c r="CX6" s="33">
        <f t="shared" si="11"/>
        <v>100</v>
      </c>
      <c r="CY6" s="33">
        <f t="shared" si="11"/>
        <v>100</v>
      </c>
      <c r="CZ6" s="33">
        <f t="shared" si="11"/>
        <v>99.99</v>
      </c>
      <c r="DA6" s="33">
        <f t="shared" si="11"/>
        <v>99.88</v>
      </c>
      <c r="DB6" s="33">
        <f t="shared" si="11"/>
        <v>99.96</v>
      </c>
      <c r="DC6" s="33">
        <f t="shared" si="11"/>
        <v>99.93</v>
      </c>
      <c r="DD6" s="33">
        <f t="shared" si="11"/>
        <v>100.12</v>
      </c>
      <c r="DE6" s="33">
        <f t="shared" si="11"/>
        <v>100.12</v>
      </c>
      <c r="DF6" s="32" t="str">
        <f>IF(DF7="","",IF(DF7="-","【-】","【"&amp;SUBSTITUTE(TEXT(DF7,"#,##0.00"),"-","△")&amp;"】"))</f>
        <v>【100.12】</v>
      </c>
      <c r="DG6" s="33">
        <f>IF(DG7="",NA(),DG7)</f>
        <v>55.56</v>
      </c>
      <c r="DH6" s="33">
        <f t="shared" ref="DH6:DP6" si="12">IF(DH7="",NA(),DH7)</f>
        <v>56.17</v>
      </c>
      <c r="DI6" s="33">
        <f t="shared" si="12"/>
        <v>58.4</v>
      </c>
      <c r="DJ6" s="33">
        <f t="shared" si="12"/>
        <v>60</v>
      </c>
      <c r="DK6" s="33">
        <f t="shared" si="12"/>
        <v>63.08</v>
      </c>
      <c r="DL6" s="33">
        <f t="shared" si="12"/>
        <v>36.57</v>
      </c>
      <c r="DM6" s="33">
        <f t="shared" si="12"/>
        <v>37.549999999999997</v>
      </c>
      <c r="DN6" s="33">
        <f t="shared" si="12"/>
        <v>38.86</v>
      </c>
      <c r="DO6" s="33">
        <f t="shared" si="12"/>
        <v>39.81</v>
      </c>
      <c r="DP6" s="33">
        <f t="shared" si="12"/>
        <v>51.44</v>
      </c>
      <c r="DQ6" s="32" t="str">
        <f>IF(DQ7="","",IF(DQ7="-","【-】","【"&amp;SUBSTITUTE(TEXT(DQ7,"#,##0.00"),"-","△")&amp;"】"))</f>
        <v>【51.44】</v>
      </c>
      <c r="DR6" s="33">
        <f>IF(DR7="",NA(),DR7)</f>
        <v>56.98</v>
      </c>
      <c r="DS6" s="33">
        <f t="shared" ref="DS6:EA6" si="13">IF(DS7="",NA(),DS7)</f>
        <v>56.96</v>
      </c>
      <c r="DT6" s="33">
        <f t="shared" si="13"/>
        <v>58.25</v>
      </c>
      <c r="DU6" s="33">
        <f t="shared" si="13"/>
        <v>61.06</v>
      </c>
      <c r="DV6" s="33">
        <f t="shared" si="13"/>
        <v>60.89</v>
      </c>
      <c r="DW6" s="33">
        <f t="shared" si="13"/>
        <v>5.27</v>
      </c>
      <c r="DX6" s="33">
        <f t="shared" si="13"/>
        <v>9.98</v>
      </c>
      <c r="DY6" s="33">
        <f t="shared" si="13"/>
        <v>12.13</v>
      </c>
      <c r="DZ6" s="33">
        <f t="shared" si="13"/>
        <v>13.72</v>
      </c>
      <c r="EA6" s="33">
        <f t="shared" si="13"/>
        <v>16.77</v>
      </c>
      <c r="EB6" s="32" t="str">
        <f>IF(EB7="","",IF(EB7="-","【-】","【"&amp;SUBSTITUTE(TEXT(EB7,"#,##0.00"),"-","△")&amp;"】"))</f>
        <v>【16.77】</v>
      </c>
      <c r="EC6" s="33">
        <f>IF(EC7="",NA(),EC7)</f>
        <v>1.38</v>
      </c>
      <c r="ED6" s="32">
        <f t="shared" ref="ED6:EL6" si="14">IF(ED7="",NA(),ED7)</f>
        <v>0</v>
      </c>
      <c r="EE6" s="32">
        <f t="shared" si="14"/>
        <v>0</v>
      </c>
      <c r="EF6" s="32">
        <f t="shared" si="14"/>
        <v>0</v>
      </c>
      <c r="EG6" s="32">
        <f t="shared" si="14"/>
        <v>0</v>
      </c>
      <c r="EH6" s="33">
        <f t="shared" si="14"/>
        <v>0.21</v>
      </c>
      <c r="EI6" s="33">
        <f t="shared" si="14"/>
        <v>0.31</v>
      </c>
      <c r="EJ6" s="33">
        <f t="shared" si="14"/>
        <v>0.16</v>
      </c>
      <c r="EK6" s="33">
        <f t="shared" si="14"/>
        <v>0.25</v>
      </c>
      <c r="EL6" s="33">
        <f t="shared" si="14"/>
        <v>0.13</v>
      </c>
      <c r="EM6" s="32" t="str">
        <f>IF(EM7="","",IF(EM7="-","【-】","【"&amp;SUBSTITUTE(TEXT(EM7,"#,##0.00"),"-","△")&amp;"】"))</f>
        <v>【0.13】</v>
      </c>
    </row>
    <row r="7" spans="1:143" s="34" customFormat="1">
      <c r="A7" s="26"/>
      <c r="B7" s="35">
        <v>2014</v>
      </c>
      <c r="C7" s="35">
        <v>338427</v>
      </c>
      <c r="D7" s="35">
        <v>46</v>
      </c>
      <c r="E7" s="35">
        <v>1</v>
      </c>
      <c r="F7" s="35">
        <v>0</v>
      </c>
      <c r="G7" s="35">
        <v>2</v>
      </c>
      <c r="H7" s="35" t="s">
        <v>93</v>
      </c>
      <c r="I7" s="35" t="s">
        <v>94</v>
      </c>
      <c r="J7" s="35" t="s">
        <v>95</v>
      </c>
      <c r="K7" s="35" t="s">
        <v>96</v>
      </c>
      <c r="L7" s="35" t="s">
        <v>97</v>
      </c>
      <c r="M7" s="36" t="s">
        <v>98</v>
      </c>
      <c r="N7" s="36">
        <v>62.19</v>
      </c>
      <c r="O7" s="36">
        <v>99.82</v>
      </c>
      <c r="P7" s="36">
        <v>0</v>
      </c>
      <c r="Q7" s="36" t="s">
        <v>98</v>
      </c>
      <c r="R7" s="36" t="s">
        <v>98</v>
      </c>
      <c r="S7" s="36" t="s">
        <v>98</v>
      </c>
      <c r="T7" s="36">
        <v>1249070</v>
      </c>
      <c r="U7" s="36">
        <v>1209.3</v>
      </c>
      <c r="V7" s="36">
        <v>1032.8900000000001</v>
      </c>
      <c r="W7" s="36">
        <v>124.03</v>
      </c>
      <c r="X7" s="36">
        <v>121.59</v>
      </c>
      <c r="Y7" s="36">
        <v>120.87</v>
      </c>
      <c r="Z7" s="36">
        <v>127.37</v>
      </c>
      <c r="AA7" s="36">
        <v>130.22999999999999</v>
      </c>
      <c r="AB7" s="36">
        <v>112.1</v>
      </c>
      <c r="AC7" s="36">
        <v>111.78</v>
      </c>
      <c r="AD7" s="36">
        <v>113.16</v>
      </c>
      <c r="AE7" s="36">
        <v>113.88</v>
      </c>
      <c r="AF7" s="36">
        <v>113.47</v>
      </c>
      <c r="AG7" s="36">
        <v>113.47</v>
      </c>
      <c r="AH7" s="36">
        <v>0</v>
      </c>
      <c r="AI7" s="36">
        <v>0</v>
      </c>
      <c r="AJ7" s="36">
        <v>0</v>
      </c>
      <c r="AK7" s="36">
        <v>0</v>
      </c>
      <c r="AL7" s="36">
        <v>0</v>
      </c>
      <c r="AM7" s="36">
        <v>25.58</v>
      </c>
      <c r="AN7" s="36">
        <v>25.8</v>
      </c>
      <c r="AO7" s="36">
        <v>23.57</v>
      </c>
      <c r="AP7" s="36">
        <v>21.34</v>
      </c>
      <c r="AQ7" s="36">
        <v>16.89</v>
      </c>
      <c r="AR7" s="36">
        <v>16.89</v>
      </c>
      <c r="AS7" s="36">
        <v>821.2</v>
      </c>
      <c r="AT7" s="36">
        <v>1291.06</v>
      </c>
      <c r="AU7" s="36">
        <v>2188.09</v>
      </c>
      <c r="AV7" s="36">
        <v>2683.79</v>
      </c>
      <c r="AW7" s="36">
        <v>846.38</v>
      </c>
      <c r="AX7" s="36">
        <v>669.4</v>
      </c>
      <c r="AY7" s="36">
        <v>720.62</v>
      </c>
      <c r="AZ7" s="36">
        <v>654.97</v>
      </c>
      <c r="BA7" s="36">
        <v>634.53</v>
      </c>
      <c r="BB7" s="36">
        <v>200.22</v>
      </c>
      <c r="BC7" s="36">
        <v>200.22</v>
      </c>
      <c r="BD7" s="36">
        <v>317.58999999999997</v>
      </c>
      <c r="BE7" s="36">
        <v>310.31</v>
      </c>
      <c r="BF7" s="36">
        <v>298.61</v>
      </c>
      <c r="BG7" s="36">
        <v>282.92</v>
      </c>
      <c r="BH7" s="36">
        <v>263.37</v>
      </c>
      <c r="BI7" s="36">
        <v>446.65</v>
      </c>
      <c r="BJ7" s="36">
        <v>415.99</v>
      </c>
      <c r="BK7" s="36">
        <v>383.75</v>
      </c>
      <c r="BL7" s="36">
        <v>368.94</v>
      </c>
      <c r="BM7" s="36">
        <v>351.06</v>
      </c>
      <c r="BN7" s="36">
        <v>351.06</v>
      </c>
      <c r="BO7" s="36">
        <v>123.3</v>
      </c>
      <c r="BP7" s="36">
        <v>120.95</v>
      </c>
      <c r="BQ7" s="36">
        <v>120.42</v>
      </c>
      <c r="BR7" s="36">
        <v>126.86</v>
      </c>
      <c r="BS7" s="36">
        <v>129.94999999999999</v>
      </c>
      <c r="BT7" s="36">
        <v>108.75</v>
      </c>
      <c r="BU7" s="36">
        <v>108.61</v>
      </c>
      <c r="BV7" s="36">
        <v>110.39</v>
      </c>
      <c r="BW7" s="36">
        <v>111.12</v>
      </c>
      <c r="BX7" s="36">
        <v>112.92</v>
      </c>
      <c r="BY7" s="36">
        <v>112.92</v>
      </c>
      <c r="BZ7" s="36">
        <v>45.42</v>
      </c>
      <c r="CA7" s="36">
        <v>46.3</v>
      </c>
      <c r="CB7" s="36">
        <v>46.5</v>
      </c>
      <c r="CC7" s="36">
        <v>44.14</v>
      </c>
      <c r="CD7" s="36">
        <v>43.09</v>
      </c>
      <c r="CE7" s="36">
        <v>80.38</v>
      </c>
      <c r="CF7" s="36">
        <v>78.760000000000005</v>
      </c>
      <c r="CG7" s="36">
        <v>76.81</v>
      </c>
      <c r="CH7" s="36">
        <v>75.75</v>
      </c>
      <c r="CI7" s="36">
        <v>75.3</v>
      </c>
      <c r="CJ7" s="36">
        <v>75.3</v>
      </c>
      <c r="CK7" s="36">
        <v>67.69</v>
      </c>
      <c r="CL7" s="36">
        <v>67.36</v>
      </c>
      <c r="CM7" s="36">
        <v>65.099999999999994</v>
      </c>
      <c r="CN7" s="36">
        <v>63.61</v>
      </c>
      <c r="CO7" s="36">
        <v>63.05</v>
      </c>
      <c r="CP7" s="36">
        <v>64.150000000000006</v>
      </c>
      <c r="CQ7" s="36">
        <v>63.73</v>
      </c>
      <c r="CR7" s="36">
        <v>64.55</v>
      </c>
      <c r="CS7" s="36">
        <v>64.12</v>
      </c>
      <c r="CT7" s="36">
        <v>62.69</v>
      </c>
      <c r="CU7" s="36">
        <v>62.69</v>
      </c>
      <c r="CV7" s="36">
        <v>99.99</v>
      </c>
      <c r="CW7" s="36">
        <v>99.98</v>
      </c>
      <c r="CX7" s="36">
        <v>100</v>
      </c>
      <c r="CY7" s="36">
        <v>100</v>
      </c>
      <c r="CZ7" s="36">
        <v>99.99</v>
      </c>
      <c r="DA7" s="36">
        <v>99.88</v>
      </c>
      <c r="DB7" s="36">
        <v>99.96</v>
      </c>
      <c r="DC7" s="36">
        <v>99.93</v>
      </c>
      <c r="DD7" s="36">
        <v>100.12</v>
      </c>
      <c r="DE7" s="36">
        <v>100.12</v>
      </c>
      <c r="DF7" s="36">
        <v>100.12</v>
      </c>
      <c r="DG7" s="36">
        <v>55.56</v>
      </c>
      <c r="DH7" s="36">
        <v>56.17</v>
      </c>
      <c r="DI7" s="36">
        <v>58.4</v>
      </c>
      <c r="DJ7" s="36">
        <v>60</v>
      </c>
      <c r="DK7" s="36">
        <v>63.08</v>
      </c>
      <c r="DL7" s="36">
        <v>36.57</v>
      </c>
      <c r="DM7" s="36">
        <v>37.549999999999997</v>
      </c>
      <c r="DN7" s="36">
        <v>38.86</v>
      </c>
      <c r="DO7" s="36">
        <v>39.81</v>
      </c>
      <c r="DP7" s="36">
        <v>51.44</v>
      </c>
      <c r="DQ7" s="36">
        <v>51.44</v>
      </c>
      <c r="DR7" s="36">
        <v>56.98</v>
      </c>
      <c r="DS7" s="36">
        <v>56.96</v>
      </c>
      <c r="DT7" s="36">
        <v>58.25</v>
      </c>
      <c r="DU7" s="36">
        <v>61.06</v>
      </c>
      <c r="DV7" s="36">
        <v>60.89</v>
      </c>
      <c r="DW7" s="36">
        <v>5.27</v>
      </c>
      <c r="DX7" s="36">
        <v>9.98</v>
      </c>
      <c r="DY7" s="36">
        <v>12.13</v>
      </c>
      <c r="DZ7" s="36">
        <v>13.72</v>
      </c>
      <c r="EA7" s="36">
        <v>16.77</v>
      </c>
      <c r="EB7" s="36">
        <v>16.77</v>
      </c>
      <c r="EC7" s="36">
        <v>1.38</v>
      </c>
      <c r="ED7" s="36">
        <v>0</v>
      </c>
      <c r="EE7" s="36">
        <v>0</v>
      </c>
      <c r="EF7" s="36">
        <v>0</v>
      </c>
      <c r="EG7" s="36">
        <v>0</v>
      </c>
      <c r="EH7" s="36">
        <v>0.21</v>
      </c>
      <c r="EI7" s="36">
        <v>0.31</v>
      </c>
      <c r="EJ7" s="36">
        <v>0.16</v>
      </c>
      <c r="EK7" s="36">
        <v>0.25</v>
      </c>
      <c r="EL7" s="36">
        <v>0.13</v>
      </c>
      <c r="EM7" s="36">
        <v>0.13</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40179</v>
      </c>
      <c r="C10" s="40">
        <f>DATEVALUE($B$6-3&amp;"年1月1日")</f>
        <v>40544</v>
      </c>
      <c r="D10" s="40">
        <f>DATEVALUE($B$6-2&amp;"年1月1日")</f>
        <v>40909</v>
      </c>
      <c r="E10" s="40">
        <f>DATEVALUE($B$6-1&amp;"年1月1日")</f>
        <v>41275</v>
      </c>
      <c r="F10" s="40">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西原</cp:lastModifiedBy>
  <cp:lastPrinted>2016-02-03T02:15:19Z</cp:lastPrinted>
  <dcterms:created xsi:type="dcterms:W3CDTF">2016-01-18T04:52:52Z</dcterms:created>
  <dcterms:modified xsi:type="dcterms:W3CDTF">2016-02-24T07:27:12Z</dcterms:modified>
  <cp:category/>
</cp:coreProperties>
</file>