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<sst xmlns="http://schemas.openxmlformats.org/spreadsheetml/2006/main" count="220" uniqueCount="107">
  <si>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</si>
  <si>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</si>
  <si>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</si>
  <si>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</si>
  <si>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</si>
  <si>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</si>
  <si>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</si>
  <si>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</si>
  <si>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</si>
  <si>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</si>
  <si>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</si>
  <si>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</si>
  <si>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</si>
  <si>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</si>
  <si>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</si>
  <si>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</si>
  <si>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</si>
  <si>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</si>
  <si>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</si>
  <si>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</si>
  <si>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</si>
  <si>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</si>
  <si>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</si>
  <si>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</si>
  <si>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</si>
  <si>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</si>
  <si>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</si>
  <si>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</si>
  <si>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</si>
  <si>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</si>
  <si>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</si>
  <si>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</si>
  <si>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</si>
  <si>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</si>
  <si>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</si>
  <si>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</si>
  <si>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</si>
  <si>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</si>
  <si>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</si>
  <si>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</si>
  <si>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</si>
  <si>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</si>
  <si>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</si>
  <si>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</si>
  <si>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</si>
  <si>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</si>
  <si>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</si>
  <si>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</si>
  <si>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</si>
  <si>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</si>
  <si>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</si>
  <si>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</si>
  <si>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</si>
  <si>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</si>
  <si>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</si>
  <si>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</si>
  <si>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</si>
  <si>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</si>
  <si>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</si>
  <si>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</si>
  <si>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</si>
  <si>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</si>
  <si>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</si>
  <si>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</si>
  <si>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</si>
  <si>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</si>
  <si>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</si>
  <si>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</si>
  <si>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</si>
  <si>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</si>
  <si>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</si>
  <si>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</si>
  <si>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</si>
  <si>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</si>
  <si>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</si>
  <si>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</si>
  <si>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</si>
  <si>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</si>
  <si>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</si>
  <si>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</si>
  <si>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</si>
  <si>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</si>
  <si>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</si>
  <si>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</si>
  <si>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</si>
  <si>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</si>
  <si>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</si>
  <si>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</si>
  <si>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</si>
  <si>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</si>
  <si>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</si>
  <si>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</si>
  <si>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</si>
  <si>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岡山県南部水道企業団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</si>
  <si>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</si>
  <si>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</si>
  <si>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</si>
  <si>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</si>
  <si>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</si>
  <si>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</si>
  <si>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</si>
  <si>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</si>
  <si>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</si>
  <si>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</si>
  <si>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送水収益が減少傾向にあるものの、累積欠損金もなく、経常収支比率は100％を超えて良好に推移しており健全な水準を維持している。また、給水原価は類似団体と比較して低水準であるが、料金回収率は100％を超えていることから、事業に必要な経費を料金で十分に賄うことができている状況である。短期の支払能力については、流動比率が100％を大きく上回っており問題ないといえる。
　有収率は概ね100％で推移し、送水する水量が収益に高く反映されている。企業債残高対給水収益比率が類似団体を下回っているのは、必要な更新が遅れていることが一因と考えられるため、適正な施設利用率及び施設の規模を考慮した上で必要な更新を検討する必要がある。
</t>
    <phoneticPr fontId="4"/>
  </si>
  <si>
    <t>　昭和28年の給水開始から60年以上が経過し、有形固定資産減価償却率及び管路経年化率が類似団体と比較して大きく上回る水準となっており、管路を含む償却資産の老朽化がかなり進んでいる状況である。管路の更新も平成23年度以降進んでおらず、早急に更新を検討する必要がある。</t>
    <phoneticPr fontId="4"/>
  </si>
  <si>
    <t xml:space="preserve">　経営状況について、現状は概ね健全で効率的な経営ができているが、施設の老朽化はかなり進んでおり、更新が先送りになっている。今後、大規模な更新が必要であるが、事業費が大幅に増大するため、経営の健全性を維持することは困難となってくる。
　よって、実現可能な更新計画を早急に作成するとともに、増大する更新需要に対し、料金改定を含む資金の確保に努め、計画的に更新事業を進める必要がある。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</si>
</sst>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1.38</c:v>
                </c:pt>
                <c:pt idx="1">
                  <c:v>0</c:v>
                </c:pt>
                <c:pt idx="2">
                  <c:v>0</c:v>
                </c:pt>
                <c:pt idx="3">
                  <c:v>0</c:v>
                </c:pt>
                <c:pt idx="4">
                  <c:v>0</c:v>
                </c:pt>
              </c:numCache>
            </c:numRef>
          </c:val>
        </c:ser>
        <c:dLbls>
          <c:showLegendKey val="0"/>
          <c:showVal val="0"/>
          <c:showCatName val="0"/>
          <c:showSerName val="0"/>
          <c:showPercent val="0"/>
          <c:showBubbleSize val="0"/>
        </c:dLbls>
        <c:gapWidth val="150"/>
        <c:axId val="177383296"/>
        <c:axId val="1778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7383296"/>
        <c:axId val="177864704"/>
      </c:lineChart>
      <c:dateAx>
        <c:axId val="177383296"/>
        <c:scaling>
          <c:orientation val="minMax"/>
        </c:scaling>
        <c:delete val="1"/>
        <c:axPos val="b"/>
        <c:numFmt formatCode="ge" sourceLinked="1"/>
        <c:majorTickMark val="none"/>
        <c:minorTickMark val="none"/>
        <c:tickLblPos val="none"/>
        <c:crossAx val="177864704"/>
        <c:crosses val="autoZero"/>
        <c:auto val="1"/>
        <c:lblOffset val="100"/>
        <c:baseTimeUnit val="years"/>
      </c:dateAx>
      <c:valAx>
        <c:axId val="1778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67.69</c:v>
                </c:pt>
                <c:pt idx="1">
                  <c:v>67.36</c:v>
                </c:pt>
                <c:pt idx="2">
                  <c:v>65.099999999999994</c:v>
                </c:pt>
                <c:pt idx="3">
                  <c:v>63.61</c:v>
                </c:pt>
                <c:pt idx="4">
                  <c:v>63.05</c:v>
                </c:pt>
              </c:numCache>
            </c:numRef>
          </c:val>
        </c:ser>
        <c:dLbls>
          <c:showLegendKey val="0"/>
          <c:showVal val="0"/>
          <c:showCatName val="0"/>
          <c:showSerName val="0"/>
          <c:showPercent val="0"/>
          <c:showBubbleSize val="0"/>
        </c:dLbls>
        <c:gapWidth val="150"/>
        <c:axId val="178900992"/>
        <c:axId val="1792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78900992"/>
        <c:axId val="179208576"/>
      </c:lineChart>
      <c:dateAx>
        <c:axId val="178900992"/>
        <c:scaling>
          <c:orientation val="minMax"/>
        </c:scaling>
        <c:delete val="1"/>
        <c:axPos val="b"/>
        <c:numFmt formatCode="ge" sourceLinked="1"/>
        <c:majorTickMark val="none"/>
        <c:minorTickMark val="none"/>
        <c:tickLblPos val="none"/>
        <c:crossAx val="179208576"/>
        <c:crosses val="autoZero"/>
        <c:auto val="1"/>
        <c:lblOffset val="100"/>
        <c:baseTimeUnit val="years"/>
      </c:dateAx>
      <c:valAx>
        <c:axId val="1792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99.99</c:v>
                </c:pt>
                <c:pt idx="1">
                  <c:v>99.98</c:v>
                </c:pt>
                <c:pt idx="2">
                  <c:v>100</c:v>
                </c:pt>
                <c:pt idx="3">
                  <c:v>100</c:v>
                </c:pt>
                <c:pt idx="4">
                  <c:v>99.99</c:v>
                </c:pt>
              </c:numCache>
            </c:numRef>
          </c:val>
        </c:ser>
        <c:dLbls>
          <c:showLegendKey val="0"/>
          <c:showVal val="0"/>
          <c:showCatName val="0"/>
          <c:showSerName val="0"/>
          <c:showPercent val="0"/>
          <c:showBubbleSize val="0"/>
        </c:dLbls>
        <c:gapWidth val="150"/>
        <c:axId val="179235456"/>
        <c:axId val="1792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79235456"/>
        <c:axId val="179234688"/>
      </c:lineChart>
      <c:dateAx>
        <c:axId val="179235456"/>
        <c:scaling>
          <c:orientation val="minMax"/>
        </c:scaling>
        <c:delete val="1"/>
        <c:axPos val="b"/>
        <c:numFmt formatCode="ge" sourceLinked="1"/>
        <c:majorTickMark val="none"/>
        <c:minorTickMark val="none"/>
        <c:tickLblPos val="none"/>
        <c:crossAx val="179234688"/>
        <c:crosses val="autoZero"/>
        <c:auto val="1"/>
        <c:lblOffset val="100"/>
        <c:baseTimeUnit val="years"/>
      </c:dateAx>
      <c:valAx>
        <c:axId val="1792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124.03</c:v>
                </c:pt>
                <c:pt idx="1">
                  <c:v>121.59</c:v>
                </c:pt>
                <c:pt idx="2">
                  <c:v>120.87</c:v>
                </c:pt>
                <c:pt idx="3">
                  <c:v>127.37</c:v>
                </c:pt>
                <c:pt idx="4">
                  <c:v>130.22999999999999</c:v>
                </c:pt>
              </c:numCache>
            </c:numRef>
          </c:val>
        </c:ser>
        <c:dLbls>
          <c:showLegendKey val="0"/>
          <c:showVal val="0"/>
          <c:showCatName val="0"/>
          <c:showSerName val="0"/>
          <c:showPercent val="0"/>
          <c:showBubbleSize val="0"/>
        </c:dLbls>
        <c:gapWidth val="150"/>
        <c:axId val="177895680"/>
        <c:axId val="1779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7895680"/>
        <c:axId val="177901952"/>
      </c:lineChart>
      <c:dateAx>
        <c:axId val="177895680"/>
        <c:scaling>
          <c:orientation val="minMax"/>
        </c:scaling>
        <c:delete val="1"/>
        <c:axPos val="b"/>
        <c:numFmt formatCode="ge" sourceLinked="1"/>
        <c:majorTickMark val="none"/>
        <c:minorTickMark val="none"/>
        <c:tickLblPos val="none"/>
        <c:crossAx val="177901952"/>
        <c:crosses val="autoZero"/>
        <c:auto val="1"/>
        <c:lblOffset val="100"/>
        <c:baseTimeUnit val="years"/>
      </c:dateAx>
      <c:valAx>
        <c:axId val="17790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55.56</c:v>
                </c:pt>
                <c:pt idx="1">
                  <c:v>56.17</c:v>
                </c:pt>
                <c:pt idx="2">
                  <c:v>58.4</c:v>
                </c:pt>
                <c:pt idx="3">
                  <c:v>60</c:v>
                </c:pt>
                <c:pt idx="4">
                  <c:v>63.08</c:v>
                </c:pt>
              </c:numCache>
            </c:numRef>
          </c:val>
        </c:ser>
        <c:dLbls>
          <c:showLegendKey val="0"/>
          <c:showVal val="0"/>
          <c:showCatName val="0"/>
          <c:showSerName val="0"/>
          <c:showPercent val="0"/>
          <c:showBubbleSize val="0"/>
        </c:dLbls>
        <c:gapWidth val="150"/>
        <c:axId val="177928064"/>
        <c:axId val="1780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7928064"/>
        <c:axId val="178077696"/>
      </c:lineChart>
      <c:dateAx>
        <c:axId val="177928064"/>
        <c:scaling>
          <c:orientation val="minMax"/>
        </c:scaling>
        <c:delete val="1"/>
        <c:axPos val="b"/>
        <c:numFmt formatCode="ge" sourceLinked="1"/>
        <c:majorTickMark val="none"/>
        <c:minorTickMark val="none"/>
        <c:tickLblPos val="none"/>
        <c:crossAx val="178077696"/>
        <c:crosses val="autoZero"/>
        <c:auto val="1"/>
        <c:lblOffset val="100"/>
        <c:baseTimeUnit val="years"/>
      </c:dateAx>
      <c:valAx>
        <c:axId val="1780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56.98</c:v>
                </c:pt>
                <c:pt idx="1">
                  <c:v>56.96</c:v>
                </c:pt>
                <c:pt idx="2">
                  <c:v>58.25</c:v>
                </c:pt>
                <c:pt idx="3">
                  <c:v>61.06</c:v>
                </c:pt>
                <c:pt idx="4">
                  <c:v>60.89</c:v>
                </c:pt>
              </c:numCache>
            </c:numRef>
          </c:val>
        </c:ser>
        <c:dLbls>
          <c:showLegendKey val="0"/>
          <c:showVal val="0"/>
          <c:showCatName val="0"/>
          <c:showSerName val="0"/>
          <c:showPercent val="0"/>
          <c:showBubbleSize val="0"/>
        </c:dLbls>
        <c:gapWidth val="150"/>
        <c:axId val="178107904"/>
        <c:axId val="1781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8107904"/>
        <c:axId val="178109824"/>
      </c:lineChart>
      <c:dateAx>
        <c:axId val="178107904"/>
        <c:scaling>
          <c:orientation val="minMax"/>
        </c:scaling>
        <c:delete val="1"/>
        <c:axPos val="b"/>
        <c:numFmt formatCode="ge" sourceLinked="1"/>
        <c:majorTickMark val="none"/>
        <c:minorTickMark val="none"/>
        <c:tickLblPos val="none"/>
        <c:crossAx val="178109824"/>
        <c:crosses val="autoZero"/>
        <c:auto val="1"/>
        <c:lblOffset val="100"/>
        <c:baseTimeUnit val="years"/>
      </c:dateAx>
      <c:valAx>
        <c:axId val="1781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132480"/>
        <c:axId val="1781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78132480"/>
        <c:axId val="178134400"/>
      </c:lineChart>
      <c:dateAx>
        <c:axId val="178132480"/>
        <c:scaling>
          <c:orientation val="minMax"/>
        </c:scaling>
        <c:delete val="1"/>
        <c:axPos val="b"/>
        <c:numFmt formatCode="ge" sourceLinked="1"/>
        <c:majorTickMark val="none"/>
        <c:minorTickMark val="none"/>
        <c:tickLblPos val="none"/>
        <c:crossAx val="178134400"/>
        <c:crosses val="autoZero"/>
        <c:auto val="1"/>
        <c:lblOffset val="100"/>
        <c:baseTimeUnit val="years"/>
      </c:dateAx>
      <c:valAx>
        <c:axId val="17813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821.2</c:v>
                </c:pt>
                <c:pt idx="1">
                  <c:v>1291.06</c:v>
                </c:pt>
                <c:pt idx="2">
                  <c:v>2188.09</c:v>
                </c:pt>
                <c:pt idx="3">
                  <c:v>2683.79</c:v>
                </c:pt>
                <c:pt idx="4">
                  <c:v>846.38</c:v>
                </c:pt>
              </c:numCache>
            </c:numRef>
          </c:val>
        </c:ser>
        <c:dLbls>
          <c:showLegendKey val="0"/>
          <c:showVal val="0"/>
          <c:showCatName val="0"/>
          <c:showSerName val="0"/>
          <c:showPercent val="0"/>
          <c:showBubbleSize val="0"/>
        </c:dLbls>
        <c:gapWidth val="150"/>
        <c:axId val="178190592"/>
        <c:axId val="1781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78190592"/>
        <c:axId val="178196864"/>
      </c:lineChart>
      <c:dateAx>
        <c:axId val="178190592"/>
        <c:scaling>
          <c:orientation val="minMax"/>
        </c:scaling>
        <c:delete val="1"/>
        <c:axPos val="b"/>
        <c:numFmt formatCode="ge" sourceLinked="1"/>
        <c:majorTickMark val="none"/>
        <c:minorTickMark val="none"/>
        <c:tickLblPos val="none"/>
        <c:crossAx val="178196864"/>
        <c:crosses val="autoZero"/>
        <c:auto val="1"/>
        <c:lblOffset val="100"/>
        <c:baseTimeUnit val="years"/>
      </c:dateAx>
      <c:valAx>
        <c:axId val="17819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1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317.58999999999997</c:v>
                </c:pt>
                <c:pt idx="1">
                  <c:v>310.31</c:v>
                </c:pt>
                <c:pt idx="2">
                  <c:v>298.61</c:v>
                </c:pt>
                <c:pt idx="3">
                  <c:v>282.92</c:v>
                </c:pt>
                <c:pt idx="4">
                  <c:v>263.37</c:v>
                </c:pt>
              </c:numCache>
            </c:numRef>
          </c:val>
        </c:ser>
        <c:dLbls>
          <c:showLegendKey val="0"/>
          <c:showVal val="0"/>
          <c:showCatName val="0"/>
          <c:showSerName val="0"/>
          <c:showPercent val="0"/>
          <c:showBubbleSize val="0"/>
        </c:dLbls>
        <c:gapWidth val="150"/>
        <c:axId val="178221056"/>
        <c:axId val="178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78221056"/>
        <c:axId val="178222976"/>
      </c:lineChart>
      <c:dateAx>
        <c:axId val="178221056"/>
        <c:scaling>
          <c:orientation val="minMax"/>
        </c:scaling>
        <c:delete val="1"/>
        <c:axPos val="b"/>
        <c:numFmt formatCode="ge" sourceLinked="1"/>
        <c:majorTickMark val="none"/>
        <c:minorTickMark val="none"/>
        <c:tickLblPos val="none"/>
        <c:crossAx val="178222976"/>
        <c:crosses val="autoZero"/>
        <c:auto val="1"/>
        <c:lblOffset val="100"/>
        <c:baseTimeUnit val="years"/>
      </c:dateAx>
      <c:valAx>
        <c:axId val="1782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123.3</c:v>
                </c:pt>
                <c:pt idx="1">
                  <c:v>120.95</c:v>
                </c:pt>
                <c:pt idx="2">
                  <c:v>120.42</c:v>
                </c:pt>
                <c:pt idx="3">
                  <c:v>126.86</c:v>
                </c:pt>
                <c:pt idx="4">
                  <c:v>129.94999999999999</c:v>
                </c:pt>
              </c:numCache>
            </c:numRef>
          </c:val>
        </c:ser>
        <c:dLbls>
          <c:showLegendKey val="0"/>
          <c:showVal val="0"/>
          <c:showCatName val="0"/>
          <c:showSerName val="0"/>
          <c:showPercent val="0"/>
          <c:showBubbleSize val="0"/>
        </c:dLbls>
        <c:gapWidth val="150"/>
        <c:axId val="178855296"/>
        <c:axId val="1788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78855296"/>
        <c:axId val="178865664"/>
      </c:lineChart>
      <c:dateAx>
        <c:axId val="178855296"/>
        <c:scaling>
          <c:orientation val="minMax"/>
        </c:scaling>
        <c:delete val="1"/>
        <c:axPos val="b"/>
        <c:numFmt formatCode="ge" sourceLinked="1"/>
        <c:majorTickMark val="none"/>
        <c:minorTickMark val="none"/>
        <c:tickLblPos val="none"/>
        <c:crossAx val="178865664"/>
        <c:crosses val="autoZero"/>
        <c:auto val="1"/>
        <c:lblOffset val="100"/>
        <c:baseTimeUnit val="years"/>
      </c:dateAx>
      <c:valAx>
        <c:axId val="1788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45.42</c:v>
                </c:pt>
                <c:pt idx="1">
                  <c:v>46.3</c:v>
                </c:pt>
                <c:pt idx="2">
                  <c:v>46.5</c:v>
                </c:pt>
                <c:pt idx="3">
                  <c:v>44.14</c:v>
                </c:pt>
                <c:pt idx="4">
                  <c:v>43.09</c:v>
                </c:pt>
              </c:numCache>
            </c:numRef>
          </c:val>
        </c:ser>
        <c:dLbls>
          <c:showLegendKey val="0"/>
          <c:showVal val="0"/>
          <c:showCatName val="0"/>
          <c:showSerName val="0"/>
          <c:showPercent val="0"/>
          <c:showBubbleSize val="0"/>
        </c:dLbls>
        <c:gapWidth val="150"/>
        <c:axId val="178887296"/>
        <c:axId val="17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78887296"/>
        <c:axId val="178893568"/>
      </c:lineChart>
      <c:dateAx>
        <c:axId val="178887296"/>
        <c:scaling>
          <c:orientation val="minMax"/>
        </c:scaling>
        <c:delete val="1"/>
        <c:axPos val="b"/>
        <c:numFmt formatCode="ge" sourceLinked="1"/>
        <c:majorTickMark val="none"/>
        <c:minorTickMark val="none"/>
        <c:tickLblPos val="none"/>
        <c:crossAx val="178893568"/>
        <c:crosses val="autoZero"/>
        <c:auto val="1"/>
        <c:lblOffset val="100"/>
        <c:baseTimeUnit val="years"/>
      </c:dateAx>
      <c:valAx>
        <c:axId val="17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岡山県　岡山県南部水道企業団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62.19</v>
      </c>
      <c r="K10" s="57"/>
      <c r="L10" s="57"/>
      <c r="M10" s="57"/>
      <c r="N10" s="57"/>
      <c r="O10" s="57"/>
      <c r="P10" s="57"/>
      <c r="Q10" s="57"/>
      <c r="R10" s="57">
        <f>データ!O6</f>
        <v>99.82</v>
      </c>
      <c r="S10" s="57"/>
      <c r="T10" s="57"/>
      <c r="U10" s="57"/>
      <c r="V10" s="57"/>
      <c r="W10" s="57"/>
      <c r="X10" s="57"/>
      <c r="Y10" s="57"/>
      <c r="Z10" s="65">
        <f>データ!P6</f>
        <v>0</v>
      </c>
      <c r="AA10" s="65"/>
      <c r="AB10" s="65"/>
      <c r="AC10" s="65"/>
      <c r="AD10" s="65"/>
      <c r="AE10" s="65"/>
      <c r="AF10" s="65"/>
      <c r="AG10" s="65"/>
      <c r="AH10" s="2"/>
      <c r="AI10" s="65">
        <f>データ!T6</f>
        <v>1249070</v>
      </c>
      <c r="AJ10" s="65"/>
      <c r="AK10" s="65"/>
      <c r="AL10" s="65"/>
      <c r="AM10" s="65"/>
      <c r="AN10" s="65"/>
      <c r="AO10" s="65"/>
      <c r="AP10" s="65"/>
      <c r="AQ10" s="57">
        <f>データ!U6</f>
        <v>1209.3</v>
      </c>
      <c r="AR10" s="57"/>
      <c r="AS10" s="57"/>
      <c r="AT10" s="57"/>
      <c r="AU10" s="57"/>
      <c r="AV10" s="57"/>
      <c r="AW10" s="57"/>
      <c r="AX10" s="57"/>
      <c r="AY10" s="57">
        <f>データ!V6</f>
        <v>1032.8900000000001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338427</v>
      </c>
      <c r="D6" s="31">
        <f t="shared" si="3"/>
        <v>46</v>
      </c>
      <c r="E6" s="31">
        <f t="shared" si="3"/>
        <v>1</v>
      </c>
      <c r="F6" s="31">
        <f t="shared" si="3"/>
        <v>0</v>
      </c>
      <c r="G6" s="31">
        <f t="shared" si="3"/>
        <v>2</v>
      </c>
      <c r="H6" s="31" t="str">
        <f t="shared" si="3"/>
        <v>岡山県　岡山県南部水道企業団</v>
      </c>
      <c r="I6" s="31" t="str">
        <f t="shared" si="3"/>
        <v>法適用</v>
      </c>
      <c r="J6" s="31" t="str">
        <f t="shared" si="3"/>
        <v>水道事業</v>
      </c>
      <c r="K6" s="31" t="str">
        <f t="shared" si="3"/>
        <v>用水供給事業</v>
      </c>
      <c r="L6" s="31" t="str">
        <f t="shared" si="3"/>
        <v>B</v>
      </c>
      <c r="M6" s="32" t="str">
        <f t="shared" si="3"/>
        <v>-</v>
      </c>
      <c r="N6" s="32">
        <f t="shared" si="3"/>
        <v>62.19</v>
      </c>
      <c r="O6" s="32">
        <f t="shared" si="3"/>
        <v>99.82</v>
      </c>
      <c r="P6" s="32">
        <f t="shared" si="3"/>
        <v>0</v>
      </c>
      <c r="Q6" s="32" t="str">
        <f t="shared" si="3"/>
        <v>-</v>
      </c>
      <c r="R6" s="32" t="str">
        <f t="shared" si="3"/>
        <v>-</v>
      </c>
      <c r="S6" s="32" t="str">
        <f t="shared" si="3"/>
        <v>-</v>
      </c>
      <c r="T6" s="32">
        <f t="shared" si="3"/>
        <v>1249070</v>
      </c>
      <c r="U6" s="32">
        <f t="shared" si="3"/>
        <v>1209.3</v>
      </c>
      <c r="V6" s="32">
        <f t="shared" si="3"/>
        <v>1032.8900000000001</v>
      </c>
      <c r="W6" s="33">
        <f>IF(W7="",NA(),W7)</f>
        <v>124.03</v>
      </c>
      <c r="X6" s="33">
        <f t="shared" ref="X6:AF6" si="4">IF(X7="",NA(),X7)</f>
        <v>121.59</v>
      </c>
      <c r="Y6" s="33">
        <f t="shared" si="4"/>
        <v>120.87</v>
      </c>
      <c r="Z6" s="33">
        <f t="shared" si="4"/>
        <v>127.37</v>
      </c>
      <c r="AA6" s="33">
        <f t="shared" si="4"/>
        <v>130.22999999999999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821.2</v>
      </c>
      <c r="AT6" s="33">
        <f t="shared" ref="AT6:BB6" si="6">IF(AT7="",NA(),AT7)</f>
        <v>1291.06</v>
      </c>
      <c r="AU6" s="33">
        <f t="shared" si="6"/>
        <v>2188.09</v>
      </c>
      <c r="AV6" s="33">
        <f t="shared" si="6"/>
        <v>2683.79</v>
      </c>
      <c r="AW6" s="33">
        <f t="shared" si="6"/>
        <v>846.38</v>
      </c>
      <c r="AX6" s="33">
        <f t="shared" si="6"/>
        <v>669.4</v>
      </c>
      <c r="AY6" s="33">
        <f t="shared" si="6"/>
        <v>720.62</v>
      </c>
      <c r="AZ6" s="33">
        <f t="shared" si="6"/>
        <v>654.97</v>
      </c>
      <c r="BA6" s="33">
        <f t="shared" si="6"/>
        <v>634.53</v>
      </c>
      <c r="BB6" s="33">
        <f t="shared" si="6"/>
        <v>200.22</v>
      </c>
      <c r="BC6" s="32" t="str">
        <f>IF(BC7="","",IF(BC7="-","【-】","【"&amp;SUBSTITUTE(TEXT(BC7,"#,##0.00"),"-","△")&amp;"】"))</f>
        <v>【200.22】</v>
      </c>
      <c r="BD6" s="33">
        <f>IF(BD7="",NA(),BD7)</f>
        <v>317.58999999999997</v>
      </c>
      <c r="BE6" s="33">
        <f t="shared" ref="BE6:BM6" si="7">IF(BE7="",NA(),BE7)</f>
        <v>310.31</v>
      </c>
      <c r="BF6" s="33">
        <f t="shared" si="7"/>
        <v>298.61</v>
      </c>
      <c r="BG6" s="33">
        <f t="shared" si="7"/>
        <v>282.92</v>
      </c>
      <c r="BH6" s="33">
        <f t="shared" si="7"/>
        <v>263.37</v>
      </c>
      <c r="BI6" s="33">
        <f t="shared" si="7"/>
        <v>446.65</v>
      </c>
      <c r="BJ6" s="33">
        <f t="shared" si="7"/>
        <v>415.99</v>
      </c>
      <c r="BK6" s="33">
        <f t="shared" si="7"/>
        <v>383.75</v>
      </c>
      <c r="BL6" s="33">
        <f t="shared" si="7"/>
        <v>368.94</v>
      </c>
      <c r="BM6" s="33">
        <f t="shared" si="7"/>
        <v>351.06</v>
      </c>
      <c r="BN6" s="32" t="str">
        <f>IF(BN7="","",IF(BN7="-","【-】","【"&amp;SUBSTITUTE(TEXT(BN7,"#,##0.00"),"-","△")&amp;"】"))</f>
        <v>【351.06】</v>
      </c>
      <c r="BO6" s="33">
        <f>IF(BO7="",NA(),BO7)</f>
        <v>123.3</v>
      </c>
      <c r="BP6" s="33">
        <f t="shared" ref="BP6:BX6" si="8">IF(BP7="",NA(),BP7)</f>
        <v>120.95</v>
      </c>
      <c r="BQ6" s="33">
        <f t="shared" si="8"/>
        <v>120.42</v>
      </c>
      <c r="BR6" s="33">
        <f t="shared" si="8"/>
        <v>126.86</v>
      </c>
      <c r="BS6" s="33">
        <f t="shared" si="8"/>
        <v>129.94999999999999</v>
      </c>
      <c r="BT6" s="33">
        <f t="shared" si="8"/>
        <v>108.75</v>
      </c>
      <c r="BU6" s="33">
        <f t="shared" si="8"/>
        <v>108.61</v>
      </c>
      <c r="BV6" s="33">
        <f t="shared" si="8"/>
        <v>110.39</v>
      </c>
      <c r="BW6" s="33">
        <f t="shared" si="8"/>
        <v>111.12</v>
      </c>
      <c r="BX6" s="33">
        <f t="shared" si="8"/>
        <v>112.92</v>
      </c>
      <c r="BY6" s="32" t="str">
        <f>IF(BY7="","",IF(BY7="-","【-】","【"&amp;SUBSTITUTE(TEXT(BY7,"#,##0.00"),"-","△")&amp;"】"))</f>
        <v>【112.92】</v>
      </c>
      <c r="BZ6" s="33">
        <f>IF(BZ7="",NA(),BZ7)</f>
        <v>45.42</v>
      </c>
      <c r="CA6" s="33">
        <f t="shared" ref="CA6:CI6" si="9">IF(CA7="",NA(),CA7)</f>
        <v>46.3</v>
      </c>
      <c r="CB6" s="33">
        <f t="shared" si="9"/>
        <v>46.5</v>
      </c>
      <c r="CC6" s="33">
        <f t="shared" si="9"/>
        <v>44.14</v>
      </c>
      <c r="CD6" s="33">
        <f t="shared" si="9"/>
        <v>43.09</v>
      </c>
      <c r="CE6" s="33">
        <f t="shared" si="9"/>
        <v>80.38</v>
      </c>
      <c r="CF6" s="33">
        <f t="shared" si="9"/>
        <v>78.760000000000005</v>
      </c>
      <c r="CG6" s="33">
        <f t="shared" si="9"/>
        <v>76.81</v>
      </c>
      <c r="CH6" s="33">
        <f t="shared" si="9"/>
        <v>75.75</v>
      </c>
      <c r="CI6" s="33">
        <f t="shared" si="9"/>
        <v>75.3</v>
      </c>
      <c r="CJ6" s="32" t="str">
        <f>IF(CJ7="","",IF(CJ7="-","【-】","【"&amp;SUBSTITUTE(TEXT(CJ7,"#,##0.00"),"-","△")&amp;"】"))</f>
        <v>【75.30】</v>
      </c>
      <c r="CK6" s="33">
        <f>IF(CK7="",NA(),CK7)</f>
        <v>67.69</v>
      </c>
      <c r="CL6" s="33">
        <f t="shared" ref="CL6:CT6" si="10">IF(CL7="",NA(),CL7)</f>
        <v>67.36</v>
      </c>
      <c r="CM6" s="33">
        <f t="shared" si="10"/>
        <v>65.099999999999994</v>
      </c>
      <c r="CN6" s="33">
        <f t="shared" si="10"/>
        <v>63.61</v>
      </c>
      <c r="CO6" s="33">
        <f t="shared" si="10"/>
        <v>63.05</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99.99</v>
      </c>
      <c r="CW6" s="33">
        <f t="shared" ref="CW6:DE6" si="11">IF(CW7="",NA(),CW7)</f>
        <v>99.98</v>
      </c>
      <c r="CX6" s="33">
        <f t="shared" si="11"/>
        <v>100</v>
      </c>
      <c r="CY6" s="33">
        <f t="shared" si="11"/>
        <v>100</v>
      </c>
      <c r="CZ6" s="33">
        <f t="shared" si="11"/>
        <v>99.99</v>
      </c>
      <c r="DA6" s="33">
        <f t="shared" si="11"/>
        <v>99.88</v>
      </c>
      <c r="DB6" s="33">
        <f t="shared" si="11"/>
        <v>99.96</v>
      </c>
      <c r="DC6" s="33">
        <f t="shared" si="11"/>
        <v>99.93</v>
      </c>
      <c r="DD6" s="33">
        <f t="shared" si="11"/>
        <v>100.12</v>
      </c>
      <c r="DE6" s="33">
        <f t="shared" si="11"/>
        <v>100.12</v>
      </c>
      <c r="DF6" s="32" t="str">
        <f>IF(DF7="","",IF(DF7="-","【-】","【"&amp;SUBSTITUTE(TEXT(DF7,"#,##0.00"),"-","△")&amp;"】"))</f>
        <v>【100.12】</v>
      </c>
      <c r="DG6" s="33">
        <f>IF(DG7="",NA(),DG7)</f>
        <v>55.56</v>
      </c>
      <c r="DH6" s="33">
        <f t="shared" ref="DH6:DP6" si="12">IF(DH7="",NA(),DH7)</f>
        <v>56.17</v>
      </c>
      <c r="DI6" s="33">
        <f t="shared" si="12"/>
        <v>58.4</v>
      </c>
      <c r="DJ6" s="33">
        <f t="shared" si="12"/>
        <v>60</v>
      </c>
      <c r="DK6" s="33">
        <f t="shared" si="12"/>
        <v>63.08</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56.98</v>
      </c>
      <c r="DS6" s="33">
        <f t="shared" ref="DS6:EA6" si="13">IF(DS7="",NA(),DS7)</f>
        <v>56.96</v>
      </c>
      <c r="DT6" s="33">
        <f t="shared" si="13"/>
        <v>58.25</v>
      </c>
      <c r="DU6" s="33">
        <f t="shared" si="13"/>
        <v>61.06</v>
      </c>
      <c r="DV6" s="33">
        <f t="shared" si="13"/>
        <v>60.89</v>
      </c>
      <c r="DW6" s="33">
        <f t="shared" si="13"/>
        <v>5.27</v>
      </c>
      <c r="DX6" s="33">
        <f t="shared" si="13"/>
        <v>9.98</v>
      </c>
      <c r="DY6" s="33">
        <f t="shared" si="13"/>
        <v>12.13</v>
      </c>
      <c r="DZ6" s="33">
        <f t="shared" si="13"/>
        <v>13.72</v>
      </c>
      <c r="EA6" s="33">
        <f t="shared" si="13"/>
        <v>16.77</v>
      </c>
      <c r="EB6" s="32" t="str">
        <f>IF(EB7="","",IF(EB7="-","【-】","【"&amp;SUBSTITUTE(TEXT(EB7,"#,##0.00"),"-","△")&amp;"】"))</f>
        <v>【16.77】</v>
      </c>
      <c r="EC6" s="33">
        <f>IF(EC7="",NA(),EC7)</f>
        <v>1.38</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338427</v>
      </c>
      <c r="D7" s="35">
        <v>46</v>
      </c>
      <c r="E7" s="35">
        <v>1</v>
      </c>
      <c r="F7" s="35">
        <v>0</v>
      </c>
      <c r="G7" s="35">
        <v>2</v>
      </c>
      <c r="H7" s="35" t="s">
        <v>93</v>
      </c>
      <c r="I7" s="35" t="s">
        <v>94</v>
      </c>
      <c r="J7" s="35" t="s">
        <v>95</v>
      </c>
      <c r="K7" s="35" t="s">
        <v>96</v>
      </c>
      <c r="L7" s="35" t="s">
        <v>97</v>
      </c>
      <c r="M7" s="36" t="s">
        <v>98</v>
      </c>
      <c r="N7" s="36">
        <v>62.19</v>
      </c>
      <c r="O7" s="36">
        <v>99.82</v>
      </c>
      <c r="P7" s="36">
        <v>0</v>
      </c>
      <c r="Q7" s="36" t="s">
        <v>98</v>
      </c>
      <c r="R7" s="36" t="s">
        <v>98</v>
      </c>
      <c r="S7" s="36" t="s">
        <v>98</v>
      </c>
      <c r="T7" s="36">
        <v>1249070</v>
      </c>
      <c r="U7" s="36">
        <v>1209.3</v>
      </c>
      <c r="V7" s="36">
        <v>1032.8900000000001</v>
      </c>
      <c r="W7" s="36">
        <v>124.03</v>
      </c>
      <c r="X7" s="36">
        <v>121.59</v>
      </c>
      <c r="Y7" s="36">
        <v>120.87</v>
      </c>
      <c r="Z7" s="36">
        <v>127.37</v>
      </c>
      <c r="AA7" s="36">
        <v>130.22999999999999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821.2</v>
      </c>
      <c r="AT7" s="36">
        <v>1291.06</v>
      </c>
      <c r="AU7" s="36">
        <v>2188.09</v>
      </c>
      <c r="AV7" s="36">
        <v>2683.79</v>
      </c>
      <c r="AW7" s="36">
        <v>846.38</v>
      </c>
      <c r="AX7" s="36">
        <v>669.4</v>
      </c>
      <c r="AY7" s="36">
        <v>720.62</v>
      </c>
      <c r="AZ7" s="36">
        <v>654.97</v>
      </c>
      <c r="BA7" s="36">
        <v>634.53</v>
      </c>
      <c r="BB7" s="36">
        <v>200.22</v>
      </c>
      <c r="BC7" s="36">
        <v>200.22</v>
      </c>
      <c r="BD7" s="36">
        <v>317.58999999999997</v>
      </c>
      <c r="BE7" s="36">
        <v>310.31</v>
      </c>
      <c r="BF7" s="36">
        <v>298.61</v>
      </c>
      <c r="BG7" s="36">
        <v>282.92</v>
      </c>
      <c r="BH7" s="36">
        <v>263.37</v>
      </c>
      <c r="BI7" s="36">
        <v>446.65</v>
      </c>
      <c r="BJ7" s="36">
        <v>415.99</v>
      </c>
      <c r="BK7" s="36">
        <v>383.75</v>
      </c>
      <c r="BL7" s="36">
        <v>368.94</v>
      </c>
      <c r="BM7" s="36">
        <v>351.06</v>
      </c>
      <c r="BN7" s="36">
        <v>351.06</v>
      </c>
      <c r="BO7" s="36">
        <v>123.3</v>
      </c>
      <c r="BP7" s="36">
        <v>120.95</v>
      </c>
      <c r="BQ7" s="36">
        <v>120.42</v>
      </c>
      <c r="BR7" s="36">
        <v>126.86</v>
      </c>
      <c r="BS7" s="36">
        <v>129.94999999999999</v>
      </c>
      <c r="BT7" s="36">
        <v>108.75</v>
      </c>
      <c r="BU7" s="36">
        <v>108.61</v>
      </c>
      <c r="BV7" s="36">
        <v>110.39</v>
      </c>
      <c r="BW7" s="36">
        <v>111.12</v>
      </c>
      <c r="BX7" s="36">
        <v>112.92</v>
      </c>
      <c r="BY7" s="36">
        <v>112.92</v>
      </c>
      <c r="BZ7" s="36">
        <v>45.42</v>
      </c>
      <c r="CA7" s="36">
        <v>46.3</v>
      </c>
      <c r="CB7" s="36">
        <v>46.5</v>
      </c>
      <c r="CC7" s="36">
        <v>44.14</v>
      </c>
      <c r="CD7" s="36">
        <v>43.09</v>
      </c>
      <c r="CE7" s="36">
        <v>80.38</v>
      </c>
      <c r="CF7" s="36">
        <v>78.760000000000005</v>
      </c>
      <c r="CG7" s="36">
        <v>76.81</v>
      </c>
      <c r="CH7" s="36">
        <v>75.75</v>
      </c>
      <c r="CI7" s="36">
        <v>75.3</v>
      </c>
      <c r="CJ7" s="36">
        <v>75.3</v>
      </c>
      <c r="CK7" s="36">
        <v>67.69</v>
      </c>
      <c r="CL7" s="36">
        <v>67.36</v>
      </c>
      <c r="CM7" s="36">
        <v>65.099999999999994</v>
      </c>
      <c r="CN7" s="36">
        <v>63.61</v>
      </c>
      <c r="CO7" s="36">
        <v>63.05</v>
      </c>
      <c r="CP7" s="36">
        <v>64.150000000000006</v>
      </c>
      <c r="CQ7" s="36">
        <v>63.73</v>
      </c>
      <c r="CR7" s="36">
        <v>64.55</v>
      </c>
      <c r="CS7" s="36">
        <v>64.12</v>
      </c>
      <c r="CT7" s="36">
        <v>62.69</v>
      </c>
      <c r="CU7" s="36">
        <v>62.69</v>
      </c>
      <c r="CV7" s="36">
        <v>99.99</v>
      </c>
      <c r="CW7" s="36">
        <v>99.98</v>
      </c>
      <c r="CX7" s="36">
        <v>100</v>
      </c>
      <c r="CY7" s="36">
        <v>100</v>
      </c>
      <c r="CZ7" s="36">
        <v>99.99</v>
      </c>
      <c r="DA7" s="36">
        <v>99.88</v>
      </c>
      <c r="DB7" s="36">
        <v>99.96</v>
      </c>
      <c r="DC7" s="36">
        <v>99.93</v>
      </c>
      <c r="DD7" s="36">
        <v>100.12</v>
      </c>
      <c r="DE7" s="36">
        <v>100.12</v>
      </c>
      <c r="DF7" s="36">
        <v>100.12</v>
      </c>
      <c r="DG7" s="36">
        <v>55.56</v>
      </c>
      <c r="DH7" s="36">
        <v>56.17</v>
      </c>
      <c r="DI7" s="36">
        <v>58.4</v>
      </c>
      <c r="DJ7" s="36">
        <v>60</v>
      </c>
      <c r="DK7" s="36">
        <v>63.08</v>
      </c>
      <c r="DL7" s="36">
        <v>36.57</v>
      </c>
      <c r="DM7" s="36">
        <v>37.549999999999997</v>
      </c>
      <c r="DN7" s="36">
        <v>38.86</v>
      </c>
      <c r="DO7" s="36">
        <v>39.81</v>
      </c>
      <c r="DP7" s="36">
        <v>51.44</v>
      </c>
      <c r="DQ7" s="36">
        <v>51.44</v>
      </c>
      <c r="DR7" s="36">
        <v>56.98</v>
      </c>
      <c r="DS7" s="36">
        <v>56.96</v>
      </c>
      <c r="DT7" s="36">
        <v>58.25</v>
      </c>
      <c r="DU7" s="36">
        <v>61.06</v>
      </c>
      <c r="DV7" s="36">
        <v>60.89</v>
      </c>
      <c r="DW7" s="36">
        <v>5.27</v>
      </c>
      <c r="DX7" s="36">
        <v>9.98</v>
      </c>
      <c r="DY7" s="36">
        <v>12.13</v>
      </c>
      <c r="DZ7" s="36">
        <v>13.72</v>
      </c>
      <c r="EA7" s="36">
        <v>16.77</v>
      </c>
      <c r="EB7" s="36">
        <v>16.77</v>
      </c>
      <c r="EC7" s="36">
        <v>1.38</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2016-02-03T02:15:19Z</cp:lastPrinted>
  <dcterms:created xsi:type="dcterms:W3CDTF">2016-01-18T04:52:52Z</dcterms:created>
  <dcterms:modified xsi:type="dcterms:W3CDTF">2016-02-24T07:27:12Z</dcterms:modified>
  <cp:category/>
</cp:coreProperties>
</file>