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2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<sst xmlns="http://schemas.openxmlformats.org/spreadsheetml/2006/main" count="221" uniqueCount="111">
  <si>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</si>
  <si>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</si>
  <si>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</si>
  <si>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</si>
  <si>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</si>
  <si>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</si>
  <si>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</si>
  <si>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</si>
  <si>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</si>
  <si>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</si>
  <si>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</si>
  <si>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</si>
  <si>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</si>
  <si>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</si>
  <si>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</si>
  <si>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</si>
  <si>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</si>
  <si>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</si>
  <si>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</si>
  <si>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</si>
  <si>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</si>
  <si>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</si>
  <si>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</si>
  <si>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</si>
  <si>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</si>
  <si>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</si>
  <si>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</si>
  <si>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</si>
  <si>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</si>
  <si>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</si>
  <si>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</si>
  <si>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</si>
  <si>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</si>
  <si>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</si>
  <si>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</si>
  <si>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</si>
  <si>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</si>
  <si>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</si>
  <si>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</si>
  <si>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</si>
  <si>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</si>
  <si>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</si>
  <si>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</si>
  <si>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</si>
  <si>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</si>
  <si>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</si>
  <si>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</si>
  <si>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</si>
  <si>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</si>
  <si>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</si>
  <si>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</si>
  <si>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</si>
  <si>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</si>
  <si>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</si>
  <si>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</si>
  <si>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</si>
  <si>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</si>
  <si>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</si>
  <si>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</si>
  <si>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</si>
  <si>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</si>
  <si>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</si>
  <si>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</si>
  <si>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</si>
  <si>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</si>
  <si>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</si>
  <si>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</si>
  <si>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</si>
  <si>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</si>
  <si>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</si>
  <si>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</si>
  <si>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</si>
  <si>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</si>
  <si>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</si>
  <si>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</si>
  <si>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</si>
  <si>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</si>
  <si>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</si>
  <si>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</si>
  <si>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</si>
  <si>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</si>
  <si>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</si>
  <si>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</si>
  <si>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</si>
  <si>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</si>
  <si>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</si>
  <si>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</si>
  <si>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</si>
  <si>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</si>
  <si>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</si>
  <si>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</si>
  <si>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</si>
  <si>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</si>
  <si>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</si>
  <si>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</si>
  <si>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</si>
  <si>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</t>
  </si>
  <si>
    <t>法非適用</t>
  </si>
  <si>
    <t>下水道事業</t>
  </si>
  <si>
    <t>流域下水道</t>
  </si>
  <si>
    <t>E1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</si>
  <si>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</si>
  <si>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</si>
  <si>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</si>
  <si>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</si>
  <si>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</si>
  <si>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</si>
  <si>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</si>
  <si>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本県の流域下水道は、昭和51年度に着手し事業を進めてきたが、施設の耐震化、長寿命対策を進めるとともに経営戦略を策定し、併せて普及啓発を行い適切な流域下水道事業を推進する。</t>
    <rPh sb="1" eb="3">
      <t>ホンケン</t>
    </rPh>
    <rPh sb="4" eb="6">
      <t>リュウイキ</t>
    </rPh>
    <rPh sb="6" eb="9">
      <t>ゲスイドウ</t>
    </rPh>
    <rPh sb="11" eb="13">
      <t>ショウワ</t>
    </rPh>
    <rPh sb="15" eb="17">
      <t>ネンド</t>
    </rPh>
    <rPh sb="18" eb="20">
      <t>チャクシュ</t>
    </rPh>
    <rPh sb="21" eb="23">
      <t>ジギョウ</t>
    </rPh>
    <rPh sb="24" eb="25">
      <t>スス</t>
    </rPh>
    <rPh sb="31" eb="33">
      <t>シセツ</t>
    </rPh>
    <rPh sb="34" eb="37">
      <t>タイシンカ</t>
    </rPh>
    <rPh sb="38" eb="41">
      <t>チョウジュミョウ</t>
    </rPh>
    <rPh sb="41" eb="43">
      <t>タイサク</t>
    </rPh>
    <rPh sb="44" eb="45">
      <t>スス</t>
    </rPh>
    <rPh sb="51" eb="53">
      <t>ケイエイ</t>
    </rPh>
    <rPh sb="53" eb="55">
      <t>センリャク</t>
    </rPh>
    <rPh sb="56" eb="58">
      <t>サクテイ</t>
    </rPh>
    <rPh sb="60" eb="61">
      <t>アワ</t>
    </rPh>
    <rPh sb="63" eb="65">
      <t>フキュウ</t>
    </rPh>
    <rPh sb="65" eb="67">
      <t>ケイハツ</t>
    </rPh>
    <rPh sb="68" eb="69">
      <t>オコナ</t>
    </rPh>
    <rPh sb="70" eb="72">
      <t>テキセツ</t>
    </rPh>
    <rPh sb="73" eb="75">
      <t>リュウイキ</t>
    </rPh>
    <rPh sb="75" eb="78">
      <t>ゲスイドウ</t>
    </rPh>
    <rPh sb="78" eb="80">
      <t>ジギョウ</t>
    </rPh>
    <rPh sb="81" eb="83">
      <t>スイシン</t>
    </rPh>
    <phoneticPr fontId="4"/>
  </si>
  <si>
    <t>①収益的収支
  法非適用企業のため、前年度からの繰越金を活用しており、100%を下回っている。なお、近年低下の原因は、地方債償還金において25年度は特定被災地の繰上償還、26年度は市町合併に伴う施設の移管があり、地方債の繰上償還を行ったためである。
④企業債残高対事業規模比率
　過去に起債した地方債の償還が着実に進んでおり、平均値よりも低くなってる。なお、26年度の値がさらに低下したのは、市町合併に伴う施設の移管があり、地方債の繰上償還を行ったためである。
⑥汚水処理原価
　本県は水洗化率が低く有収水量が伸び悩んでいるため、平均より高めに推移している。さらに、25年度、26年度は、上記償還によって特に上昇している。
⑦施設利用率
　本県の施設利用率は平均値とほぼ同等の65%程度で推移している。今後、下水道普及率上昇に伴い、施設利用率も上昇していく見込みである。
⑧水洗化率
　本県の水洗化率は、近年80%～90%台前半で推移しており、平均値（92%台で推移）よりも低い値にあるが、水洗化率は年々上昇している。
　</t>
    <rPh sb="51" eb="53">
      <t>キンネン</t>
    </rPh>
    <rPh sb="53" eb="55">
      <t>テイカ</t>
    </rPh>
    <rPh sb="56" eb="58">
      <t>ゲンイン</t>
    </rPh>
    <rPh sb="60" eb="63">
      <t>チホウサイ</t>
    </rPh>
    <rPh sb="63" eb="65">
      <t>ショウカン</t>
    </rPh>
    <rPh sb="65" eb="66">
      <t>キン</t>
    </rPh>
    <rPh sb="289" eb="290">
      <t>ド</t>
    </rPh>
    <rPh sb="294" eb="295">
      <t>ド</t>
    </rPh>
    <rPh sb="297" eb="299">
      <t>ジョウキ</t>
    </rPh>
    <rPh sb="455" eb="457">
      <t>ネンネン</t>
    </rPh>
    <phoneticPr fontId="4"/>
  </si>
  <si>
    <t>③管渠改善率
　本県においては、硫化水素対策に伴う長寿命化に集中的に取り組んだことにより、平均値を上回っている。
　26年度で上記対策が完了したことから、今後は耐用年数等を考慮し、計画的に修繕・改築を行っていく。</t>
    <rPh sb="8" eb="10">
      <t>ホンケン</t>
    </rPh>
    <rPh sb="16" eb="18">
      <t>リュウカ</t>
    </rPh>
    <rPh sb="18" eb="20">
      <t>スイソ</t>
    </rPh>
    <rPh sb="20" eb="22">
      <t>タイサク</t>
    </rPh>
    <rPh sb="23" eb="24">
      <t>トモナ</t>
    </rPh>
    <rPh sb="25" eb="29">
      <t>チョウジュミョウカ</t>
    </rPh>
    <rPh sb="30" eb="33">
      <t>シュウチュウテキ</t>
    </rPh>
    <rPh sb="34" eb="35">
      <t>ト</t>
    </rPh>
    <rPh sb="36" eb="37">
      <t>ク</t>
    </rPh>
    <rPh sb="45" eb="48">
      <t>ヘイキンチ</t>
    </rPh>
    <rPh sb="49" eb="51">
      <t>ウワマワ</t>
    </rPh>
    <rPh sb="60" eb="62">
      <t>ネンド</t>
    </rPh>
    <rPh sb="63" eb="65">
      <t>ジョウキ</t>
    </rPh>
    <rPh sb="65" eb="67">
      <t>タイサク</t>
    </rPh>
    <rPh sb="68" eb="70">
      <t>カンリョウ</t>
    </rPh>
    <rPh sb="77" eb="79">
      <t>コンゴ</t>
    </rPh>
    <rPh sb="80" eb="82">
      <t>タイヨウ</t>
    </rPh>
    <rPh sb="82" eb="84">
      <t>ネンスウ</t>
    </rPh>
    <rPh sb="84" eb="85">
      <t>トウ</t>
    </rPh>
    <rPh sb="86" eb="88">
      <t>コウリョ</t>
    </rPh>
    <rPh sb="90" eb="93">
      <t>ケイカクテキ</t>
    </rPh>
    <rPh sb="94" eb="96">
      <t>シュウゼン</t>
    </rPh>
    <rPh sb="97" eb="99">
      <t>カイチク</t>
    </rPh>
    <rPh sb="100" eb="101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</si>
</sst>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1.34</c:v>
                </c:pt>
                <c:pt idx="2">
                  <c:v>0.59</c:v>
                </c:pt>
                <c:pt idx="3">
                  <c:v>0.27</c:v>
                </c:pt>
                <c:pt idx="4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204608"/>
        <c:axId val="32320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0.13</c:v>
                </c:pt>
                <c:pt idx="2">
                  <c:v>0.13</c:v>
                </c:pt>
                <c:pt idx="3">
                  <c:v>0.09</c:v>
                </c:pt>
                <c:pt idx="4">
                  <c:v>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204608"/>
        <c:axId val="323206528"/>
      </c:lineChart>
      <c:dateAx>
        <c:axId val="32320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3206528"/>
        <c:crosses val="autoZero"/>
        <c:auto val="1"/>
        <c:lblOffset val="100"/>
        <c:baseTimeUnit val="years"/>
      </c:dateAx>
      <c:valAx>
        <c:axId val="32320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204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60.13</c:v>
                </c:pt>
                <c:pt idx="1">
                  <c:v>65.819999999999993</c:v>
                </c:pt>
                <c:pt idx="2">
                  <c:v>65.17</c:v>
                </c:pt>
                <c:pt idx="3">
                  <c:v>65.08</c:v>
                </c:pt>
                <c:pt idx="4">
                  <c:v>68.41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500224"/>
        <c:axId val="32303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65.599999999999994</c:v>
                </c:pt>
                <c:pt idx="1">
                  <c:v>64.88</c:v>
                </c:pt>
                <c:pt idx="2">
                  <c:v>71.87</c:v>
                </c:pt>
                <c:pt idx="3">
                  <c:v>65.430000000000007</c:v>
                </c:pt>
                <c:pt idx="4">
                  <c:v>64.930000000000007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500224"/>
        <c:axId val="323032576"/>
      </c:lineChart>
      <c:dateAx>
        <c:axId val="31850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3032576"/>
        <c:crosses val="autoZero"/>
        <c:auto val="1"/>
        <c:lblOffset val="100"/>
        <c:baseTimeUnit val="years"/>
      </c:dateAx>
      <c:valAx>
        <c:axId val="32303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50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83.05</c:v>
                </c:pt>
                <c:pt idx="1">
                  <c:v>90.17</c:v>
                </c:pt>
                <c:pt idx="2">
                  <c:v>90.75</c:v>
                </c:pt>
                <c:pt idx="3">
                  <c:v>91.74</c:v>
                </c:pt>
                <c:pt idx="4">
                  <c:v>92.38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042304"/>
        <c:axId val="32304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92.02</c:v>
                </c:pt>
                <c:pt idx="1">
                  <c:v>92.42</c:v>
                </c:pt>
                <c:pt idx="2">
                  <c:v>92.39</c:v>
                </c:pt>
                <c:pt idx="3">
                  <c:v>92.51</c:v>
                </c:pt>
                <c:pt idx="4">
                  <c:v>92.69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042304"/>
        <c:axId val="323044480"/>
      </c:lineChart>
      <c:dateAx>
        <c:axId val="32304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3044480"/>
        <c:crosses val="autoZero"/>
        <c:auto val="1"/>
        <c:lblOffset val="100"/>
        <c:baseTimeUnit val="years"/>
      </c:dateAx>
      <c:valAx>
        <c:axId val="32304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04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76.83</c:v>
                </c:pt>
                <c:pt idx="1">
                  <c:v>72.31</c:v>
                </c:pt>
                <c:pt idx="2">
                  <c:v>80.33</c:v>
                </c:pt>
                <c:pt idx="3">
                  <c:v>69.56</c:v>
                </c:pt>
                <c:pt idx="4">
                  <c:v>46.01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834560"/>
        <c:axId val="31449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834560"/>
        <c:axId val="314495744"/>
      </c:lineChart>
      <c:dateAx>
        <c:axId val="362834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495744"/>
        <c:crosses val="autoZero"/>
        <c:auto val="1"/>
        <c:lblOffset val="100"/>
        <c:baseTimeUnit val="years"/>
      </c:dateAx>
      <c:valAx>
        <c:axId val="31449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2834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114048"/>
        <c:axId val="31811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14048"/>
        <c:axId val="318116224"/>
      </c:lineChart>
      <c:dateAx>
        <c:axId val="318114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116224"/>
        <c:crosses val="autoZero"/>
        <c:auto val="1"/>
        <c:lblOffset val="100"/>
        <c:baseTimeUnit val="years"/>
      </c:dateAx>
      <c:valAx>
        <c:axId val="31811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114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138240"/>
        <c:axId val="31814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38240"/>
        <c:axId val="318144512"/>
      </c:lineChart>
      <c:dateAx>
        <c:axId val="318138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144512"/>
        <c:crosses val="autoZero"/>
        <c:auto val="1"/>
        <c:lblOffset val="100"/>
        <c:baseTimeUnit val="years"/>
      </c:dateAx>
      <c:valAx>
        <c:axId val="31814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138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158336"/>
        <c:axId val="318160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58336"/>
        <c:axId val="318160256"/>
      </c:lineChart>
      <c:dateAx>
        <c:axId val="318158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160256"/>
        <c:crosses val="autoZero"/>
        <c:auto val="1"/>
        <c:lblOffset val="100"/>
        <c:baseTimeUnit val="years"/>
      </c:dateAx>
      <c:valAx>
        <c:axId val="318160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15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174336"/>
        <c:axId val="31817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74336"/>
        <c:axId val="318176256"/>
      </c:lineChart>
      <c:dateAx>
        <c:axId val="3181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176256"/>
        <c:crosses val="autoZero"/>
        <c:auto val="1"/>
        <c:lblOffset val="100"/>
        <c:baseTimeUnit val="years"/>
      </c:dateAx>
      <c:valAx>
        <c:axId val="31817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174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471.66</c:v>
                </c:pt>
                <c:pt idx="1">
                  <c:v>448.01</c:v>
                </c:pt>
                <c:pt idx="2">
                  <c:v>392.5</c:v>
                </c:pt>
                <c:pt idx="3">
                  <c:v>361.69</c:v>
                </c:pt>
                <c:pt idx="4">
                  <c:v>251.36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56576"/>
        <c:axId val="3184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473.46</c:v>
                </c:pt>
                <c:pt idx="1">
                  <c:v>484.53</c:v>
                </c:pt>
                <c:pt idx="2">
                  <c:v>469.84</c:v>
                </c:pt>
                <c:pt idx="3">
                  <c:v>438.59</c:v>
                </c:pt>
                <c:pt idx="4">
                  <c:v>407.62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456576"/>
        <c:axId val="318458496"/>
      </c:lineChart>
      <c:dateAx>
        <c:axId val="31845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458496"/>
        <c:crosses val="autoZero"/>
        <c:auto val="1"/>
        <c:lblOffset val="100"/>
        <c:baseTimeUnit val="years"/>
      </c:dateAx>
      <c:valAx>
        <c:axId val="3184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45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72576"/>
        <c:axId val="31847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472576"/>
        <c:axId val="318474496"/>
      </c:lineChart>
      <c:dateAx>
        <c:axId val="31847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474496"/>
        <c:crosses val="autoZero"/>
        <c:auto val="1"/>
        <c:lblOffset val="100"/>
        <c:baseTimeUnit val="years"/>
      </c:dateAx>
      <c:valAx>
        <c:axId val="31847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47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90.18</c:v>
                </c:pt>
                <c:pt idx="1">
                  <c:v>99.89</c:v>
                </c:pt>
                <c:pt idx="2">
                  <c:v>98.07</c:v>
                </c:pt>
                <c:pt idx="3">
                  <c:v>118.46</c:v>
                </c:pt>
                <c:pt idx="4">
                  <c:v>183.71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84480"/>
        <c:axId val="31848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61.3</c:v>
                </c:pt>
                <c:pt idx="1">
                  <c:v>58.63</c:v>
                </c:pt>
                <c:pt idx="2">
                  <c:v>62.17</c:v>
                </c:pt>
                <c:pt idx="3">
                  <c:v>61.27</c:v>
                </c:pt>
                <c:pt idx="4">
                  <c:v>66.680000000000007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484480"/>
        <c:axId val="318486400"/>
      </c:lineChart>
      <c:dateAx>
        <c:axId val="318484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486400"/>
        <c:crosses val="autoZero"/>
        <c:auto val="1"/>
        <c:lblOffset val="100"/>
        <c:baseTimeUnit val="years"/>
      </c:dateAx>
      <c:valAx>
        <c:axId val="31848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484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【91.98】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【69.26】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70" zoomScaleNormal="7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7" width="3.109375" customWidth="1"/>
    <col min="78" max="78" width="6.3320312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 x14ac:dyDescent="0.2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 x14ac:dyDescent="0.2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2" t="str">
        <f>データ!H6</f>
        <v>栃木県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流域下水道</v>
      </c>
      <c r="Q8" s="70"/>
      <c r="R8" s="70"/>
      <c r="S8" s="70"/>
      <c r="T8" s="70"/>
      <c r="U8" s="70"/>
      <c r="V8" s="70"/>
      <c r="W8" s="70" t="str">
        <f>データ!L6</f>
        <v>E1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2004417</v>
      </c>
      <c r="AM8" s="64"/>
      <c r="AN8" s="64"/>
      <c r="AO8" s="64"/>
      <c r="AP8" s="64"/>
      <c r="AQ8" s="64"/>
      <c r="AR8" s="64"/>
      <c r="AS8" s="64"/>
      <c r="AT8" s="63">
        <f>データ!S6</f>
        <v>6408.09</v>
      </c>
      <c r="AU8" s="63"/>
      <c r="AV8" s="63"/>
      <c r="AW8" s="63"/>
      <c r="AX8" s="63"/>
      <c r="AY8" s="63"/>
      <c r="AZ8" s="63"/>
      <c r="BA8" s="63"/>
      <c r="BB8" s="63">
        <f>データ!T6</f>
        <v>312.79000000000002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33.46</v>
      </c>
      <c r="Q10" s="63"/>
      <c r="R10" s="63"/>
      <c r="S10" s="63"/>
      <c r="T10" s="63"/>
      <c r="U10" s="63"/>
      <c r="V10" s="63"/>
      <c r="W10" s="63">
        <f>データ!P6</f>
        <v>70.42</v>
      </c>
      <c r="X10" s="63"/>
      <c r="Y10" s="63"/>
      <c r="Z10" s="63"/>
      <c r="AA10" s="63"/>
      <c r="AB10" s="63"/>
      <c r="AC10" s="63"/>
      <c r="AD10" s="64">
        <f>データ!Q6</f>
        <v>0</v>
      </c>
      <c r="AE10" s="64"/>
      <c r="AF10" s="64"/>
      <c r="AG10" s="64"/>
      <c r="AH10" s="64"/>
      <c r="AI10" s="64"/>
      <c r="AJ10" s="64"/>
      <c r="AK10" s="2"/>
      <c r="AL10" s="64">
        <f>データ!U6</f>
        <v>470593</v>
      </c>
      <c r="AM10" s="64"/>
      <c r="AN10" s="64"/>
      <c r="AO10" s="64"/>
      <c r="AP10" s="64"/>
      <c r="AQ10" s="64"/>
      <c r="AR10" s="64"/>
      <c r="AS10" s="64"/>
      <c r="AT10" s="63">
        <f>データ!V6</f>
        <v>135.41999999999999</v>
      </c>
      <c r="AU10" s="63"/>
      <c r="AV10" s="63"/>
      <c r="AW10" s="63"/>
      <c r="AX10" s="63"/>
      <c r="AY10" s="63"/>
      <c r="AZ10" s="63"/>
      <c r="BA10" s="63"/>
      <c r="BB10" s="63">
        <f>データ!W6</f>
        <v>3475.06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2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2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2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110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2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2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2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2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2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2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2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2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2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2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2">
      <c r="C83" s="2" t="s">
        <v>40</v>
      </c>
    </row>
    <row r="84" spans="1:78" x14ac:dyDescent="0.2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2" x14ac:dyDescent="0.2"/>
  <cols>
    <col min="2" max="143" width="11.88671875" customWidth="1"/>
  </cols>
  <sheetData>
    <row r="1" spans="1:144" x14ac:dyDescent="0.2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2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2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2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2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2">
      <c r="A6" s="26" t="s">
        <v>95</v>
      </c>
      <c r="B6" s="31">
        <f>B7</f>
        <v>2014</v>
      </c>
      <c r="C6" s="31">
        <f t="shared" ref="C6:W6" si="3">C7</f>
        <v>90000</v>
      </c>
      <c r="D6" s="31">
        <f t="shared" si="3"/>
        <v>47</v>
      </c>
      <c r="E6" s="31">
        <f t="shared" si="3"/>
        <v>17</v>
      </c>
      <c r="F6" s="31">
        <f t="shared" si="3"/>
        <v>3</v>
      </c>
      <c r="G6" s="31">
        <f t="shared" si="3"/>
        <v>0</v>
      </c>
      <c r="H6" s="31" t="str">
        <f t="shared" si="3"/>
        <v>栃木県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流域下水道</v>
      </c>
      <c r="L6" s="31" t="str">
        <f t="shared" si="3"/>
        <v>E1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33.46</v>
      </c>
      <c r="P6" s="32">
        <f t="shared" si="3"/>
        <v>70.42</v>
      </c>
      <c r="Q6" s="32">
        <f t="shared" si="3"/>
        <v>0</v>
      </c>
      <c r="R6" s="32">
        <f t="shared" si="3"/>
        <v>2004417</v>
      </c>
      <c r="S6" s="32">
        <f t="shared" si="3"/>
        <v>6408.09</v>
      </c>
      <c r="T6" s="32">
        <f t="shared" si="3"/>
        <v>312.79000000000002</v>
      </c>
      <c r="U6" s="32">
        <f t="shared" si="3"/>
        <v>470593</v>
      </c>
      <c r="V6" s="32">
        <f t="shared" si="3"/>
        <v>135.41999999999999</v>
      </c>
      <c r="W6" s="32">
        <f t="shared" si="3"/>
        <v>3475.06</v>
      </c>
      <c r="X6" s="33">
        <f>IF(X7="",NA(),X7)</f>
        <v>76.83</v>
      </c>
      <c r="Y6" s="33">
        <f t="shared" ref="Y6:AG6" si="4">IF(Y7="",NA(),Y7)</f>
        <v>72.31</v>
      </c>
      <c r="Z6" s="33">
        <f t="shared" si="4"/>
        <v>80.33</v>
      </c>
      <c r="AA6" s="33">
        <f t="shared" si="4"/>
        <v>69.56</v>
      </c>
      <c r="AB6" s="33">
        <f t="shared" si="4"/>
        <v>46.01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471.66</v>
      </c>
      <c r="BF6" s="33">
        <f t="shared" ref="BF6:BN6" si="7">IF(BF7="",NA(),BF7)</f>
        <v>448.01</v>
      </c>
      <c r="BG6" s="33">
        <f t="shared" si="7"/>
        <v>392.5</v>
      </c>
      <c r="BH6" s="33">
        <f t="shared" si="7"/>
        <v>361.69</v>
      </c>
      <c r="BI6" s="33">
        <f t="shared" si="7"/>
        <v>251.36</v>
      </c>
      <c r="BJ6" s="33">
        <f t="shared" si="7"/>
        <v>473.46</v>
      </c>
      <c r="BK6" s="33">
        <f t="shared" si="7"/>
        <v>484.53</v>
      </c>
      <c r="BL6" s="33">
        <f t="shared" si="7"/>
        <v>469.84</v>
      </c>
      <c r="BM6" s="33">
        <f t="shared" si="7"/>
        <v>438.59</v>
      </c>
      <c r="BN6" s="33">
        <f t="shared" si="7"/>
        <v>407.62</v>
      </c>
      <c r="BO6" s="32" t="str">
        <f>IF(BO7="","",IF(BO7="-","【-】","【"&amp;SUBSTITUTE(TEXT(BO7,"#,##0.00"),"-","△")&amp;"】"))</f>
        <v>【400.47】</v>
      </c>
      <c r="BP6" s="32">
        <f>IF(BP7="",NA(),BP7)</f>
        <v>0</v>
      </c>
      <c r="BQ6" s="32">
        <f t="shared" ref="BQ6:BY6" si="8">IF(BQ7="",NA(),BQ7)</f>
        <v>0</v>
      </c>
      <c r="BR6" s="32">
        <f t="shared" si="8"/>
        <v>0</v>
      </c>
      <c r="BS6" s="32">
        <f t="shared" si="8"/>
        <v>0</v>
      </c>
      <c r="BT6" s="32">
        <f t="shared" si="8"/>
        <v>0</v>
      </c>
      <c r="BU6" s="32">
        <f t="shared" si="8"/>
        <v>0</v>
      </c>
      <c r="BV6" s="32">
        <f t="shared" si="8"/>
        <v>0</v>
      </c>
      <c r="BW6" s="32">
        <f t="shared" si="8"/>
        <v>0</v>
      </c>
      <c r="BX6" s="32">
        <f t="shared" si="8"/>
        <v>0</v>
      </c>
      <c r="BY6" s="32">
        <f t="shared" si="8"/>
        <v>0</v>
      </c>
      <c r="BZ6" s="32" t="str">
        <f>IF(BZ7="","",IF(BZ7="-","【-】","【"&amp;SUBSTITUTE(TEXT(BZ7,"#,##0.00"),"-","△")&amp;"】"))</f>
        <v>【0.00】</v>
      </c>
      <c r="CA6" s="33">
        <f>IF(CA7="",NA(),CA7)</f>
        <v>90.18</v>
      </c>
      <c r="CB6" s="33">
        <f t="shared" ref="CB6:CJ6" si="9">IF(CB7="",NA(),CB7)</f>
        <v>99.89</v>
      </c>
      <c r="CC6" s="33">
        <f t="shared" si="9"/>
        <v>98.07</v>
      </c>
      <c r="CD6" s="33">
        <f t="shared" si="9"/>
        <v>118.46</v>
      </c>
      <c r="CE6" s="33">
        <f t="shared" si="9"/>
        <v>183.71</v>
      </c>
      <c r="CF6" s="33">
        <f t="shared" si="9"/>
        <v>61.3</v>
      </c>
      <c r="CG6" s="33">
        <f t="shared" si="9"/>
        <v>58.63</v>
      </c>
      <c r="CH6" s="33">
        <f t="shared" si="9"/>
        <v>62.17</v>
      </c>
      <c r="CI6" s="33">
        <f t="shared" si="9"/>
        <v>61.27</v>
      </c>
      <c r="CJ6" s="33">
        <f t="shared" si="9"/>
        <v>66.680000000000007</v>
      </c>
      <c r="CK6" s="32" t="str">
        <f>IF(CK7="","",IF(CK7="-","【-】","【"&amp;SUBSTITUTE(TEXT(CK7,"#,##0.00"),"-","△")&amp;"】"))</f>
        <v>【69.26】</v>
      </c>
      <c r="CL6" s="33">
        <f>IF(CL7="",NA(),CL7)</f>
        <v>60.13</v>
      </c>
      <c r="CM6" s="33">
        <f t="shared" ref="CM6:CU6" si="10">IF(CM7="",NA(),CM7)</f>
        <v>65.819999999999993</v>
      </c>
      <c r="CN6" s="33">
        <f t="shared" si="10"/>
        <v>65.17</v>
      </c>
      <c r="CO6" s="33">
        <f t="shared" si="10"/>
        <v>65.08</v>
      </c>
      <c r="CP6" s="33">
        <f t="shared" si="10"/>
        <v>68.41</v>
      </c>
      <c r="CQ6" s="33">
        <f t="shared" si="10"/>
        <v>65.599999999999994</v>
      </c>
      <c r="CR6" s="33">
        <f t="shared" si="10"/>
        <v>64.88</v>
      </c>
      <c r="CS6" s="33">
        <f t="shared" si="10"/>
        <v>71.87</v>
      </c>
      <c r="CT6" s="33">
        <f t="shared" si="10"/>
        <v>65.430000000000007</v>
      </c>
      <c r="CU6" s="33">
        <f t="shared" si="10"/>
        <v>64.930000000000007</v>
      </c>
      <c r="CV6" s="32" t="str">
        <f>IF(CV7="","",IF(CV7="-","【-】","【"&amp;SUBSTITUTE(TEXT(CV7,"#,##0.00"),"-","△")&amp;"】"))</f>
        <v>【64.78】</v>
      </c>
      <c r="CW6" s="33">
        <f>IF(CW7="",NA(),CW7)</f>
        <v>83.05</v>
      </c>
      <c r="CX6" s="33">
        <f t="shared" ref="CX6:DF6" si="11">IF(CX7="",NA(),CX7)</f>
        <v>90.17</v>
      </c>
      <c r="CY6" s="33">
        <f t="shared" si="11"/>
        <v>90.75</v>
      </c>
      <c r="CZ6" s="33">
        <f t="shared" si="11"/>
        <v>91.74</v>
      </c>
      <c r="DA6" s="33">
        <f t="shared" si="11"/>
        <v>92.38</v>
      </c>
      <c r="DB6" s="33">
        <f t="shared" si="11"/>
        <v>92.02</v>
      </c>
      <c r="DC6" s="33">
        <f t="shared" si="11"/>
        <v>92.42</v>
      </c>
      <c r="DD6" s="33">
        <f t="shared" si="11"/>
        <v>92.39</v>
      </c>
      <c r="DE6" s="33">
        <f t="shared" si="11"/>
        <v>92.51</v>
      </c>
      <c r="DF6" s="33">
        <f t="shared" si="11"/>
        <v>92.69</v>
      </c>
      <c r="DG6" s="32" t="str">
        <f>IF(DG7="","",IF(DG7="-","【-】","【"&amp;SUBSTITUTE(TEXT(DG7,"#,##0.00"),"-","△")&amp;"】"))</f>
        <v>【91.98】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0.11</v>
      </c>
      <c r="EE6" s="33">
        <f t="shared" ref="EE6:EM6" si="14">IF(EE7="",NA(),EE7)</f>
        <v>1.34</v>
      </c>
      <c r="EF6" s="33">
        <f t="shared" si="14"/>
        <v>0.59</v>
      </c>
      <c r="EG6" s="33">
        <f t="shared" si="14"/>
        <v>0.27</v>
      </c>
      <c r="EH6" s="33">
        <f t="shared" si="14"/>
        <v>0.16</v>
      </c>
      <c r="EI6" s="33">
        <f t="shared" si="14"/>
        <v>7.0000000000000007E-2</v>
      </c>
      <c r="EJ6" s="33">
        <f t="shared" si="14"/>
        <v>0.13</v>
      </c>
      <c r="EK6" s="33">
        <f t="shared" si="14"/>
        <v>0.13</v>
      </c>
      <c r="EL6" s="33">
        <f t="shared" si="14"/>
        <v>0.09</v>
      </c>
      <c r="EM6" s="33">
        <f t="shared" si="14"/>
        <v>0.12</v>
      </c>
      <c r="EN6" s="32" t="str">
        <f>IF(EN7="","",IF(EN7="-","【-】","【"&amp;SUBSTITUTE(TEXT(EN7,"#,##0.00"),"-","△")&amp;"】"))</f>
        <v>【0.11】</v>
      </c>
    </row>
    <row r="7" spans="1:144" s="34" customFormat="1" x14ac:dyDescent="0.2">
      <c r="A7" s="26"/>
      <c r="B7" s="35">
        <v>2014</v>
      </c>
      <c r="C7" s="35">
        <v>90000</v>
      </c>
      <c r="D7" s="35">
        <v>47</v>
      </c>
      <c r="E7" s="35">
        <v>17</v>
      </c>
      <c r="F7" s="35">
        <v>3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33.46</v>
      </c>
      <c r="P7" s="36">
        <v>70.42</v>
      </c>
      <c r="Q7" s="36">
        <v>0</v>
      </c>
      <c r="R7" s="36">
        <v>2004417</v>
      </c>
      <c r="S7" s="36">
        <v>6408.09</v>
      </c>
      <c r="T7" s="36">
        <v>312.79000000000002</v>
      </c>
      <c r="U7" s="36">
        <v>470593</v>
      </c>
      <c r="V7" s="36">
        <v>135.41999999999999</v>
      </c>
      <c r="W7" s="36">
        <v>3475.06</v>
      </c>
      <c r="X7" s="36">
        <v>76.83</v>
      </c>
      <c r="Y7" s="36">
        <v>72.31</v>
      </c>
      <c r="Z7" s="36">
        <v>80.33</v>
      </c>
      <c r="AA7" s="36">
        <v>69.56</v>
      </c>
      <c r="AB7" s="36">
        <v>46.01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471.66</v>
      </c>
      <c r="BF7" s="36">
        <v>448.01</v>
      </c>
      <c r="BG7" s="36">
        <v>392.5</v>
      </c>
      <c r="BH7" s="36">
        <v>361.69</v>
      </c>
      <c r="BI7" s="36">
        <v>251.36</v>
      </c>
      <c r="BJ7" s="36">
        <v>473.46</v>
      </c>
      <c r="BK7" s="36">
        <v>484.53</v>
      </c>
      <c r="BL7" s="36">
        <v>469.84</v>
      </c>
      <c r="BM7" s="36">
        <v>438.59</v>
      </c>
      <c r="BN7" s="36">
        <v>407.62</v>
      </c>
      <c r="BO7" s="36">
        <v>400.47</v>
      </c>
      <c r="BP7" s="36">
        <v>0</v>
      </c>
      <c r="BQ7" s="36">
        <v>0</v>
      </c>
      <c r="BR7" s="36">
        <v>0</v>
      </c>
      <c r="BS7" s="36">
        <v>0</v>
      </c>
      <c r="BT7" s="36">
        <v>0</v>
      </c>
      <c r="BU7" s="36">
        <v>0</v>
      </c>
      <c r="BV7" s="36">
        <v>0</v>
      </c>
      <c r="BW7" s="36">
        <v>0</v>
      </c>
      <c r="BX7" s="36">
        <v>0</v>
      </c>
      <c r="BY7" s="36">
        <v>0</v>
      </c>
      <c r="BZ7" s="36">
        <v>0</v>
      </c>
      <c r="CA7" s="36">
        <v>90.18</v>
      </c>
      <c r="CB7" s="36">
        <v>99.89</v>
      </c>
      <c r="CC7" s="36">
        <v>98.07</v>
      </c>
      <c r="CD7" s="36">
        <v>118.46</v>
      </c>
      <c r="CE7" s="36">
        <v>183.71</v>
      </c>
      <c r="CF7" s="36">
        <v>61.3</v>
      </c>
      <c r="CG7" s="36">
        <v>58.63</v>
      </c>
      <c r="CH7" s="36">
        <v>62.17</v>
      </c>
      <c r="CI7" s="36">
        <v>61.27</v>
      </c>
      <c r="CJ7" s="36">
        <v>66.680000000000007</v>
      </c>
      <c r="CK7" s="36">
        <v>69.260000000000005</v>
      </c>
      <c r="CL7" s="36">
        <v>60.13</v>
      </c>
      <c r="CM7" s="36">
        <v>65.819999999999993</v>
      </c>
      <c r="CN7" s="36">
        <v>65.17</v>
      </c>
      <c r="CO7" s="36">
        <v>65.08</v>
      </c>
      <c r="CP7" s="36">
        <v>68.41</v>
      </c>
      <c r="CQ7" s="36">
        <v>65.599999999999994</v>
      </c>
      <c r="CR7" s="36">
        <v>64.88</v>
      </c>
      <c r="CS7" s="36">
        <v>71.87</v>
      </c>
      <c r="CT7" s="36">
        <v>65.430000000000007</v>
      </c>
      <c r="CU7" s="36">
        <v>64.930000000000007</v>
      </c>
      <c r="CV7" s="36">
        <v>64.78</v>
      </c>
      <c r="CW7" s="36">
        <v>83.05</v>
      </c>
      <c r="CX7" s="36">
        <v>90.17</v>
      </c>
      <c r="CY7" s="36">
        <v>90.75</v>
      </c>
      <c r="CZ7" s="36">
        <v>91.74</v>
      </c>
      <c r="DA7" s="36">
        <v>92.38</v>
      </c>
      <c r="DB7" s="36">
        <v>92.02</v>
      </c>
      <c r="DC7" s="36">
        <v>92.42</v>
      </c>
      <c r="DD7" s="36">
        <v>92.39</v>
      </c>
      <c r="DE7" s="36">
        <v>92.51</v>
      </c>
      <c r="DF7" s="36">
        <v>92.69</v>
      </c>
      <c r="DG7" s="36">
        <v>91.98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0.11</v>
      </c>
      <c r="EE7" s="36">
        <v>1.34</v>
      </c>
      <c r="EF7" s="36">
        <v>0.59</v>
      </c>
      <c r="EG7" s="36">
        <v>0.27</v>
      </c>
      <c r="EH7" s="36">
        <v>0.16</v>
      </c>
      <c r="EI7" s="36">
        <v>7.0000000000000007E-2</v>
      </c>
      <c r="EJ7" s="36">
        <v>0.13</v>
      </c>
      <c r="EK7" s="36">
        <v>0.13</v>
      </c>
      <c r="EL7" s="36">
        <v>0.09</v>
      </c>
      <c r="EM7" s="36">
        <v>0.12</v>
      </c>
      <c r="EN7" s="36">
        <v>0.11</v>
      </c>
    </row>
    <row r="8" spans="1:144" x14ac:dyDescent="0.2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2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2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総務省</cp:lastModifiedBy>
  <dcterms:created xsi:type="dcterms:W3CDTF">2016-02-03T08:58:52Z</dcterms:created>
  <dcterms:modified xsi:type="dcterms:W3CDTF">2016-02-24T07:29:01Z</dcterms:modified>
  <cp:category/>
</cp:coreProperties>
</file>