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<sst xmlns="http://schemas.openxmlformats.org/spreadsheetml/2006/main" count="221" uniqueCount="111">
  <si>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</si>
  <si>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</si>
  <si>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</si>
  <si>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</si>
  <si>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</si>
  <si>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</si>
  <si>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</si>
  <si>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</si>
  <si>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</si>
  <si>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</si>
  <si>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</si>
  <si>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</si>
  <si>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</si>
  <si>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</si>
  <si>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</si>
  <si>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</si>
  <si>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</si>
  <si>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</si>
  <si>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</si>
  <si>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</si>
  <si>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</si>
  <si>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</si>
  <si>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</si>
  <si>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</si>
  <si>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</si>
  <si>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</si>
  <si>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</si>
  <si>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</si>
  <si>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</si>
  <si>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</si>
  <si>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</si>
  <si>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</si>
  <si>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</si>
  <si>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</si>
  <si>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</si>
  <si>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</si>
  <si>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</si>
  <si>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</si>
  <si>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</si>
  <si>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</si>
  <si>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</si>
  <si>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</si>
  <si>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</si>
  <si>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</si>
  <si>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</si>
  <si>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</si>
  <si>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</si>
  <si>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</si>
  <si>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</si>
  <si>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</si>
  <si>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</si>
  <si>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</si>
  <si>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</si>
  <si>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</si>
  <si>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</si>
  <si>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</si>
  <si>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</si>
  <si>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</si>
  <si>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</si>
  <si>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</si>
  <si>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</si>
  <si>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</si>
  <si>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</si>
  <si>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</si>
  <si>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</si>
  <si>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</si>
  <si>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</si>
  <si>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</si>
  <si>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</si>
  <si>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</si>
  <si>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</si>
  <si>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</si>
  <si>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</si>
  <si>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</si>
  <si>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</si>
  <si>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</si>
  <si>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</si>
  <si>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</si>
  <si>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</si>
  <si>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</si>
  <si>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</si>
  <si>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</si>
  <si>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</si>
  <si>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</si>
  <si>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</si>
  <si>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</si>
  <si>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</si>
  <si>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</si>
  <si>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</si>
  <si>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</si>
  <si>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</si>
  <si>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</si>
  <si>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</si>
  <si>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</si>
  <si>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</si>
  <si>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</si>
  <si>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</si>
  <si>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</si>
  <si>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</si>
  <si>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</si>
  <si>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</si>
  <si>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</si>
  <si>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</si>
  <si>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</si>
  <si>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</si>
  <si>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</si>
  <si>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</si>
  <si>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</si>
  <si>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収益的収支比率について、100%に満たない年度もあるが、収支不足は過年度からの剰余金で補填しており、経営の健全性に支障はない。
　また、企業債残高対事業規模比率及び汚水処理原価については、他の類似団体と比較して低い水準となっており、下水道事業債等の計画的な償還と浄化施設の省エネ運転等の取り組みの成果を反映したものとなっている。
　今後は、事業計画に見合った適切な施設規模を検討した上で、施設利用率及び水洗化率をより高める努力が必要である。</t>
    <rPh sb="200" eb="201">
      <t>オヨ</t>
    </rPh>
    <phoneticPr fontId="4"/>
  </si>
  <si>
    <t>　本県流域下水道の管渠は、部分的な補修を行っているものの、概ね健全度が高く、管渠の更新までは必要としない状況である。</t>
    <phoneticPr fontId="4"/>
  </si>
  <si>
    <t>　他の類似団体と比較して、本県流域下水道事業の経営指標は概ね良好であるが、引き続き、汚水処理コストの削減を図るとともに、効率的な事業運営を推し進める必要がある。
　また、老朽化対策についても、減価償却資産を加味した資産台帳を整備し、効果的な改築更新の計画を検討していく。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</si>
</sst>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54.73</c:v>
                </c:pt>
                <c:pt idx="1">
                  <c:v>54.51</c:v>
                </c:pt>
                <c:pt idx="2">
                  <c:v>67.34</c:v>
                </c:pt>
                <c:pt idx="3">
                  <c:v>67.040000000000006</c:v>
                </c:pt>
                <c:pt idx="4">
                  <c:v>63.07</c:v>
                </c:pt>
              </c:numCache>
            </c:numRef>
          </c:val>
        </c:ser>
        <c:dLbls>
          <c:showLegendKey val="0"/>
          <c:showVal val="0"/>
          <c:showCatName val="0"/>
          <c:showSerName val="0"/>
          <c:showPercent val="0"/>
          <c:showBubbleSize val="0"/>
        </c:dLbls>
        <c:gapWidth val="150"/>
        <c:axId val="318487936"/>
        <c:axId val="3184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18487936"/>
        <c:axId val="318498304"/>
      </c:lineChart>
      <c:dateAx>
        <c:axId val="318487936"/>
        <c:scaling>
          <c:orientation val="minMax"/>
        </c:scaling>
        <c:delete val="1"/>
        <c:axPos val="b"/>
        <c:numFmt formatCode="ge" sourceLinked="1"/>
        <c:majorTickMark val="none"/>
        <c:minorTickMark val="none"/>
        <c:tickLblPos val="none"/>
        <c:crossAx val="318498304"/>
        <c:crosses val="autoZero"/>
        <c:auto val="1"/>
        <c:lblOffset val="100"/>
        <c:baseTimeUnit val="years"/>
      </c:dateAx>
      <c:valAx>
        <c:axId val="3184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86.9</c:v>
                </c:pt>
                <c:pt idx="1">
                  <c:v>88.95</c:v>
                </c:pt>
                <c:pt idx="2">
                  <c:v>89.8</c:v>
                </c:pt>
                <c:pt idx="3">
                  <c:v>90.41</c:v>
                </c:pt>
                <c:pt idx="4">
                  <c:v>90.68</c:v>
                </c:pt>
              </c:numCache>
            </c:numRef>
          </c:val>
        </c:ser>
        <c:dLbls>
          <c:showLegendKey val="0"/>
          <c:showVal val="0"/>
          <c:showCatName val="0"/>
          <c:showSerName val="0"/>
          <c:showPercent val="0"/>
          <c:showBubbleSize val="0"/>
        </c:dLbls>
        <c:gapWidth val="150"/>
        <c:axId val="323034112"/>
        <c:axId val="3230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34112"/>
        <c:axId val="323036288"/>
      </c:lineChart>
      <c:dateAx>
        <c:axId val="323034112"/>
        <c:scaling>
          <c:orientation val="minMax"/>
        </c:scaling>
        <c:delete val="1"/>
        <c:axPos val="b"/>
        <c:numFmt formatCode="ge" sourceLinked="1"/>
        <c:majorTickMark val="none"/>
        <c:minorTickMark val="none"/>
        <c:tickLblPos val="none"/>
        <c:crossAx val="323036288"/>
        <c:crosses val="autoZero"/>
        <c:auto val="1"/>
        <c:lblOffset val="100"/>
        <c:baseTimeUnit val="years"/>
      </c:dateAx>
      <c:valAx>
        <c:axId val="323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82.61</c:v>
                </c:pt>
                <c:pt idx="1">
                  <c:v>100.95</c:v>
                </c:pt>
                <c:pt idx="2">
                  <c:v>120.72</c:v>
                </c:pt>
                <c:pt idx="3">
                  <c:v>86.8</c:v>
                </c:pt>
                <c:pt idx="4">
                  <c:v>90.14</c:v>
                </c:pt>
              </c:numCache>
            </c:numRef>
          </c:val>
        </c:ser>
        <c:dLbls>
          <c:showLegendKey val="0"/>
          <c:showVal val="0"/>
          <c:showCatName val="0"/>
          <c:showSerName val="0"/>
          <c:showPercent val="0"/>
          <c:showBubbleSize val="0"/>
        </c:dLbls>
        <c:gapWidth val="150"/>
        <c:axId val="313977472"/>
        <c:axId val="314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77472"/>
        <c:axId val="314471168"/>
      </c:lineChart>
      <c:dateAx>
        <c:axId val="313977472"/>
        <c:scaling>
          <c:orientation val="minMax"/>
        </c:scaling>
        <c:delete val="1"/>
        <c:axPos val="b"/>
        <c:numFmt formatCode="ge" sourceLinked="1"/>
        <c:majorTickMark val="none"/>
        <c:minorTickMark val="none"/>
        <c:tickLblPos val="none"/>
        <c:crossAx val="314471168"/>
        <c:crosses val="autoZero"/>
        <c:auto val="1"/>
        <c:lblOffset val="100"/>
        <c:baseTimeUnit val="years"/>
      </c:dateAx>
      <c:valAx>
        <c:axId val="314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3184"/>
        <c:axId val="314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3184"/>
        <c:axId val="314495360"/>
      </c:lineChart>
      <c:dateAx>
        <c:axId val="314493184"/>
        <c:scaling>
          <c:orientation val="minMax"/>
        </c:scaling>
        <c:delete val="1"/>
        <c:axPos val="b"/>
        <c:numFmt formatCode="ge" sourceLinked="1"/>
        <c:majorTickMark val="none"/>
        <c:minorTickMark val="none"/>
        <c:tickLblPos val="none"/>
        <c:crossAx val="314495360"/>
        <c:crosses val="autoZero"/>
        <c:auto val="1"/>
        <c:lblOffset val="100"/>
        <c:baseTimeUnit val="years"/>
      </c:dateAx>
      <c:valAx>
        <c:axId val="314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7760"/>
        <c:axId val="31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7760"/>
        <c:axId val="318128128"/>
      </c:lineChart>
      <c:dateAx>
        <c:axId val="318117760"/>
        <c:scaling>
          <c:orientation val="minMax"/>
        </c:scaling>
        <c:delete val="1"/>
        <c:axPos val="b"/>
        <c:numFmt formatCode="ge" sourceLinked="1"/>
        <c:majorTickMark val="none"/>
        <c:minorTickMark val="none"/>
        <c:tickLblPos val="none"/>
        <c:crossAx val="318128128"/>
        <c:crosses val="autoZero"/>
        <c:auto val="1"/>
        <c:lblOffset val="100"/>
        <c:baseTimeUnit val="years"/>
      </c:dateAx>
      <c:valAx>
        <c:axId val="31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1952"/>
        <c:axId val="31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1952"/>
        <c:axId val="318143872"/>
      </c:lineChart>
      <c:dateAx>
        <c:axId val="318141952"/>
        <c:scaling>
          <c:orientation val="minMax"/>
        </c:scaling>
        <c:delete val="1"/>
        <c:axPos val="b"/>
        <c:numFmt formatCode="ge" sourceLinked="1"/>
        <c:majorTickMark val="none"/>
        <c:minorTickMark val="none"/>
        <c:tickLblPos val="none"/>
        <c:crossAx val="318143872"/>
        <c:crosses val="autoZero"/>
        <c:auto val="1"/>
        <c:lblOffset val="100"/>
        <c:baseTimeUnit val="years"/>
      </c:dateAx>
      <c:valAx>
        <c:axId val="31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223.91</c:v>
                </c:pt>
                <c:pt idx="1">
                  <c:v>166.92</c:v>
                </c:pt>
                <c:pt idx="2">
                  <c:v>136.47999999999999</c:v>
                </c:pt>
                <c:pt idx="3">
                  <c:v>160.61000000000001</c:v>
                </c:pt>
                <c:pt idx="4">
                  <c:v>154.69999999999999</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4384"/>
        <c:axId val="318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64384"/>
        <c:axId val="318466304"/>
      </c:lineChart>
      <c:dateAx>
        <c:axId val="318464384"/>
        <c:scaling>
          <c:orientation val="minMax"/>
        </c:scaling>
        <c:delete val="1"/>
        <c:axPos val="b"/>
        <c:numFmt formatCode="ge" sourceLinked="1"/>
        <c:majorTickMark val="none"/>
        <c:minorTickMark val="none"/>
        <c:tickLblPos val="none"/>
        <c:crossAx val="318466304"/>
        <c:crosses val="autoZero"/>
        <c:auto val="1"/>
        <c:lblOffset val="100"/>
        <c:baseTimeUnit val="years"/>
      </c:dateAx>
      <c:valAx>
        <c:axId val="318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48.33</c:v>
                </c:pt>
                <c:pt idx="1">
                  <c:v>43.22</c:v>
                </c:pt>
                <c:pt idx="2">
                  <c:v>38.590000000000003</c:v>
                </c:pt>
                <c:pt idx="3">
                  <c:v>38.770000000000003</c:v>
                </c:pt>
                <c:pt idx="4">
                  <c:v>40.51</c:v>
                </c:pt>
              </c:numCache>
            </c:numRef>
          </c:val>
        </c:ser>
        <c:dLbls>
          <c:showLegendKey val="0"/>
          <c:showVal val="0"/>
          <c:showCatName val="0"/>
          <c:showSerName val="0"/>
          <c:showPercent val="0"/>
          <c:showBubbleSize val="0"/>
        </c:dLbls>
        <c:gapWidth val="150"/>
        <c:axId val="318476288"/>
        <c:axId val="318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76288"/>
        <c:axId val="318478208"/>
      </c:lineChart>
      <c:dateAx>
        <c:axId val="318476288"/>
        <c:scaling>
          <c:orientation val="minMax"/>
        </c:scaling>
        <c:delete val="1"/>
        <c:axPos val="b"/>
        <c:numFmt formatCode="ge" sourceLinked="1"/>
        <c:majorTickMark val="none"/>
        <c:minorTickMark val="none"/>
        <c:tickLblPos val="none"/>
        <c:crossAx val="318478208"/>
        <c:crosses val="autoZero"/>
        <c:auto val="1"/>
        <c:lblOffset val="100"/>
        <c:baseTimeUnit val="years"/>
      </c:dateAx>
      <c:valAx>
        <c:axId val="318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岡山県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1939722</v>
      </c>
      <c r="AM8" s="64"/>
      <c r="AN8" s="64"/>
      <c r="AO8" s="64"/>
      <c r="AP8" s="64"/>
      <c r="AQ8" s="64"/>
      <c r="AR8" s="64"/>
      <c r="AS8" s="64"/>
      <c r="AT8" s="63">
        <f>データ!S6</f>
        <v>7114.62</v>
      </c>
      <c r="AU8" s="63"/>
      <c r="AV8" s="63"/>
      <c r="AW8" s="63"/>
      <c r="AX8" s="63"/>
      <c r="AY8" s="63"/>
      <c r="AZ8" s="63"/>
      <c r="BA8" s="63"/>
      <c r="BB8" s="63">
        <f>データ!T6</f>
        <v>272.64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40.619999999999997</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514523</v>
      </c>
      <c r="AM10" s="64"/>
      <c r="AN10" s="64"/>
      <c r="AO10" s="64"/>
      <c r="AP10" s="64"/>
      <c r="AQ10" s="64"/>
      <c r="AR10" s="64"/>
      <c r="AS10" s="64"/>
      <c r="AT10" s="63">
        <f>データ!V6</f>
        <v>89.82</v>
      </c>
      <c r="AU10" s="63"/>
      <c r="AV10" s="63"/>
      <c r="AW10" s="63"/>
      <c r="AX10" s="63"/>
      <c r="AY10" s="63"/>
      <c r="AZ10" s="63"/>
      <c r="BA10" s="63"/>
      <c r="BB10" s="63">
        <f>データ!W6</f>
        <v>5728.38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330001</v>
      </c>
      <c r="D6" s="31">
        <f t="shared" si="3"/>
        <v>47</v>
      </c>
      <c r="E6" s="31">
        <f t="shared" si="3"/>
        <v>17</v>
      </c>
      <c r="F6" s="31">
        <f t="shared" si="3"/>
        <v>3</v>
      </c>
      <c r="G6" s="31">
        <f t="shared" si="3"/>
        <v>0</v>
      </c>
      <c r="H6" s="31" t="str">
        <f t="shared" si="3"/>
        <v>岡山県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40.619999999999997</v>
      </c>
      <c r="P6" s="32">
        <f t="shared" si="3"/>
        <v>100</v>
      </c>
      <c r="Q6" s="32">
        <f t="shared" si="3"/>
        <v>0</v>
      </c>
      <c r="R6" s="32">
        <f t="shared" si="3"/>
        <v>1939722</v>
      </c>
      <c r="S6" s="32">
        <f t="shared" si="3"/>
        <v>7114.62</v>
      </c>
      <c r="T6" s="32">
        <f t="shared" si="3"/>
        <v>272.64</v>
      </c>
      <c r="U6" s="32">
        <f t="shared" si="3"/>
        <v>514523</v>
      </c>
      <c r="V6" s="32">
        <f t="shared" si="3"/>
        <v>89.82</v>
      </c>
      <c r="W6" s="32">
        <f t="shared" si="3"/>
        <v>5728.38</v>
      </c>
      <c r="X6" s="33">
        <f>IF(X7="",NA(),X7)</f>
        <v>82.61</v>
      </c>
      <c r="Y6" s="33">
        <f t="shared" ref="Y6:AG6" si="4">IF(Y7="",NA(),Y7)</f>
        <v>100.95</v>
      </c>
      <c r="Z6" s="33">
        <f t="shared" si="4"/>
        <v>120.72</v>
      </c>
      <c r="AA6" s="33">
        <f t="shared" si="4"/>
        <v>86.8</v>
      </c>
      <c r="AB6" s="33">
        <f t="shared" si="4"/>
        <v>90.14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223.91</v>
      </c>
      <c r="BF6" s="33">
        <f t="shared" ref="BF6:BN6" si="7">IF(BF7="",NA(),BF7)</f>
        <v>166.92</v>
      </c>
      <c r="BG6" s="33">
        <f t="shared" si="7"/>
        <v>136.47999999999999</v>
      </c>
      <c r="BH6" s="33">
        <f t="shared" si="7"/>
        <v>160.61000000000001</v>
      </c>
      <c r="BI6" s="33">
        <f t="shared" si="7"/>
        <v>154.69999999999999</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48.33</v>
      </c>
      <c r="CB6" s="33">
        <f t="shared" ref="CB6:CJ6" si="9">IF(CB7="",NA(),CB7)</f>
        <v>43.22</v>
      </c>
      <c r="CC6" s="33">
        <f t="shared" si="9"/>
        <v>38.590000000000003</v>
      </c>
      <c r="CD6" s="33">
        <f t="shared" si="9"/>
        <v>38.770000000000003</v>
      </c>
      <c r="CE6" s="33">
        <f t="shared" si="9"/>
        <v>40.51</v>
      </c>
      <c r="CF6" s="33">
        <f t="shared" si="9"/>
        <v>72.3</v>
      </c>
      <c r="CG6" s="33">
        <f t="shared" si="9"/>
        <v>68.48</v>
      </c>
      <c r="CH6" s="33">
        <f t="shared" si="9"/>
        <v>74.37</v>
      </c>
      <c r="CI6" s="33">
        <f t="shared" si="9"/>
        <v>72.790000000000006</v>
      </c>
      <c r="CJ6" s="33">
        <f t="shared" si="9"/>
        <v>84.43</v>
      </c>
      <c r="CK6" s="32" t="str">
        <f>IF(CK7="","",IF(CK7="-","【-】","【"&amp;SUBSTITUTE(TEXT(CK7,"#,##0.00"),"-","△")&amp;"】"))</f>
        <v>【69.26】</v>
      </c>
      <c r="CL6" s="33">
        <f>IF(CL7="",NA(),CL7)</f>
        <v>54.73</v>
      </c>
      <c r="CM6" s="33">
        <f t="shared" ref="CM6:CU6" si="10">IF(CM7="",NA(),CM7)</f>
        <v>54.51</v>
      </c>
      <c r="CN6" s="33">
        <f t="shared" si="10"/>
        <v>67.34</v>
      </c>
      <c r="CO6" s="33">
        <f t="shared" si="10"/>
        <v>67.040000000000006</v>
      </c>
      <c r="CP6" s="33">
        <f t="shared" si="10"/>
        <v>63.07</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86.9</v>
      </c>
      <c r="CX6" s="33">
        <f t="shared" ref="CX6:DF6" si="11">IF(CX7="",NA(),CX7)</f>
        <v>88.95</v>
      </c>
      <c r="CY6" s="33">
        <f t="shared" si="11"/>
        <v>89.8</v>
      </c>
      <c r="CZ6" s="33">
        <f t="shared" si="11"/>
        <v>90.41</v>
      </c>
      <c r="DA6" s="33">
        <f t="shared" si="11"/>
        <v>90.68</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330001</v>
      </c>
      <c r="D7" s="35">
        <v>47</v>
      </c>
      <c r="E7" s="35">
        <v>17</v>
      </c>
      <c r="F7" s="35">
        <v>3</v>
      </c>
      <c r="G7" s="35">
        <v>0</v>
      </c>
      <c r="H7" s="35" t="s">
        <v>96</v>
      </c>
      <c r="I7" s="35" t="s">
        <v>97</v>
      </c>
      <c r="J7" s="35" t="s">
        <v>98</v>
      </c>
      <c r="K7" s="35" t="s">
        <v>99</v>
      </c>
      <c r="L7" s="35" t="s">
        <v>100</v>
      </c>
      <c r="M7" s="36" t="s">
        <v>101</v>
      </c>
      <c r="N7" s="36" t="s">
        <v>102</v>
      </c>
      <c r="O7" s="36">
        <v>40.619999999999997</v>
      </c>
      <c r="P7" s="36">
        <v>100</v>
      </c>
      <c r="Q7" s="36">
        <v>0</v>
      </c>
      <c r="R7" s="36">
        <v>1939722</v>
      </c>
      <c r="S7" s="36">
        <v>7114.62</v>
      </c>
      <c r="T7" s="36">
        <v>272.64</v>
      </c>
      <c r="U7" s="36">
        <v>514523</v>
      </c>
      <c r="V7" s="36">
        <v>89.82</v>
      </c>
      <c r="W7" s="36">
        <v>5728.38</v>
      </c>
      <c r="X7" s="36">
        <v>82.61</v>
      </c>
      <c r="Y7" s="36">
        <v>100.95</v>
      </c>
      <c r="Z7" s="36">
        <v>120.72</v>
      </c>
      <c r="AA7" s="36">
        <v>86.8</v>
      </c>
      <c r="AB7" s="36">
        <v>90.14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223.91</v>
      </c>
      <c r="BF7" s="36">
        <v>166.92</v>
      </c>
      <c r="BG7" s="36">
        <v>136.47999999999999</v>
      </c>
      <c r="BH7" s="36">
        <v>160.61000000000001</v>
      </c>
      <c r="BI7" s="36">
        <v>154.69999999999999</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48.33</v>
      </c>
      <c r="CB7" s="36">
        <v>43.22</v>
      </c>
      <c r="CC7" s="36">
        <v>38.590000000000003</v>
      </c>
      <c r="CD7" s="36">
        <v>38.770000000000003</v>
      </c>
      <c r="CE7" s="36">
        <v>40.51</v>
      </c>
      <c r="CF7" s="36">
        <v>72.3</v>
      </c>
      <c r="CG7" s="36">
        <v>68.48</v>
      </c>
      <c r="CH7" s="36">
        <v>74.37</v>
      </c>
      <c r="CI7" s="36">
        <v>72.790000000000006</v>
      </c>
      <c r="CJ7" s="36">
        <v>84.43</v>
      </c>
      <c r="CK7" s="36">
        <v>69.260000000000005</v>
      </c>
      <c r="CL7" s="36">
        <v>54.73</v>
      </c>
      <c r="CM7" s="36">
        <v>54.51</v>
      </c>
      <c r="CN7" s="36">
        <v>67.34</v>
      </c>
      <c r="CO7" s="36">
        <v>67.040000000000006</v>
      </c>
      <c r="CP7" s="36">
        <v>63.07</v>
      </c>
      <c r="CQ7" s="36">
        <v>63</v>
      </c>
      <c r="CR7" s="36">
        <v>63.22</v>
      </c>
      <c r="CS7" s="36">
        <v>60.25</v>
      </c>
      <c r="CT7" s="36">
        <v>62.32</v>
      </c>
      <c r="CU7" s="36">
        <v>64.010000000000005</v>
      </c>
      <c r="CV7" s="36">
        <v>64.78</v>
      </c>
      <c r="CW7" s="36">
        <v>86.9</v>
      </c>
      <c r="CX7" s="36">
        <v>88.95</v>
      </c>
      <c r="CY7" s="36">
        <v>89.8</v>
      </c>
      <c r="CZ7" s="36">
        <v>90.41</v>
      </c>
      <c r="DA7" s="36">
        <v>90.68</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dcterms:created xsi:type="dcterms:W3CDTF">2016-02-03T08:59:11Z</dcterms:created>
  <dcterms:modified xsi:type="dcterms:W3CDTF">2016-02-24T07:25:18Z</dcterms:modified>
  <cp:category/>
</cp:coreProperties>
</file>