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2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<sst xmlns="http://schemas.openxmlformats.org/spreadsheetml/2006/main" count="221" uniqueCount="111">
  <si>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</si>
  <si>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</si>
  <si>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</si>
  <si>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</si>
  <si>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</si>
  <si>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</si>
  <si>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</si>
  <si>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</si>
  <si>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</si>
  <si>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</si>
  <si>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</si>
  <si>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</si>
  <si>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</si>
  <si>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</si>
  <si>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</si>
  <si>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</si>
  <si>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</si>
  <si>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</si>
  <si>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</si>
  <si>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</si>
  <si>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</si>
  <si>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</si>
  <si>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</si>
  <si>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</si>
  <si>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</si>
  <si>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</si>
  <si>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</si>
  <si>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</si>
  <si>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</si>
  <si>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</si>
  <si>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</si>
  <si>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</si>
  <si>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</si>
  <si>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</si>
  <si>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</si>
  <si>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</si>
  <si>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</si>
  <si>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</si>
  <si>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</si>
  <si>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</si>
  <si>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</si>
  <si>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</si>
  <si>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</si>
  <si>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</si>
  <si>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</si>
  <si>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</si>
  <si>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</si>
  <si>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</si>
  <si>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</si>
  <si>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</si>
  <si>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</si>
  <si>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</si>
  <si>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</si>
  <si>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</si>
  <si>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</si>
  <si>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</si>
  <si>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</si>
  <si>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</si>
  <si>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</si>
  <si>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</si>
  <si>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</si>
  <si>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</si>
  <si>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</si>
  <si>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</si>
  <si>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</si>
  <si>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</si>
  <si>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</si>
  <si>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</si>
  <si>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</si>
  <si>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</si>
  <si>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</si>
  <si>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</si>
  <si>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</si>
  <si>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</si>
  <si>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</si>
  <si>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</si>
  <si>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</si>
  <si>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</si>
  <si>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</si>
  <si>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</si>
  <si>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</si>
  <si>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</si>
  <si>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</si>
  <si>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</si>
  <si>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</si>
  <si>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</si>
  <si>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</si>
  <si>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</si>
  <si>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</si>
  <si>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</si>
  <si>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</si>
  <si>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</si>
  <si>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</si>
  <si>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</si>
  <si>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</si>
  <si>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</si>
  <si>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</t>
  </si>
  <si>
    <t>法非適用</t>
  </si>
  <si>
    <t>下水道事業</t>
  </si>
  <si>
    <t>流域下水道</t>
  </si>
  <si>
    <t>E2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</si>
  <si>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</si>
  <si>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</si>
  <si>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</si>
  <si>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</si>
  <si>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</si>
  <si>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</si>
  <si>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</si>
  <si>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高知県の流域下水道は平成2年供用開始と相対的に新しいものであるため、管渠の点検をカメラ調査等で行っていますが特に問題はなく、対策工事も行っていないため、分析表に数字としては表れておりません。</t>
    <rPh sb="1" eb="4">
      <t>コウチケン</t>
    </rPh>
    <rPh sb="5" eb="7">
      <t>リュウイキ</t>
    </rPh>
    <rPh sb="7" eb="10">
      <t>ゲスイドウ</t>
    </rPh>
    <rPh sb="11" eb="13">
      <t>ヘイセイ</t>
    </rPh>
    <rPh sb="14" eb="15">
      <t>ネン</t>
    </rPh>
    <rPh sb="15" eb="17">
      <t>キョウヨウ</t>
    </rPh>
    <rPh sb="17" eb="19">
      <t>カイシ</t>
    </rPh>
    <rPh sb="20" eb="23">
      <t>ソウタイテキ</t>
    </rPh>
    <rPh sb="24" eb="25">
      <t>アタラ</t>
    </rPh>
    <rPh sb="35" eb="36">
      <t>カン</t>
    </rPh>
    <rPh sb="36" eb="37">
      <t>キョ</t>
    </rPh>
    <rPh sb="38" eb="40">
      <t>テンケン</t>
    </rPh>
    <rPh sb="44" eb="47">
      <t>チョウサトウ</t>
    </rPh>
    <rPh sb="48" eb="49">
      <t>オコナ</t>
    </rPh>
    <rPh sb="55" eb="56">
      <t>トク</t>
    </rPh>
    <rPh sb="57" eb="59">
      <t>モンダイ</t>
    </rPh>
    <rPh sb="63" eb="65">
      <t>タイサク</t>
    </rPh>
    <rPh sb="65" eb="67">
      <t>コウジ</t>
    </rPh>
    <rPh sb="68" eb="69">
      <t>オコナ</t>
    </rPh>
    <rPh sb="77" eb="79">
      <t>ブンセキ</t>
    </rPh>
    <rPh sb="79" eb="80">
      <t>ヒョウ</t>
    </rPh>
    <rPh sb="81" eb="83">
      <t>スウジ</t>
    </rPh>
    <rPh sb="87" eb="88">
      <t>アラワ</t>
    </rPh>
    <phoneticPr fontId="4"/>
  </si>
  <si>
    <t>　高知県の流域下水道は、平成22年から24年にかけて企業債の繰上償還を行ったため、類似団体と比較すると企業債残高は少なくなっています。
　また、施設利用率も類似団体より高く、適正な運転管理が行われています。
　しかし、収益的収支比率は100%以下で年度間でばらつきがあることから、経営改善のための検討を行う必要があります。</t>
    <rPh sb="1" eb="4">
      <t>コウチケン</t>
    </rPh>
    <rPh sb="5" eb="7">
      <t>リュウイキ</t>
    </rPh>
    <rPh sb="7" eb="10">
      <t>ゲスイドウ</t>
    </rPh>
    <rPh sb="12" eb="14">
      <t>ヘイセイ</t>
    </rPh>
    <rPh sb="16" eb="17">
      <t>ネン</t>
    </rPh>
    <rPh sb="21" eb="22">
      <t>ネン</t>
    </rPh>
    <rPh sb="26" eb="28">
      <t>キギョウ</t>
    </rPh>
    <rPh sb="28" eb="29">
      <t>サイ</t>
    </rPh>
    <rPh sb="30" eb="31">
      <t>ク</t>
    </rPh>
    <rPh sb="31" eb="32">
      <t>ア</t>
    </rPh>
    <rPh sb="32" eb="34">
      <t>ショウカン</t>
    </rPh>
    <rPh sb="35" eb="36">
      <t>オコナ</t>
    </rPh>
    <rPh sb="41" eb="43">
      <t>ルイジ</t>
    </rPh>
    <rPh sb="43" eb="45">
      <t>ダンタイ</t>
    </rPh>
    <rPh sb="46" eb="48">
      <t>ヒカク</t>
    </rPh>
    <rPh sb="51" eb="53">
      <t>キギョウ</t>
    </rPh>
    <rPh sb="53" eb="54">
      <t>サイ</t>
    </rPh>
    <rPh sb="54" eb="56">
      <t>ザンダカ</t>
    </rPh>
    <rPh sb="57" eb="58">
      <t>スク</t>
    </rPh>
    <rPh sb="72" eb="74">
      <t>シセツ</t>
    </rPh>
    <rPh sb="74" eb="77">
      <t>リヨウリツ</t>
    </rPh>
    <rPh sb="78" eb="80">
      <t>ルイジ</t>
    </rPh>
    <rPh sb="80" eb="82">
      <t>ダンタイ</t>
    </rPh>
    <rPh sb="84" eb="85">
      <t>タカ</t>
    </rPh>
    <rPh sb="87" eb="89">
      <t>テキセイ</t>
    </rPh>
    <rPh sb="90" eb="92">
      <t>ウンテン</t>
    </rPh>
    <rPh sb="92" eb="94">
      <t>カンリ</t>
    </rPh>
    <rPh sb="95" eb="96">
      <t>オコナ</t>
    </rPh>
    <rPh sb="109" eb="112">
      <t>シュウエキテキ</t>
    </rPh>
    <rPh sb="112" eb="114">
      <t>シュウシ</t>
    </rPh>
    <rPh sb="114" eb="116">
      <t>ヒリツ</t>
    </rPh>
    <rPh sb="121" eb="123">
      <t>イカ</t>
    </rPh>
    <rPh sb="124" eb="126">
      <t>ネンド</t>
    </rPh>
    <rPh sb="126" eb="127">
      <t>カン</t>
    </rPh>
    <rPh sb="140" eb="142">
      <t>ケイエイ</t>
    </rPh>
    <rPh sb="142" eb="144">
      <t>カイゼン</t>
    </rPh>
    <rPh sb="148" eb="150">
      <t>ケントウ</t>
    </rPh>
    <rPh sb="151" eb="152">
      <t>オコナ</t>
    </rPh>
    <rPh sb="153" eb="155">
      <t>ヒツヨウ</t>
    </rPh>
    <phoneticPr fontId="4"/>
  </si>
  <si>
    <t xml:space="preserve">　水洗化率は年々上昇しているものの全国平均より低く、家屋への接続率の向上が課題となっております。
　これにより、汚水処理原価については類似団体と比較して高くなっており、経営改善のためには関連市の水洗化率の上昇、水洗化人口の増加を図っていく必要があります。
</t>
    <rPh sb="1" eb="4">
      <t>スイセンカ</t>
    </rPh>
    <rPh sb="4" eb="5">
      <t>リツ</t>
    </rPh>
    <rPh sb="6" eb="8">
      <t>ネンネン</t>
    </rPh>
    <rPh sb="8" eb="10">
      <t>ジョウショウ</t>
    </rPh>
    <rPh sb="17" eb="19">
      <t>ゼンコク</t>
    </rPh>
    <rPh sb="19" eb="21">
      <t>ヘイキン</t>
    </rPh>
    <rPh sb="23" eb="24">
      <t>ヒク</t>
    </rPh>
    <rPh sb="26" eb="28">
      <t>カオク</t>
    </rPh>
    <rPh sb="30" eb="32">
      <t>セツゾク</t>
    </rPh>
    <rPh sb="32" eb="33">
      <t>リツ</t>
    </rPh>
    <rPh sb="34" eb="36">
      <t>コウジョウ</t>
    </rPh>
    <rPh sb="37" eb="39">
      <t>カダイ</t>
    </rPh>
    <rPh sb="56" eb="58">
      <t>オスイ</t>
    </rPh>
    <rPh sb="58" eb="60">
      <t>ショリ</t>
    </rPh>
    <rPh sb="60" eb="62">
      <t>ゲンカ</t>
    </rPh>
    <rPh sb="67" eb="69">
      <t>ルイジ</t>
    </rPh>
    <rPh sb="69" eb="71">
      <t>ダンタイ</t>
    </rPh>
    <rPh sb="72" eb="74">
      <t>ヒカク</t>
    </rPh>
    <rPh sb="76" eb="77">
      <t>タカ</t>
    </rPh>
    <rPh sb="84" eb="86">
      <t>ケイエイ</t>
    </rPh>
    <rPh sb="86" eb="88">
      <t>カイゼン</t>
    </rPh>
    <rPh sb="93" eb="95">
      <t>カンレン</t>
    </rPh>
    <rPh sb="95" eb="96">
      <t>シ</t>
    </rPh>
    <rPh sb="97" eb="100">
      <t>スイセンカ</t>
    </rPh>
    <rPh sb="100" eb="101">
      <t>リツ</t>
    </rPh>
    <rPh sb="102" eb="104">
      <t>ジョウショウ</t>
    </rPh>
    <rPh sb="105" eb="108">
      <t>スイセンカ</t>
    </rPh>
    <rPh sb="108" eb="110">
      <t>ジンコウ</t>
    </rPh>
    <rPh sb="111" eb="113">
      <t>ゾウカ</t>
    </rPh>
    <rPh sb="114" eb="115">
      <t>ハカ</t>
    </rPh>
    <rPh sb="119" eb="12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</si>
</sst>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60096"/>
        <c:axId val="32306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0.05</c:v>
                </c:pt>
                <c:pt idx="4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60096"/>
        <c:axId val="323062400"/>
      </c:lineChart>
      <c:dateAx>
        <c:axId val="32306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062400"/>
        <c:crosses val="autoZero"/>
        <c:auto val="1"/>
        <c:lblOffset val="100"/>
        <c:baseTimeUnit val="years"/>
      </c:dateAx>
      <c:valAx>
        <c:axId val="32306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06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69.91</c:v>
                </c:pt>
                <c:pt idx="1">
                  <c:v>68.78</c:v>
                </c:pt>
                <c:pt idx="2">
                  <c:v>69.5</c:v>
                </c:pt>
                <c:pt idx="3">
                  <c:v>70.61</c:v>
                </c:pt>
                <c:pt idx="4">
                  <c:v>72.59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43328"/>
        <c:axId val="32304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</c:v>
                </c:pt>
                <c:pt idx="1">
                  <c:v>63.22</c:v>
                </c:pt>
                <c:pt idx="2">
                  <c:v>60.25</c:v>
                </c:pt>
                <c:pt idx="3">
                  <c:v>62.32</c:v>
                </c:pt>
                <c:pt idx="4">
                  <c:v>64.010000000000005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43328"/>
        <c:axId val="323045248"/>
      </c:lineChart>
      <c:dateAx>
        <c:axId val="32304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045248"/>
        <c:crosses val="autoZero"/>
        <c:auto val="1"/>
        <c:lblOffset val="100"/>
        <c:baseTimeUnit val="years"/>
      </c:dateAx>
      <c:valAx>
        <c:axId val="32304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04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80.27</c:v>
                </c:pt>
                <c:pt idx="1">
                  <c:v>82.36</c:v>
                </c:pt>
                <c:pt idx="2">
                  <c:v>83.29</c:v>
                </c:pt>
                <c:pt idx="3">
                  <c:v>79.599999999999994</c:v>
                </c:pt>
                <c:pt idx="4">
                  <c:v>83.98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75456"/>
        <c:axId val="32307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86</c:v>
                </c:pt>
                <c:pt idx="1">
                  <c:v>86.58</c:v>
                </c:pt>
                <c:pt idx="2">
                  <c:v>87.56</c:v>
                </c:pt>
                <c:pt idx="3">
                  <c:v>87.52</c:v>
                </c:pt>
                <c:pt idx="4">
                  <c:v>87.99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75456"/>
        <c:axId val="323077632"/>
      </c:lineChart>
      <c:dateAx>
        <c:axId val="32307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077632"/>
        <c:crosses val="autoZero"/>
        <c:auto val="1"/>
        <c:lblOffset val="100"/>
        <c:baseTimeUnit val="years"/>
      </c:dateAx>
      <c:valAx>
        <c:axId val="32307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07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37016888488780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45.85</c:v>
                </c:pt>
                <c:pt idx="1">
                  <c:v>71.55</c:v>
                </c:pt>
                <c:pt idx="2">
                  <c:v>60.47</c:v>
                </c:pt>
                <c:pt idx="3">
                  <c:v>87.5</c:v>
                </c:pt>
                <c:pt idx="4">
                  <c:v>86.49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757568"/>
        <c:axId val="32375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57568"/>
        <c:axId val="323759488"/>
      </c:lineChart>
      <c:dateAx>
        <c:axId val="32375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759488"/>
        <c:crosses val="autoZero"/>
        <c:auto val="1"/>
        <c:lblOffset val="100"/>
        <c:baseTimeUnit val="years"/>
      </c:dateAx>
      <c:valAx>
        <c:axId val="32375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75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835328"/>
        <c:axId val="3181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35328"/>
        <c:axId val="318141184"/>
      </c:lineChart>
      <c:dateAx>
        <c:axId val="36283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41184"/>
        <c:crosses val="autoZero"/>
        <c:auto val="1"/>
        <c:lblOffset val="100"/>
        <c:baseTimeUnit val="years"/>
      </c:dateAx>
      <c:valAx>
        <c:axId val="3181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283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59104"/>
        <c:axId val="31816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59104"/>
        <c:axId val="318165376"/>
      </c:lineChart>
      <c:dateAx>
        <c:axId val="31815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65376"/>
        <c:crosses val="autoZero"/>
        <c:auto val="1"/>
        <c:lblOffset val="100"/>
        <c:baseTimeUnit val="years"/>
      </c:dateAx>
      <c:valAx>
        <c:axId val="31816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5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75104"/>
        <c:axId val="3184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75104"/>
        <c:axId val="318439424"/>
      </c:lineChart>
      <c:dateAx>
        <c:axId val="3181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439424"/>
        <c:crosses val="autoZero"/>
        <c:auto val="1"/>
        <c:lblOffset val="100"/>
        <c:baseTimeUnit val="years"/>
      </c:dateAx>
      <c:valAx>
        <c:axId val="31843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57344"/>
        <c:axId val="31845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57344"/>
        <c:axId val="318459264"/>
      </c:lineChart>
      <c:dateAx>
        <c:axId val="31845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459264"/>
        <c:crosses val="autoZero"/>
        <c:auto val="1"/>
        <c:lblOffset val="100"/>
        <c:baseTimeUnit val="years"/>
      </c:dateAx>
      <c:valAx>
        <c:axId val="31845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45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15.07</c:v>
                </c:pt>
                <c:pt idx="1">
                  <c:v>13.18</c:v>
                </c:pt>
                <c:pt idx="2">
                  <c:v>12.87</c:v>
                </c:pt>
                <c:pt idx="3">
                  <c:v>12.06</c:v>
                </c:pt>
                <c:pt idx="4">
                  <c:v>10.91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73344"/>
        <c:axId val="31847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473.06</c:v>
                </c:pt>
                <c:pt idx="1">
                  <c:v>479.57</c:v>
                </c:pt>
                <c:pt idx="2">
                  <c:v>376.18</c:v>
                </c:pt>
                <c:pt idx="3">
                  <c:v>385.46</c:v>
                </c:pt>
                <c:pt idx="4">
                  <c:v>350.99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73344"/>
        <c:axId val="318475264"/>
      </c:lineChart>
      <c:dateAx>
        <c:axId val="31847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475264"/>
        <c:crosses val="autoZero"/>
        <c:auto val="1"/>
        <c:lblOffset val="100"/>
        <c:baseTimeUnit val="years"/>
      </c:dateAx>
      <c:valAx>
        <c:axId val="31847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47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89344"/>
        <c:axId val="31849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89344"/>
        <c:axId val="318491264"/>
      </c:lineChart>
      <c:dateAx>
        <c:axId val="31848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491264"/>
        <c:crosses val="autoZero"/>
        <c:auto val="1"/>
        <c:lblOffset val="100"/>
        <c:baseTimeUnit val="years"/>
      </c:dateAx>
      <c:valAx>
        <c:axId val="31849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48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252.18</c:v>
                </c:pt>
                <c:pt idx="1">
                  <c:v>156.24</c:v>
                </c:pt>
                <c:pt idx="2">
                  <c:v>163.69999999999999</c:v>
                </c:pt>
                <c:pt idx="3">
                  <c:v>107.99</c:v>
                </c:pt>
                <c:pt idx="4">
                  <c:v>117.46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773952"/>
        <c:axId val="32177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72.3</c:v>
                </c:pt>
                <c:pt idx="1">
                  <c:v>68.48</c:v>
                </c:pt>
                <c:pt idx="2">
                  <c:v>74.37</c:v>
                </c:pt>
                <c:pt idx="3">
                  <c:v>72.790000000000006</c:v>
                </c:pt>
                <c:pt idx="4">
                  <c:v>84.43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73952"/>
        <c:axId val="321775872"/>
      </c:lineChart>
      <c:dateAx>
        <c:axId val="32177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775872"/>
        <c:crosses val="autoZero"/>
        <c:auto val="1"/>
        <c:lblOffset val="100"/>
        <c:baseTimeUnit val="years"/>
      </c:dateAx>
      <c:valAx>
        <c:axId val="32177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77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【69.26】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70" zoomScaleNormal="7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2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2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1" t="str">
        <f>データ!H6</f>
        <v>高知県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流域下水道</v>
      </c>
      <c r="Q8" s="46"/>
      <c r="R8" s="46"/>
      <c r="S8" s="46"/>
      <c r="T8" s="46"/>
      <c r="U8" s="46"/>
      <c r="V8" s="46"/>
      <c r="W8" s="46" t="str">
        <f>データ!L6</f>
        <v>E2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747122</v>
      </c>
      <c r="AM8" s="47"/>
      <c r="AN8" s="47"/>
      <c r="AO8" s="47"/>
      <c r="AP8" s="47"/>
      <c r="AQ8" s="47"/>
      <c r="AR8" s="47"/>
      <c r="AS8" s="47"/>
      <c r="AT8" s="43">
        <f>データ!S6</f>
        <v>7103.91</v>
      </c>
      <c r="AU8" s="43"/>
      <c r="AV8" s="43"/>
      <c r="AW8" s="43"/>
      <c r="AX8" s="43"/>
      <c r="AY8" s="43"/>
      <c r="AZ8" s="43"/>
      <c r="BA8" s="43"/>
      <c r="BB8" s="43">
        <f>データ!T6</f>
        <v>105.17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48.84</v>
      </c>
      <c r="Q10" s="43"/>
      <c r="R10" s="43"/>
      <c r="S10" s="43"/>
      <c r="T10" s="43"/>
      <c r="U10" s="43"/>
      <c r="V10" s="43"/>
      <c r="W10" s="43">
        <f>データ!P6</f>
        <v>83.57</v>
      </c>
      <c r="X10" s="43"/>
      <c r="Y10" s="43"/>
      <c r="Z10" s="43"/>
      <c r="AA10" s="43"/>
      <c r="AB10" s="43"/>
      <c r="AC10" s="43"/>
      <c r="AD10" s="47">
        <f>データ!Q6</f>
        <v>0</v>
      </c>
      <c r="AE10" s="47"/>
      <c r="AF10" s="47"/>
      <c r="AG10" s="47"/>
      <c r="AH10" s="47"/>
      <c r="AI10" s="47"/>
      <c r="AJ10" s="47"/>
      <c r="AK10" s="2"/>
      <c r="AL10" s="47">
        <f>データ!U6</f>
        <v>200784</v>
      </c>
      <c r="AM10" s="47"/>
      <c r="AN10" s="47"/>
      <c r="AO10" s="47"/>
      <c r="AP10" s="47"/>
      <c r="AQ10" s="47"/>
      <c r="AR10" s="47"/>
      <c r="AS10" s="47"/>
      <c r="AT10" s="43">
        <f>データ!V6</f>
        <v>30.34</v>
      </c>
      <c r="AU10" s="43"/>
      <c r="AV10" s="43"/>
      <c r="AW10" s="43"/>
      <c r="AX10" s="43"/>
      <c r="AY10" s="43"/>
      <c r="AZ10" s="43"/>
      <c r="BA10" s="43"/>
      <c r="BB10" s="43">
        <f>データ!W6</f>
        <v>6617.8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2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2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2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2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2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2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2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2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2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2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2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2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2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2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2">
      <c r="C83" s="2" t="s">
        <v>40</v>
      </c>
    </row>
    <row r="84" spans="1:78" x14ac:dyDescent="0.2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2" x14ac:dyDescent="0.2"/>
  <cols>
    <col min="2" max="143" width="11.88671875" customWidth="1"/>
  </cols>
  <sheetData>
    <row r="1" spans="1:144" x14ac:dyDescent="0.2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2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2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2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2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2">
      <c r="A6" s="26" t="s">
        <v>95</v>
      </c>
      <c r="B6" s="31">
        <f>B7</f>
        <v>2014</v>
      </c>
      <c r="C6" s="31">
        <f t="shared" ref="C6:W6" si="3">C7</f>
        <v>390003</v>
      </c>
      <c r="D6" s="31">
        <f t="shared" si="3"/>
        <v>47</v>
      </c>
      <c r="E6" s="31">
        <f t="shared" si="3"/>
        <v>17</v>
      </c>
      <c r="F6" s="31">
        <f t="shared" si="3"/>
        <v>3</v>
      </c>
      <c r="G6" s="31">
        <f t="shared" si="3"/>
        <v>0</v>
      </c>
      <c r="H6" s="31" t="str">
        <f t="shared" si="3"/>
        <v>高知県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流域下水道</v>
      </c>
      <c r="L6" s="31" t="str">
        <f t="shared" si="3"/>
        <v>E2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48.84</v>
      </c>
      <c r="P6" s="32">
        <f t="shared" si="3"/>
        <v>83.57</v>
      </c>
      <c r="Q6" s="32">
        <f t="shared" si="3"/>
        <v>0</v>
      </c>
      <c r="R6" s="32">
        <f t="shared" si="3"/>
        <v>747122</v>
      </c>
      <c r="S6" s="32">
        <f t="shared" si="3"/>
        <v>7103.91</v>
      </c>
      <c r="T6" s="32">
        <f t="shared" si="3"/>
        <v>105.17</v>
      </c>
      <c r="U6" s="32">
        <f t="shared" si="3"/>
        <v>200784</v>
      </c>
      <c r="V6" s="32">
        <f t="shared" si="3"/>
        <v>30.34</v>
      </c>
      <c r="W6" s="32">
        <f t="shared" si="3"/>
        <v>6617.8</v>
      </c>
      <c r="X6" s="33">
        <f>IF(X7="",NA(),X7)</f>
        <v>45.85</v>
      </c>
      <c r="Y6" s="33">
        <f t="shared" ref="Y6:AG6" si="4">IF(Y7="",NA(),Y7)</f>
        <v>71.55</v>
      </c>
      <c r="Z6" s="33">
        <f t="shared" si="4"/>
        <v>60.47</v>
      </c>
      <c r="AA6" s="33">
        <f t="shared" si="4"/>
        <v>87.5</v>
      </c>
      <c r="AB6" s="33">
        <f t="shared" si="4"/>
        <v>86.49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15.07</v>
      </c>
      <c r="BF6" s="33">
        <f t="shared" ref="BF6:BN6" si="7">IF(BF7="",NA(),BF7)</f>
        <v>13.18</v>
      </c>
      <c r="BG6" s="33">
        <f t="shared" si="7"/>
        <v>12.87</v>
      </c>
      <c r="BH6" s="33">
        <f t="shared" si="7"/>
        <v>12.06</v>
      </c>
      <c r="BI6" s="33">
        <f t="shared" si="7"/>
        <v>10.91</v>
      </c>
      <c r="BJ6" s="33">
        <f t="shared" si="7"/>
        <v>473.06</v>
      </c>
      <c r="BK6" s="33">
        <f t="shared" si="7"/>
        <v>479.57</v>
      </c>
      <c r="BL6" s="33">
        <f t="shared" si="7"/>
        <v>376.18</v>
      </c>
      <c r="BM6" s="33">
        <f t="shared" si="7"/>
        <v>385.46</v>
      </c>
      <c r="BN6" s="33">
        <f t="shared" si="7"/>
        <v>350.99</v>
      </c>
      <c r="BO6" s="32" t="str">
        <f>IF(BO7="","",IF(BO7="-","【-】","【"&amp;SUBSTITUTE(TEXT(BO7,"#,##0.00"),"-","△")&amp;"】"))</f>
        <v>【400.47】</v>
      </c>
      <c r="BP6" s="32">
        <f>IF(BP7="",NA(),BP7)</f>
        <v>0</v>
      </c>
      <c r="BQ6" s="32">
        <f t="shared" ref="BQ6:BY6" si="8">IF(BQ7="",NA(),BQ7)</f>
        <v>0</v>
      </c>
      <c r="BR6" s="32">
        <f t="shared" si="8"/>
        <v>0</v>
      </c>
      <c r="BS6" s="32">
        <f t="shared" si="8"/>
        <v>0</v>
      </c>
      <c r="BT6" s="32">
        <f t="shared" si="8"/>
        <v>0</v>
      </c>
      <c r="BU6" s="32">
        <f t="shared" si="8"/>
        <v>0</v>
      </c>
      <c r="BV6" s="32">
        <f t="shared" si="8"/>
        <v>0</v>
      </c>
      <c r="BW6" s="32">
        <f t="shared" si="8"/>
        <v>0</v>
      </c>
      <c r="BX6" s="32">
        <f t="shared" si="8"/>
        <v>0</v>
      </c>
      <c r="BY6" s="32">
        <f t="shared" si="8"/>
        <v>0</v>
      </c>
      <c r="BZ6" s="32" t="str">
        <f>IF(BZ7="","",IF(BZ7="-","【-】","【"&amp;SUBSTITUTE(TEXT(BZ7,"#,##0.00"),"-","△")&amp;"】"))</f>
        <v>【0.00】</v>
      </c>
      <c r="CA6" s="33">
        <f>IF(CA7="",NA(),CA7)</f>
        <v>252.18</v>
      </c>
      <c r="CB6" s="33">
        <f t="shared" ref="CB6:CJ6" si="9">IF(CB7="",NA(),CB7)</f>
        <v>156.24</v>
      </c>
      <c r="CC6" s="33">
        <f t="shared" si="9"/>
        <v>163.69999999999999</v>
      </c>
      <c r="CD6" s="33">
        <f t="shared" si="9"/>
        <v>107.99</v>
      </c>
      <c r="CE6" s="33">
        <f t="shared" si="9"/>
        <v>117.46</v>
      </c>
      <c r="CF6" s="33">
        <f t="shared" si="9"/>
        <v>72.3</v>
      </c>
      <c r="CG6" s="33">
        <f t="shared" si="9"/>
        <v>68.48</v>
      </c>
      <c r="CH6" s="33">
        <f t="shared" si="9"/>
        <v>74.37</v>
      </c>
      <c r="CI6" s="33">
        <f t="shared" si="9"/>
        <v>72.790000000000006</v>
      </c>
      <c r="CJ6" s="33">
        <f t="shared" si="9"/>
        <v>84.43</v>
      </c>
      <c r="CK6" s="32" t="str">
        <f>IF(CK7="","",IF(CK7="-","【-】","【"&amp;SUBSTITUTE(TEXT(CK7,"#,##0.00"),"-","△")&amp;"】"))</f>
        <v>【69.26】</v>
      </c>
      <c r="CL6" s="33">
        <f>IF(CL7="",NA(),CL7)</f>
        <v>69.91</v>
      </c>
      <c r="CM6" s="33">
        <f t="shared" ref="CM6:CU6" si="10">IF(CM7="",NA(),CM7)</f>
        <v>68.78</v>
      </c>
      <c r="CN6" s="33">
        <f t="shared" si="10"/>
        <v>69.5</v>
      </c>
      <c r="CO6" s="33">
        <f t="shared" si="10"/>
        <v>70.61</v>
      </c>
      <c r="CP6" s="33">
        <f t="shared" si="10"/>
        <v>72.59</v>
      </c>
      <c r="CQ6" s="33">
        <f t="shared" si="10"/>
        <v>63</v>
      </c>
      <c r="CR6" s="33">
        <f t="shared" si="10"/>
        <v>63.22</v>
      </c>
      <c r="CS6" s="33">
        <f t="shared" si="10"/>
        <v>60.25</v>
      </c>
      <c r="CT6" s="33">
        <f t="shared" si="10"/>
        <v>62.32</v>
      </c>
      <c r="CU6" s="33">
        <f t="shared" si="10"/>
        <v>64.010000000000005</v>
      </c>
      <c r="CV6" s="32" t="str">
        <f>IF(CV7="","",IF(CV7="-","【-】","【"&amp;SUBSTITUTE(TEXT(CV7,"#,##0.00"),"-","△")&amp;"】"))</f>
        <v>【64.78】</v>
      </c>
      <c r="CW6" s="33">
        <f>IF(CW7="",NA(),CW7)</f>
        <v>80.27</v>
      </c>
      <c r="CX6" s="33">
        <f t="shared" ref="CX6:DF6" si="11">IF(CX7="",NA(),CX7)</f>
        <v>82.36</v>
      </c>
      <c r="CY6" s="33">
        <f t="shared" si="11"/>
        <v>83.29</v>
      </c>
      <c r="CZ6" s="33">
        <f t="shared" si="11"/>
        <v>79.599999999999994</v>
      </c>
      <c r="DA6" s="33">
        <f t="shared" si="11"/>
        <v>83.98</v>
      </c>
      <c r="DB6" s="33">
        <f t="shared" si="11"/>
        <v>86</v>
      </c>
      <c r="DC6" s="33">
        <f t="shared" si="11"/>
        <v>86.58</v>
      </c>
      <c r="DD6" s="33">
        <f t="shared" si="11"/>
        <v>87.56</v>
      </c>
      <c r="DE6" s="33">
        <f t="shared" si="11"/>
        <v>87.52</v>
      </c>
      <c r="DF6" s="33">
        <f t="shared" si="11"/>
        <v>87.99</v>
      </c>
      <c r="DG6" s="32" t="str">
        <f>IF(DG7="","",IF(DG7="-","【-】","【"&amp;SUBSTITUTE(TEXT(DG7,"#,##0.00"),"-","△")&amp;"】"))</f>
        <v>【91.98】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7.0000000000000007E-2</v>
      </c>
      <c r="EK6" s="33">
        <f t="shared" si="14"/>
        <v>0.02</v>
      </c>
      <c r="EL6" s="33">
        <f t="shared" si="14"/>
        <v>0.05</v>
      </c>
      <c r="EM6" s="33">
        <f t="shared" si="14"/>
        <v>0.06</v>
      </c>
      <c r="EN6" s="32" t="str">
        <f>IF(EN7="","",IF(EN7="-","【-】","【"&amp;SUBSTITUTE(TEXT(EN7,"#,##0.00"),"-","△")&amp;"】"))</f>
        <v>【0.11】</v>
      </c>
    </row>
    <row r="7" spans="1:144" s="34" customFormat="1" x14ac:dyDescent="0.2">
      <c r="A7" s="26"/>
      <c r="B7" s="35">
        <v>2014</v>
      </c>
      <c r="C7" s="35">
        <v>390003</v>
      </c>
      <c r="D7" s="35">
        <v>47</v>
      </c>
      <c r="E7" s="35">
        <v>17</v>
      </c>
      <c r="F7" s="35">
        <v>3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48.84</v>
      </c>
      <c r="P7" s="36">
        <v>83.57</v>
      </c>
      <c r="Q7" s="36">
        <v>0</v>
      </c>
      <c r="R7" s="36">
        <v>747122</v>
      </c>
      <c r="S7" s="36">
        <v>7103.91</v>
      </c>
      <c r="T7" s="36">
        <v>105.17</v>
      </c>
      <c r="U7" s="36">
        <v>200784</v>
      </c>
      <c r="V7" s="36">
        <v>30.34</v>
      </c>
      <c r="W7" s="36">
        <v>6617.8</v>
      </c>
      <c r="X7" s="36">
        <v>45.85</v>
      </c>
      <c r="Y7" s="36">
        <v>71.55</v>
      </c>
      <c r="Z7" s="36">
        <v>60.47</v>
      </c>
      <c r="AA7" s="36">
        <v>87.5</v>
      </c>
      <c r="AB7" s="36">
        <v>86.49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15.07</v>
      </c>
      <c r="BF7" s="36">
        <v>13.18</v>
      </c>
      <c r="BG7" s="36">
        <v>12.87</v>
      </c>
      <c r="BH7" s="36">
        <v>12.06</v>
      </c>
      <c r="BI7" s="36">
        <v>10.91</v>
      </c>
      <c r="BJ7" s="36">
        <v>473.06</v>
      </c>
      <c r="BK7" s="36">
        <v>479.57</v>
      </c>
      <c r="BL7" s="36">
        <v>376.18</v>
      </c>
      <c r="BM7" s="36">
        <v>385.46</v>
      </c>
      <c r="BN7" s="36">
        <v>350.99</v>
      </c>
      <c r="BO7" s="36">
        <v>400.47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252.18</v>
      </c>
      <c r="CB7" s="36">
        <v>156.24</v>
      </c>
      <c r="CC7" s="36">
        <v>163.69999999999999</v>
      </c>
      <c r="CD7" s="36">
        <v>107.99</v>
      </c>
      <c r="CE7" s="36">
        <v>117.46</v>
      </c>
      <c r="CF7" s="36">
        <v>72.3</v>
      </c>
      <c r="CG7" s="36">
        <v>68.48</v>
      </c>
      <c r="CH7" s="36">
        <v>74.37</v>
      </c>
      <c r="CI7" s="36">
        <v>72.790000000000006</v>
      </c>
      <c r="CJ7" s="36">
        <v>84.43</v>
      </c>
      <c r="CK7" s="36">
        <v>69.260000000000005</v>
      </c>
      <c r="CL7" s="36">
        <v>69.91</v>
      </c>
      <c r="CM7" s="36">
        <v>68.78</v>
      </c>
      <c r="CN7" s="36">
        <v>69.5</v>
      </c>
      <c r="CO7" s="36">
        <v>70.61</v>
      </c>
      <c r="CP7" s="36">
        <v>72.59</v>
      </c>
      <c r="CQ7" s="36">
        <v>63</v>
      </c>
      <c r="CR7" s="36">
        <v>63.22</v>
      </c>
      <c r="CS7" s="36">
        <v>60.25</v>
      </c>
      <c r="CT7" s="36">
        <v>62.32</v>
      </c>
      <c r="CU7" s="36">
        <v>64.010000000000005</v>
      </c>
      <c r="CV7" s="36">
        <v>64.78</v>
      </c>
      <c r="CW7" s="36">
        <v>80.27</v>
      </c>
      <c r="CX7" s="36">
        <v>82.36</v>
      </c>
      <c r="CY7" s="36">
        <v>83.29</v>
      </c>
      <c r="CZ7" s="36">
        <v>79.599999999999994</v>
      </c>
      <c r="DA7" s="36">
        <v>83.98</v>
      </c>
      <c r="DB7" s="36">
        <v>86</v>
      </c>
      <c r="DC7" s="36">
        <v>86.58</v>
      </c>
      <c r="DD7" s="36">
        <v>87.56</v>
      </c>
      <c r="DE7" s="36">
        <v>87.52</v>
      </c>
      <c r="DF7" s="36">
        <v>87.99</v>
      </c>
      <c r="DG7" s="36">
        <v>91.98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7.0000000000000007E-2</v>
      </c>
      <c r="EK7" s="36">
        <v>0.02</v>
      </c>
      <c r="EL7" s="36">
        <v>0.05</v>
      </c>
      <c r="EM7" s="36">
        <v>0.06</v>
      </c>
      <c r="EN7" s="36">
        <v>0.11</v>
      </c>
    </row>
    <row r="8" spans="1:144" x14ac:dyDescent="0.2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2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2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総務省</cp:lastModifiedBy>
  <cp:lastPrinted>2016-02-16T04:38:38Z</cp:lastPrinted>
  <dcterms:created xsi:type="dcterms:W3CDTF">2016-02-03T08:59:16Z</dcterms:created>
  <dcterms:modified xsi:type="dcterms:W3CDTF">2016-02-24T07:24:30Z</dcterms:modified>
  <cp:category/>
</cp:coreProperties>
</file>