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W10" i="4" s="1"/>
  <c r="O6" i="5"/>
  <c r="N6" i="5"/>
  <c r="I10" i="4" s="1"/>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<sst xmlns="http://schemas.openxmlformats.org/spreadsheetml/2006/main" count="220" uniqueCount="110">
  <si>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</si>
  <si>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</si>
  <si>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</si>
  <si>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</si>
  <si>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</si>
  <si>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</si>
  <si>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</si>
  <si>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</si>
  <si>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</si>
  <si>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</si>
  <si>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</si>
  <si>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</si>
  <si>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</si>
  <si>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</si>
  <si>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</si>
  <si>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</si>
  <si>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</si>
  <si>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</si>
  <si>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</si>
  <si>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</si>
  <si>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</si>
  <si>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</si>
  <si>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</si>
  <si>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</si>
  <si>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</si>
  <si>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</si>
  <si>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</si>
  <si>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</si>
  <si>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</si>
  <si>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</si>
  <si>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</si>
  <si>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</si>
  <si>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</si>
  <si>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</si>
  <si>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</si>
  <si>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</si>
  <si>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</si>
  <si>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</si>
  <si>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</si>
  <si>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</si>
  <si>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</si>
  <si>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</si>
  <si>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</si>
  <si>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</si>
  <si>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</si>
  <si>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</si>
  <si>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</si>
  <si>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</si>
  <si>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</si>
  <si>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</si>
  <si>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</si>
  <si>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</si>
  <si>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</si>
  <si>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</si>
  <si>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</si>
  <si>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</si>
  <si>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</si>
  <si>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</si>
  <si>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</si>
  <si>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</si>
  <si>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</si>
  <si>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</si>
  <si>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</si>
  <si>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</si>
  <si>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</si>
  <si>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</si>
  <si>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</si>
  <si>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</si>
  <si>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</si>
  <si>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</si>
  <si>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</si>
  <si>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</si>
  <si>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</si>
  <si>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</si>
  <si>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</si>
  <si>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</si>
  <si>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</si>
  <si>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</si>
  <si>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</si>
  <si>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</si>
  <si>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</si>
  <si>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</si>
  <si>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</si>
  <si>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</si>
  <si>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</si>
  <si>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</si>
  <si>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</si>
  <si>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</si>
  <si>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</si>
  <si>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</si>
  <si>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</si>
  <si>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</si>
  <si>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</si>
  <si>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</si>
  <si>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</si>
  <si>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</si>
  <si>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仙台市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</si>
  <si>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</si>
  <si>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</si>
  <si>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</si>
  <si>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</si>
  <si>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</si>
  <si>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</si>
  <si>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</si>
  <si>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</si>
  <si>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</si>
  <si>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</si>
  <si>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①有形固定資産減価償却率は類似団体を上回る値で推移していますが、②管渠老朽化率のとおり、法定耐用年数を過ぎた管渠はありません。</t>
    <rPh sb="1" eb="3">
      <t>ユウケイ</t>
    </rPh>
    <rPh sb="3" eb="5">
      <t>コテイ</t>
    </rPh>
    <rPh sb="5" eb="7">
      <t>シサン</t>
    </rPh>
    <rPh sb="7" eb="9">
      <t>ゲンカ</t>
    </rPh>
    <rPh sb="9" eb="11">
      <t>ショウキャク</t>
    </rPh>
    <rPh sb="11" eb="12">
      <t>リツ</t>
    </rPh>
    <rPh sb="13" eb="15">
      <t>ルイジ</t>
    </rPh>
    <rPh sb="15" eb="17">
      <t>ダンタイ</t>
    </rPh>
    <rPh sb="18" eb="20">
      <t>ウワマワ</t>
    </rPh>
    <rPh sb="21" eb="22">
      <t>アタイ</t>
    </rPh>
    <rPh sb="23" eb="25">
      <t>スイイ</t>
    </rPh>
    <rPh sb="33" eb="35">
      <t>カンキョ</t>
    </rPh>
    <rPh sb="35" eb="38">
      <t>ロウキュウカ</t>
    </rPh>
    <rPh sb="38" eb="39">
      <t>リツ</t>
    </rPh>
    <rPh sb="44" eb="46">
      <t>ホウテイ</t>
    </rPh>
    <rPh sb="46" eb="48">
      <t>タイヨウ</t>
    </rPh>
    <rPh sb="48" eb="50">
      <t>ネンスウ</t>
    </rPh>
    <rPh sb="51" eb="52">
      <t>ス</t>
    </rPh>
    <rPh sb="54" eb="56">
      <t>カンキョ</t>
    </rPh>
    <phoneticPr fontId="4"/>
  </si>
  <si>
    <t>本事業は、農業集落における事業であるため人口密度が低く、維持管理や設備投資などの費用を使用料収入で回収することが困難な状況となっており、設備投資などについては一般会計からの補助金で賄うこととしています。なお、一般会計からの補助金は総収益の半分以上を占めています。
そのため、数値の算出に当該補助金が含まれない⑤経費回収率や⑥汚水処理原価などでは類似団体と大きな差がありますが、当該補助金が含まれる①経常収支比率ではそれほど大きな差がない状況となっています。
今後は、過去に高金利で借り入れた企業債の償還が順次進むため、支払利息の減少により費用が減少し、経営状況の改善が一定程度見込まれます。
この他、⑦施設利用率は東日本大震災の影響によりH23年度には大きく落ち込みましたが、H26年度にはほぼ震災前の水準まで戻っており類似団体を上回っています。</t>
    <rPh sb="0" eb="1">
      <t>ホン</t>
    </rPh>
    <rPh sb="1" eb="3">
      <t>ジギョウ</t>
    </rPh>
    <rPh sb="5" eb="7">
      <t>ノウギョウ</t>
    </rPh>
    <rPh sb="7" eb="9">
      <t>シュウラク</t>
    </rPh>
    <rPh sb="13" eb="15">
      <t>ジギョウ</t>
    </rPh>
    <rPh sb="20" eb="22">
      <t>ジンコウ</t>
    </rPh>
    <rPh sb="22" eb="24">
      <t>ミツド</t>
    </rPh>
    <rPh sb="25" eb="26">
      <t>ヒク</t>
    </rPh>
    <rPh sb="28" eb="30">
      <t>イジ</t>
    </rPh>
    <rPh sb="30" eb="32">
      <t>カンリ</t>
    </rPh>
    <rPh sb="43" eb="46">
      <t>シヨウリョウ</t>
    </rPh>
    <rPh sb="46" eb="48">
      <t>シュウニュウ</t>
    </rPh>
    <rPh sb="49" eb="51">
      <t>カイシュウ</t>
    </rPh>
    <rPh sb="56" eb="58">
      <t>コンナン</t>
    </rPh>
    <rPh sb="59" eb="61">
      <t>ジョウキョウ</t>
    </rPh>
    <rPh sb="68" eb="70">
      <t>セツビ</t>
    </rPh>
    <rPh sb="70" eb="72">
      <t>トウシ</t>
    </rPh>
    <rPh sb="79" eb="81">
      <t>イッパン</t>
    </rPh>
    <rPh sb="81" eb="83">
      <t>カイケイ</t>
    </rPh>
    <rPh sb="86" eb="89">
      <t>ホジョキン</t>
    </rPh>
    <rPh sb="90" eb="91">
      <t>マカナ</t>
    </rPh>
    <rPh sb="104" eb="106">
      <t>イッパン</t>
    </rPh>
    <rPh sb="106" eb="108">
      <t>カイケイ</t>
    </rPh>
    <rPh sb="111" eb="114">
      <t>ホジョキン</t>
    </rPh>
    <rPh sb="115" eb="118">
      <t>ソウシュウエキ</t>
    </rPh>
    <rPh sb="119" eb="121">
      <t>ハンブン</t>
    </rPh>
    <rPh sb="121" eb="123">
      <t>イジョウ</t>
    </rPh>
    <rPh sb="124" eb="125">
      <t>シ</t>
    </rPh>
    <rPh sb="137" eb="139">
      <t>スウチ</t>
    </rPh>
    <rPh sb="140" eb="142">
      <t>サンシュツ</t>
    </rPh>
    <rPh sb="143" eb="145">
      <t>トウガイ</t>
    </rPh>
    <rPh sb="145" eb="148">
      <t>ホジョキン</t>
    </rPh>
    <rPh sb="149" eb="150">
      <t>フク</t>
    </rPh>
    <rPh sb="155" eb="157">
      <t>ケイヒ</t>
    </rPh>
    <rPh sb="157" eb="159">
      <t>カイシュウ</t>
    </rPh>
    <rPh sb="159" eb="160">
      <t>リツ</t>
    </rPh>
    <rPh sb="162" eb="164">
      <t>オスイ</t>
    </rPh>
    <rPh sb="164" eb="166">
      <t>ショリ</t>
    </rPh>
    <rPh sb="166" eb="168">
      <t>ゲンカ</t>
    </rPh>
    <rPh sb="172" eb="174">
      <t>ルイジ</t>
    </rPh>
    <rPh sb="174" eb="176">
      <t>ダンタイ</t>
    </rPh>
    <rPh sb="177" eb="178">
      <t>オオ</t>
    </rPh>
    <rPh sb="180" eb="181">
      <t>サ</t>
    </rPh>
    <rPh sb="188" eb="190">
      <t>トウガイ</t>
    </rPh>
    <rPh sb="190" eb="193">
      <t>ホジョキン</t>
    </rPh>
    <rPh sb="194" eb="195">
      <t>フク</t>
    </rPh>
    <rPh sb="199" eb="201">
      <t>ケイジョウ</t>
    </rPh>
    <rPh sb="201" eb="203">
      <t>シュウシ</t>
    </rPh>
    <rPh sb="203" eb="205">
      <t>ヒリツ</t>
    </rPh>
    <rPh sb="211" eb="212">
      <t>オオ</t>
    </rPh>
    <rPh sb="214" eb="215">
      <t>サ</t>
    </rPh>
    <rPh sb="218" eb="220">
      <t>ジョウキョウ</t>
    </rPh>
    <rPh sb="229" eb="231">
      <t>コンゴ</t>
    </rPh>
    <rPh sb="233" eb="235">
      <t>カコ</t>
    </rPh>
    <rPh sb="236" eb="239">
      <t>コウキンリ</t>
    </rPh>
    <rPh sb="240" eb="241">
      <t>カ</t>
    </rPh>
    <rPh sb="242" eb="243">
      <t>イ</t>
    </rPh>
    <rPh sb="245" eb="247">
      <t>キギョウ</t>
    </rPh>
    <rPh sb="247" eb="248">
      <t>サイ</t>
    </rPh>
    <rPh sb="249" eb="251">
      <t>ショウカン</t>
    </rPh>
    <rPh sb="252" eb="254">
      <t>ジュンジ</t>
    </rPh>
    <rPh sb="254" eb="255">
      <t>スス</t>
    </rPh>
    <rPh sb="259" eb="261">
      <t>シハライ</t>
    </rPh>
    <rPh sb="261" eb="263">
      <t>リソク</t>
    </rPh>
    <rPh sb="264" eb="266">
      <t>ゲンショウ</t>
    </rPh>
    <rPh sb="269" eb="271">
      <t>ヒヨウ</t>
    </rPh>
    <rPh sb="272" eb="274">
      <t>ゲンショウ</t>
    </rPh>
    <rPh sb="276" eb="278">
      <t>ケイエイ</t>
    </rPh>
    <rPh sb="278" eb="280">
      <t>ジョウキョウ</t>
    </rPh>
    <rPh sb="281" eb="283">
      <t>カイゼン</t>
    </rPh>
    <rPh sb="284" eb="286">
      <t>イッテイ</t>
    </rPh>
    <rPh sb="286" eb="288">
      <t>テイド</t>
    </rPh>
    <rPh sb="288" eb="290">
      <t>ミコ</t>
    </rPh>
    <rPh sb="298" eb="299">
      <t>ホカ</t>
    </rPh>
    <rPh sb="301" eb="303">
      <t>シセツ</t>
    </rPh>
    <rPh sb="303" eb="306">
      <t>リヨウリツ</t>
    </rPh>
    <rPh sb="307" eb="308">
      <t>ヒガシ</t>
    </rPh>
    <rPh sb="308" eb="310">
      <t>ニホン</t>
    </rPh>
    <rPh sb="310" eb="313">
      <t>ダイシンサイ</t>
    </rPh>
    <rPh sb="314" eb="316">
      <t>エイキョウ</t>
    </rPh>
    <rPh sb="322" eb="324">
      <t>ネンド</t>
    </rPh>
    <rPh sb="326" eb="327">
      <t>オオ</t>
    </rPh>
    <rPh sb="329" eb="330">
      <t>オ</t>
    </rPh>
    <rPh sb="331" eb="332">
      <t>コ</t>
    </rPh>
    <rPh sb="341" eb="343">
      <t>ネンド</t>
    </rPh>
    <rPh sb="347" eb="349">
      <t>シンサイ</t>
    </rPh>
    <rPh sb="349" eb="350">
      <t>マエ</t>
    </rPh>
    <rPh sb="351" eb="353">
      <t>スイジュン</t>
    </rPh>
    <rPh sb="355" eb="356">
      <t>モド</t>
    </rPh>
    <rPh sb="360" eb="362">
      <t>ルイジ</t>
    </rPh>
    <rPh sb="362" eb="364">
      <t>ダンタイ</t>
    </rPh>
    <rPh sb="365" eb="367">
      <t>ウワマワ</t>
    </rPh>
    <phoneticPr fontId="4"/>
  </si>
  <si>
    <t xml:space="preserve">本事業の性質上、赤字経営となりやすい傾向にありますが、公共下水道を中心とした下水道事業全体で経営を行っているため、経営に問題は生じておりません。
しかしながら、本事業においても収支差を縮小させるため、施設の再編等を含めたより適切な施設のあり方を検討するなど、費用の低減に努める必要があります。
</t>
    <rPh sb="0" eb="1">
      <t>ホン</t>
    </rPh>
    <rPh sb="1" eb="3">
      <t>ジギョウ</t>
    </rPh>
    <rPh sb="4" eb="7">
      <t>セイシツジョウ</t>
    </rPh>
    <rPh sb="8" eb="10">
      <t>アカジ</t>
    </rPh>
    <rPh sb="10" eb="12">
      <t>ケイエイ</t>
    </rPh>
    <rPh sb="18" eb="20">
      <t>ケイコウ</t>
    </rPh>
    <rPh sb="27" eb="29">
      <t>コウキョウ</t>
    </rPh>
    <rPh sb="29" eb="32">
      <t>ゲスイドウ</t>
    </rPh>
    <rPh sb="33" eb="35">
      <t>チュウシン</t>
    </rPh>
    <rPh sb="38" eb="41">
      <t>ゲスイドウ</t>
    </rPh>
    <rPh sb="41" eb="43">
      <t>ジギョウ</t>
    </rPh>
    <rPh sb="43" eb="45">
      <t>ゼンタイ</t>
    </rPh>
    <rPh sb="46" eb="48">
      <t>ケイエイ</t>
    </rPh>
    <rPh sb="49" eb="50">
      <t>オコナ</t>
    </rPh>
    <rPh sb="57" eb="59">
      <t>ケイエイ</t>
    </rPh>
    <rPh sb="60" eb="62">
      <t>モンダイ</t>
    </rPh>
    <rPh sb="63" eb="64">
      <t>ショウ</t>
    </rPh>
    <rPh sb="80" eb="81">
      <t>ホン</t>
    </rPh>
    <rPh sb="81" eb="83">
      <t>ジギョウ</t>
    </rPh>
    <rPh sb="88" eb="90">
      <t>シュウシ</t>
    </rPh>
    <rPh sb="90" eb="91">
      <t>サ</t>
    </rPh>
    <rPh sb="92" eb="94">
      <t>シュクショウ</t>
    </rPh>
    <rPh sb="100" eb="102">
      <t>シセツ</t>
    </rPh>
    <rPh sb="103" eb="105">
      <t>サイヘン</t>
    </rPh>
    <rPh sb="105" eb="106">
      <t>トウ</t>
    </rPh>
    <rPh sb="107" eb="108">
      <t>フク</t>
    </rPh>
    <rPh sb="112" eb="114">
      <t>テキセツ</t>
    </rPh>
    <rPh sb="115" eb="117">
      <t>シセツ</t>
    </rPh>
    <rPh sb="120" eb="121">
      <t>カタ</t>
    </rPh>
    <rPh sb="122" eb="124">
      <t>ケントウ</t>
    </rPh>
    <rPh sb="129" eb="131">
      <t>ヒヨウ</t>
    </rPh>
    <rPh sb="132" eb="134">
      <t>テイゲン</t>
    </rPh>
    <rPh sb="135" eb="136">
      <t>ツト</t>
    </rPh>
    <rPh sb="138" eb="1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</si>
</sst>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414336"/>
        <c:axId val="3064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06414336"/>
        <c:axId val="306417024"/>
      </c:lineChart>
      <c:dateAx>
        <c:axId val="306414336"/>
        <c:scaling>
          <c:orientation val="minMax"/>
        </c:scaling>
        <c:delete val="1"/>
        <c:axPos val="b"/>
        <c:numFmt formatCode="ge" sourceLinked="1"/>
        <c:majorTickMark val="none"/>
        <c:minorTickMark val="none"/>
        <c:tickLblPos val="none"/>
        <c:crossAx val="306417024"/>
        <c:crosses val="autoZero"/>
        <c:auto val="1"/>
        <c:lblOffset val="100"/>
        <c:baseTimeUnit val="years"/>
      </c:dateAx>
      <c:valAx>
        <c:axId val="3064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143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64.63</c:v>
                </c:pt>
                <c:pt idx="1">
                  <c:v>34.93</c:v>
                </c:pt>
                <c:pt idx="2">
                  <c:v>40.74</c:v>
                </c:pt>
                <c:pt idx="3">
                  <c:v>47.5</c:v>
                </c:pt>
                <c:pt idx="4">
                  <c:v>57.46</c:v>
                </c:pt>
              </c:numCache>
            </c:numRef>
          </c:val>
        </c:ser>
        <c:dLbls>
          <c:showLegendKey val="0"/>
          <c:showVal val="0"/>
          <c:showCatName val="0"/>
          <c:showSerName val="0"/>
          <c:showPercent val="0"/>
          <c:showBubbleSize val="0"/>
        </c:dLbls>
        <c:gapWidth val="150"/>
        <c:axId val="323753472"/>
        <c:axId val="3237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23753472"/>
        <c:axId val="323755392"/>
      </c:lineChart>
      <c:dateAx>
        <c:axId val="323753472"/>
        <c:scaling>
          <c:orientation val="minMax"/>
        </c:scaling>
        <c:delete val="1"/>
        <c:axPos val="b"/>
        <c:numFmt formatCode="ge" sourceLinked="1"/>
        <c:majorTickMark val="none"/>
        <c:minorTickMark val="none"/>
        <c:tickLblPos val="none"/>
        <c:crossAx val="323755392"/>
        <c:crosses val="autoZero"/>
        <c:auto val="1"/>
        <c:lblOffset val="100"/>
        <c:baseTimeUnit val="years"/>
      </c:dateAx>
      <c:valAx>
        <c:axId val="3237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95.01</c:v>
                </c:pt>
                <c:pt idx="1">
                  <c:v>95.46</c:v>
                </c:pt>
                <c:pt idx="2">
                  <c:v>95.8</c:v>
                </c:pt>
                <c:pt idx="3">
                  <c:v>96.34</c:v>
                </c:pt>
                <c:pt idx="4">
                  <c:v>96.82</c:v>
                </c:pt>
              </c:numCache>
            </c:numRef>
          </c:val>
        </c:ser>
        <c:dLbls>
          <c:showLegendKey val="0"/>
          <c:showVal val="0"/>
          <c:showCatName val="0"/>
          <c:showSerName val="0"/>
          <c:showPercent val="0"/>
          <c:showBubbleSize val="0"/>
        </c:dLbls>
        <c:gapWidth val="150"/>
        <c:axId val="357167488"/>
        <c:axId val="3571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57167488"/>
        <c:axId val="357169792"/>
      </c:lineChart>
      <c:dateAx>
        <c:axId val="357167488"/>
        <c:scaling>
          <c:orientation val="minMax"/>
        </c:scaling>
        <c:delete val="1"/>
        <c:axPos val="b"/>
        <c:numFmt formatCode="ge" sourceLinked="1"/>
        <c:majorTickMark val="none"/>
        <c:minorTickMark val="none"/>
        <c:tickLblPos val="none"/>
        <c:crossAx val="357169792"/>
        <c:crosses val="autoZero"/>
        <c:auto val="1"/>
        <c:lblOffset val="100"/>
        <c:baseTimeUnit val="years"/>
      </c:dateAx>
      <c:valAx>
        <c:axId val="3571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100.13</c:v>
                </c:pt>
                <c:pt idx="1">
                  <c:v>107.67</c:v>
                </c:pt>
                <c:pt idx="2">
                  <c:v>89.63</c:v>
                </c:pt>
                <c:pt idx="3">
                  <c:v>96.74</c:v>
                </c:pt>
                <c:pt idx="4">
                  <c:v>88.47</c:v>
                </c:pt>
              </c:numCache>
            </c:numRef>
          </c:val>
        </c:ser>
        <c:dLbls>
          <c:showLegendKey val="0"/>
          <c:showVal val="0"/>
          <c:showCatName val="0"/>
          <c:showSerName val="0"/>
          <c:showPercent val="0"/>
          <c:showBubbleSize val="0"/>
        </c:dLbls>
        <c:gapWidth val="150"/>
        <c:axId val="313923840"/>
        <c:axId val="3139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313923840"/>
        <c:axId val="313938304"/>
      </c:lineChart>
      <c:dateAx>
        <c:axId val="313923840"/>
        <c:scaling>
          <c:orientation val="minMax"/>
        </c:scaling>
        <c:delete val="1"/>
        <c:axPos val="b"/>
        <c:numFmt formatCode="ge" sourceLinked="1"/>
        <c:majorTickMark val="none"/>
        <c:minorTickMark val="none"/>
        <c:tickLblPos val="none"/>
        <c:crossAx val="313938304"/>
        <c:crosses val="autoZero"/>
        <c:auto val="1"/>
        <c:lblOffset val="100"/>
        <c:baseTimeUnit val="years"/>
      </c:dateAx>
      <c:valAx>
        <c:axId val="3139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9.77</c:v>
                </c:pt>
                <c:pt idx="1">
                  <c:v>10.98</c:v>
                </c:pt>
                <c:pt idx="2">
                  <c:v>12.23</c:v>
                </c:pt>
                <c:pt idx="3">
                  <c:v>12.41</c:v>
                </c:pt>
                <c:pt idx="4">
                  <c:v>29.78</c:v>
                </c:pt>
              </c:numCache>
            </c:numRef>
          </c:val>
        </c:ser>
        <c:dLbls>
          <c:showLegendKey val="0"/>
          <c:showVal val="0"/>
          <c:showCatName val="0"/>
          <c:showSerName val="0"/>
          <c:showPercent val="0"/>
          <c:showBubbleSize val="0"/>
        </c:dLbls>
        <c:gapWidth val="150"/>
        <c:axId val="318151680"/>
        <c:axId val="3181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318151680"/>
        <c:axId val="318157952"/>
      </c:lineChart>
      <c:dateAx>
        <c:axId val="318151680"/>
        <c:scaling>
          <c:orientation val="minMax"/>
        </c:scaling>
        <c:delete val="1"/>
        <c:axPos val="b"/>
        <c:numFmt formatCode="ge" sourceLinked="1"/>
        <c:majorTickMark val="none"/>
        <c:minorTickMark val="none"/>
        <c:tickLblPos val="none"/>
        <c:crossAx val="318157952"/>
        <c:crosses val="autoZero"/>
        <c:auto val="1"/>
        <c:lblOffset val="100"/>
        <c:baseTimeUnit val="years"/>
      </c:dateAx>
      <c:valAx>
        <c:axId val="3181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168064"/>
        <c:axId val="3181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318168064"/>
        <c:axId val="318174336"/>
      </c:lineChart>
      <c:dateAx>
        <c:axId val="318168064"/>
        <c:scaling>
          <c:orientation val="minMax"/>
        </c:scaling>
        <c:delete val="1"/>
        <c:axPos val="b"/>
        <c:numFmt formatCode="ge" sourceLinked="1"/>
        <c:majorTickMark val="none"/>
        <c:minorTickMark val="none"/>
        <c:tickLblPos val="none"/>
        <c:crossAx val="318174336"/>
        <c:crosses val="autoZero"/>
        <c:auto val="1"/>
        <c:lblOffset val="100"/>
        <c:baseTimeUnit val="years"/>
      </c:dateAx>
      <c:valAx>
        <c:axId val="3181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
                  <c:v>0</c:v>
                </c:pt>
                <c:pt idx="1">
                  <c:v>293.75</c:v>
                </c:pt>
                <c:pt idx="2">
                  <c:v>243.36</c:v>
                </c:pt>
                <c:pt idx="3">
                  <c:v>137.93</c:v>
                </c:pt>
                <c:pt idx="4">
                  <c:v>270.27999999999997</c:v>
                </c:pt>
              </c:numCache>
            </c:numRef>
          </c:val>
        </c:ser>
        <c:dLbls>
          <c:showLegendKey val="0"/>
          <c:showVal val="0"/>
          <c:showCatName val="0"/>
          <c:showSerName val="0"/>
          <c:showPercent val="0"/>
          <c:showBubbleSize val="0"/>
        </c:dLbls>
        <c:gapWidth val="150"/>
        <c:axId val="318468480"/>
        <c:axId val="3184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318468480"/>
        <c:axId val="318470400"/>
      </c:lineChart>
      <c:dateAx>
        <c:axId val="318468480"/>
        <c:scaling>
          <c:orientation val="minMax"/>
        </c:scaling>
        <c:delete val="1"/>
        <c:axPos val="b"/>
        <c:numFmt formatCode="ge" sourceLinked="1"/>
        <c:majorTickMark val="none"/>
        <c:minorTickMark val="none"/>
        <c:tickLblPos val="none"/>
        <c:crossAx val="318470400"/>
        <c:crosses val="autoZero"/>
        <c:auto val="1"/>
        <c:lblOffset val="100"/>
        <c:baseTimeUnit val="years"/>
      </c:dateAx>
      <c:valAx>
        <c:axId val="3184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15.38</c:v>
                </c:pt>
                <c:pt idx="1">
                  <c:v>20.94</c:v>
                </c:pt>
                <c:pt idx="2">
                  <c:v>47.89</c:v>
                </c:pt>
                <c:pt idx="3">
                  <c:v>44.79</c:v>
                </c:pt>
                <c:pt idx="4">
                  <c:v>0.67</c:v>
                </c:pt>
              </c:numCache>
            </c:numRef>
          </c:val>
        </c:ser>
        <c:dLbls>
          <c:showLegendKey val="0"/>
          <c:showVal val="0"/>
          <c:showCatName val="0"/>
          <c:showSerName val="0"/>
          <c:showPercent val="0"/>
          <c:showBubbleSize val="0"/>
        </c:dLbls>
        <c:gapWidth val="150"/>
        <c:axId val="318497536"/>
        <c:axId val="3184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318497536"/>
        <c:axId val="318499840"/>
      </c:lineChart>
      <c:dateAx>
        <c:axId val="318497536"/>
        <c:scaling>
          <c:orientation val="minMax"/>
        </c:scaling>
        <c:delete val="1"/>
        <c:axPos val="b"/>
        <c:numFmt formatCode="ge" sourceLinked="1"/>
        <c:majorTickMark val="none"/>
        <c:minorTickMark val="none"/>
        <c:tickLblPos val="none"/>
        <c:crossAx val="318499840"/>
        <c:crosses val="autoZero"/>
        <c:auto val="1"/>
        <c:lblOffset val="100"/>
        <c:baseTimeUnit val="years"/>
      </c:dateAx>
      <c:valAx>
        <c:axId val="3184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9241</c:v>
                </c:pt>
                <c:pt idx="1">
                  <c:v>12706.82</c:v>
                </c:pt>
                <c:pt idx="2">
                  <c:v>11596.08</c:v>
                </c:pt>
                <c:pt idx="3">
                  <c:v>10722.12</c:v>
                </c:pt>
                <c:pt idx="4">
                  <c:v>10318.370000000001</c:v>
                </c:pt>
              </c:numCache>
            </c:numRef>
          </c:val>
        </c:ser>
        <c:dLbls>
          <c:showLegendKey val="0"/>
          <c:showVal val="0"/>
          <c:showCatName val="0"/>
          <c:showSerName val="0"/>
          <c:showPercent val="0"/>
          <c:showBubbleSize val="0"/>
        </c:dLbls>
        <c:gapWidth val="150"/>
        <c:axId val="323033344"/>
        <c:axId val="3230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23033344"/>
        <c:axId val="323080576"/>
      </c:lineChart>
      <c:dateAx>
        <c:axId val="323033344"/>
        <c:scaling>
          <c:orientation val="minMax"/>
        </c:scaling>
        <c:delete val="1"/>
        <c:axPos val="b"/>
        <c:numFmt formatCode="ge" sourceLinked="1"/>
        <c:majorTickMark val="none"/>
        <c:minorTickMark val="none"/>
        <c:tickLblPos val="none"/>
        <c:crossAx val="323080576"/>
        <c:crosses val="autoZero"/>
        <c:auto val="1"/>
        <c:lblOffset val="100"/>
        <c:baseTimeUnit val="years"/>
      </c:dateAx>
      <c:valAx>
        <c:axId val="3230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11.83</c:v>
                </c:pt>
                <c:pt idx="1">
                  <c:v>8.7899999999999991</c:v>
                </c:pt>
                <c:pt idx="2">
                  <c:v>9.6</c:v>
                </c:pt>
                <c:pt idx="3">
                  <c:v>10.59</c:v>
                </c:pt>
                <c:pt idx="4">
                  <c:v>11</c:v>
                </c:pt>
              </c:numCache>
            </c:numRef>
          </c:val>
        </c:ser>
        <c:dLbls>
          <c:showLegendKey val="0"/>
          <c:showVal val="0"/>
          <c:showCatName val="0"/>
          <c:showSerName val="0"/>
          <c:showPercent val="0"/>
          <c:showBubbleSize val="0"/>
        </c:dLbls>
        <c:gapWidth val="150"/>
        <c:axId val="323169280"/>
        <c:axId val="3231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23169280"/>
        <c:axId val="323171840"/>
      </c:lineChart>
      <c:dateAx>
        <c:axId val="323169280"/>
        <c:scaling>
          <c:orientation val="minMax"/>
        </c:scaling>
        <c:delete val="1"/>
        <c:axPos val="b"/>
        <c:numFmt formatCode="ge" sourceLinked="1"/>
        <c:majorTickMark val="none"/>
        <c:minorTickMark val="none"/>
        <c:tickLblPos val="none"/>
        <c:crossAx val="323171840"/>
        <c:crosses val="autoZero"/>
        <c:auto val="1"/>
        <c:lblOffset val="100"/>
        <c:baseTimeUnit val="years"/>
      </c:dateAx>
      <c:valAx>
        <c:axId val="3231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988.15</c:v>
                </c:pt>
                <c:pt idx="1">
                  <c:v>1342.43</c:v>
                </c:pt>
                <c:pt idx="2">
                  <c:v>1233.23</c:v>
                </c:pt>
                <c:pt idx="3">
                  <c:v>1113.73</c:v>
                </c:pt>
                <c:pt idx="4">
                  <c:v>1065.06</c:v>
                </c:pt>
              </c:numCache>
            </c:numRef>
          </c:val>
        </c:ser>
        <c:dLbls>
          <c:showLegendKey val="0"/>
          <c:showVal val="0"/>
          <c:showCatName val="0"/>
          <c:showSerName val="0"/>
          <c:showPercent val="0"/>
          <c:showBubbleSize val="0"/>
        </c:dLbls>
        <c:gapWidth val="150"/>
        <c:axId val="323199360"/>
        <c:axId val="32320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23199360"/>
        <c:axId val="323201280"/>
      </c:lineChart>
      <c:dateAx>
        <c:axId val="323199360"/>
        <c:scaling>
          <c:orientation val="minMax"/>
        </c:scaling>
        <c:delete val="1"/>
        <c:axPos val="b"/>
        <c:numFmt formatCode="ge" sourceLinked="1"/>
        <c:majorTickMark val="none"/>
        <c:minorTickMark val="none"/>
        <c:tickLblPos val="none"/>
        <c:crossAx val="323201280"/>
        <c:crosses val="autoZero"/>
        <c:auto val="1"/>
        <c:lblOffset val="100"/>
        <c:baseTimeUnit val="years"/>
      </c:dateAx>
      <c:valAx>
        <c:axId val="3232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宮城県　仙台市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1053509</v>
      </c>
      <c r="AM8" s="64"/>
      <c r="AN8" s="64"/>
      <c r="AO8" s="64"/>
      <c r="AP8" s="64"/>
      <c r="AQ8" s="64"/>
      <c r="AR8" s="64"/>
      <c r="AS8" s="64"/>
      <c r="AT8" s="63">
        <f>データ!S6</f>
        <v>786.3</v>
      </c>
      <c r="AU8" s="63"/>
      <c r="AV8" s="63"/>
      <c r="AW8" s="63"/>
      <c r="AX8" s="63"/>
      <c r="AY8" s="63"/>
      <c r="AZ8" s="63"/>
      <c r="BA8" s="63"/>
      <c r="BB8" s="63">
        <f>データ!T6</f>
        <v>1339.83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f>データ!N6</f>
        <v>51.04</v>
      </c>
      <c r="J10" s="63"/>
      <c r="K10" s="63"/>
      <c r="L10" s="63"/>
      <c r="M10" s="63"/>
      <c r="N10" s="63"/>
      <c r="O10" s="63"/>
      <c r="P10" s="63">
        <f>データ!O6</f>
        <v>0.52</v>
      </c>
      <c r="Q10" s="63"/>
      <c r="R10" s="63"/>
      <c r="S10" s="63"/>
      <c r="T10" s="63"/>
      <c r="U10" s="63"/>
      <c r="V10" s="63"/>
      <c r="W10" s="63">
        <f>データ!P6</f>
        <v>66.540000000000006</v>
      </c>
      <c r="X10" s="63"/>
      <c r="Y10" s="63"/>
      <c r="Z10" s="63"/>
      <c r="AA10" s="63"/>
      <c r="AB10" s="63"/>
      <c r="AC10" s="63"/>
      <c r="AD10" s="64">
        <f>データ!Q6</f>
        <v>1882</v>
      </c>
      <c r="AE10" s="64"/>
      <c r="AF10" s="64"/>
      <c r="AG10" s="64"/>
      <c r="AH10" s="64"/>
      <c r="AI10" s="64"/>
      <c r="AJ10" s="64"/>
      <c r="AK10" s="2"/>
      <c r="AL10" s="64">
        <f>データ!U6</f>
        <v>5448</v>
      </c>
      <c r="AM10" s="64"/>
      <c r="AN10" s="64"/>
      <c r="AO10" s="64"/>
      <c r="AP10" s="64"/>
      <c r="AQ10" s="64"/>
      <c r="AR10" s="64"/>
      <c r="AS10" s="64"/>
      <c r="AT10" s="63">
        <f>データ!V6</f>
        <v>3.7</v>
      </c>
      <c r="AU10" s="63"/>
      <c r="AV10" s="63"/>
      <c r="AW10" s="63"/>
      <c r="AX10" s="63"/>
      <c r="AY10" s="63"/>
      <c r="AZ10" s="63"/>
      <c r="BA10" s="63"/>
      <c r="BB10" s="63">
        <f>データ!W6</f>
        <v>1472.43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41009</v>
      </c>
      <c r="D6" s="31">
        <f t="shared" si="3"/>
        <v>46</v>
      </c>
      <c r="E6" s="31">
        <f t="shared" si="3"/>
        <v>17</v>
      </c>
      <c r="F6" s="31">
        <f t="shared" si="3"/>
        <v>5</v>
      </c>
      <c r="G6" s="31">
        <f t="shared" si="3"/>
        <v>0</v>
      </c>
      <c r="H6" s="31" t="str">
        <f t="shared" si="3"/>
        <v>宮城県　仙台市</v>
      </c>
      <c r="I6" s="31" t="str">
        <f t="shared" si="3"/>
        <v>法適用</v>
      </c>
      <c r="J6" s="31" t="str">
        <f t="shared" si="3"/>
        <v>下水道事業</v>
      </c>
      <c r="K6" s="31" t="str">
        <f t="shared" si="3"/>
        <v>農業集落排水</v>
      </c>
      <c r="L6" s="31" t="str">
        <f t="shared" si="3"/>
        <v>F2</v>
      </c>
      <c r="M6" s="32" t="str">
        <f t="shared" si="3"/>
        <v>-</v>
      </c>
      <c r="N6" s="32">
        <f t="shared" si="3"/>
        <v>51.04</v>
      </c>
      <c r="O6" s="32">
        <f t="shared" si="3"/>
        <v>0.52</v>
      </c>
      <c r="P6" s="32">
        <f t="shared" si="3"/>
        <v>66.540000000000006</v>
      </c>
      <c r="Q6" s="32">
        <f t="shared" si="3"/>
        <v>1882</v>
      </c>
      <c r="R6" s="32">
        <f t="shared" si="3"/>
        <v>1053509</v>
      </c>
      <c r="S6" s="32">
        <f t="shared" si="3"/>
        <v>786.3</v>
      </c>
      <c r="T6" s="32">
        <f t="shared" si="3"/>
        <v>1339.83</v>
      </c>
      <c r="U6" s="32">
        <f t="shared" si="3"/>
        <v>5448</v>
      </c>
      <c r="V6" s="32">
        <f t="shared" si="3"/>
        <v>3.7</v>
      </c>
      <c r="W6" s="32">
        <f t="shared" si="3"/>
        <v>1472.43</v>
      </c>
      <c r="X6" s="33">
        <f>IF(X7="",NA(),X7)</f>
        <v>100.13</v>
      </c>
      <c r="Y6" s="33">
        <f t="shared" ref="Y6:AG6" si="4">IF(Y7="",NA(),Y7)</f>
        <v>107.67</v>
      </c>
      <c r="Z6" s="33">
        <f t="shared" si="4"/>
        <v>89.63</v>
      </c>
      <c r="AA6" s="33">
        <f t="shared" si="4"/>
        <v>96.74</v>
      </c>
      <c r="AB6" s="33">
        <f t="shared" si="4"/>
        <v>88.47</v>
      </c>
      <c r="AC6" s="33">
        <f t="shared" si="4"/>
        <v>93.67</v>
      </c>
      <c r="AD6" s="33">
        <f t="shared" si="4"/>
        <v>94.12</v>
      </c>
      <c r="AE6" s="33">
        <f t="shared" si="4"/>
        <v>92.74</v>
      </c>
      <c r="AF6" s="33">
        <f t="shared" si="4"/>
        <v>93.62</v>
      </c>
      <c r="AG6" s="33">
        <f t="shared" si="4"/>
        <v>97.53</v>
      </c>
      <c r="AH6" s="32" t="str">
        <f>IF(AH7="","",IF(AH7="-","【-】","【"&amp;SUBSTITUTE(TEXT(AH7,"#,##0.00"),"-","△")&amp;"】"))</f>
        <v>【98.75】</v>
      </c>
      <c r="AI6" s="32">
        <f>IF(AI7="",NA(),AI7)</f>
        <v>0</v>
      </c>
      <c r="AJ6" s="33">
        <f t="shared" ref="AJ6:AR6" si="5">IF(AJ7="",NA(),AJ7)</f>
        <v>293.75</v>
      </c>
      <c r="AK6" s="33">
        <f t="shared" si="5"/>
        <v>243.36</v>
      </c>
      <c r="AL6" s="33">
        <f t="shared" si="5"/>
        <v>137.93</v>
      </c>
      <c r="AM6" s="33">
        <f t="shared" si="5"/>
        <v>270.27999999999997</v>
      </c>
      <c r="AN6" s="33">
        <f t="shared" si="5"/>
        <v>249.36</v>
      </c>
      <c r="AO6" s="33">
        <f t="shared" si="5"/>
        <v>262.73</v>
      </c>
      <c r="AP6" s="33">
        <f t="shared" si="5"/>
        <v>243.13</v>
      </c>
      <c r="AQ6" s="33">
        <f t="shared" si="5"/>
        <v>280.08</v>
      </c>
      <c r="AR6" s="33">
        <f t="shared" si="5"/>
        <v>223.09</v>
      </c>
      <c r="AS6" s="32" t="str">
        <f>IF(AS7="","",IF(AS7="-","【-】","【"&amp;SUBSTITUTE(TEXT(AS7,"#,##0.00"),"-","△")&amp;"】"))</f>
        <v>【205.86】</v>
      </c>
      <c r="AT6" s="33">
        <f>IF(AT7="",NA(),AT7)</f>
        <v>15.38</v>
      </c>
      <c r="AU6" s="33">
        <f t="shared" ref="AU6:BC6" si="6">IF(AU7="",NA(),AU7)</f>
        <v>20.94</v>
      </c>
      <c r="AV6" s="33">
        <f t="shared" si="6"/>
        <v>47.89</v>
      </c>
      <c r="AW6" s="33">
        <f t="shared" si="6"/>
        <v>44.79</v>
      </c>
      <c r="AX6" s="33">
        <f t="shared" si="6"/>
        <v>0.67</v>
      </c>
      <c r="AY6" s="33">
        <f t="shared" si="6"/>
        <v>209.11</v>
      </c>
      <c r="AZ6" s="33">
        <f t="shared" si="6"/>
        <v>194.53</v>
      </c>
      <c r="BA6" s="33">
        <f t="shared" si="6"/>
        <v>162.52000000000001</v>
      </c>
      <c r="BB6" s="33">
        <f t="shared" si="6"/>
        <v>124.2</v>
      </c>
      <c r="BC6" s="33">
        <f t="shared" si="6"/>
        <v>33.03</v>
      </c>
      <c r="BD6" s="32" t="str">
        <f>IF(BD7="","",IF(BD7="-","【-】","【"&amp;SUBSTITUTE(TEXT(BD7,"#,##0.00"),"-","△")&amp;"】"))</f>
        <v>【34.63】</v>
      </c>
      <c r="BE6" s="33">
        <f>IF(BE7="",NA(),BE7)</f>
        <v>9241</v>
      </c>
      <c r="BF6" s="33">
        <f t="shared" ref="BF6:BN6" si="7">IF(BF7="",NA(),BF7)</f>
        <v>12706.82</v>
      </c>
      <c r="BG6" s="33">
        <f t="shared" si="7"/>
        <v>11596.08</v>
      </c>
      <c r="BH6" s="33">
        <f t="shared" si="7"/>
        <v>10722.12</v>
      </c>
      <c r="BI6" s="33">
        <f t="shared" si="7"/>
        <v>10318.370000000001</v>
      </c>
      <c r="BJ6" s="33">
        <f t="shared" si="7"/>
        <v>1267.26</v>
      </c>
      <c r="BK6" s="33">
        <f t="shared" si="7"/>
        <v>1239.2</v>
      </c>
      <c r="BL6" s="33">
        <f t="shared" si="7"/>
        <v>1197.82</v>
      </c>
      <c r="BM6" s="33">
        <f t="shared" si="7"/>
        <v>1126.77</v>
      </c>
      <c r="BN6" s="33">
        <f t="shared" si="7"/>
        <v>1044.8</v>
      </c>
      <c r="BO6" s="32" t="str">
        <f>IF(BO7="","",IF(BO7="-","【-】","【"&amp;SUBSTITUTE(TEXT(BO7,"#,##0.00"),"-","△")&amp;"】"))</f>
        <v>【992.47】</v>
      </c>
      <c r="BP6" s="33">
        <f>IF(BP7="",NA(),BP7)</f>
        <v>11.83</v>
      </c>
      <c r="BQ6" s="33">
        <f t="shared" ref="BQ6:BY6" si="8">IF(BQ7="",NA(),BQ7)</f>
        <v>8.7899999999999991</v>
      </c>
      <c r="BR6" s="33">
        <f t="shared" si="8"/>
        <v>9.6</v>
      </c>
      <c r="BS6" s="33">
        <f t="shared" si="8"/>
        <v>10.59</v>
      </c>
      <c r="BT6" s="33">
        <f t="shared" si="8"/>
        <v>11</v>
      </c>
      <c r="BU6" s="33">
        <f t="shared" si="8"/>
        <v>53.42</v>
      </c>
      <c r="BV6" s="33">
        <f t="shared" si="8"/>
        <v>51.56</v>
      </c>
      <c r="BW6" s="33">
        <f t="shared" si="8"/>
        <v>51.03</v>
      </c>
      <c r="BX6" s="33">
        <f t="shared" si="8"/>
        <v>50.9</v>
      </c>
      <c r="BY6" s="33">
        <f t="shared" si="8"/>
        <v>50.82</v>
      </c>
      <c r="BZ6" s="32" t="str">
        <f>IF(BZ7="","",IF(BZ7="-","【-】","【"&amp;SUBSTITUTE(TEXT(BZ7,"#,##0.00"),"-","△")&amp;"】"))</f>
        <v>【51.49】</v>
      </c>
      <c r="CA6" s="33">
        <f>IF(CA7="",NA(),CA7)</f>
        <v>988.15</v>
      </c>
      <c r="CB6" s="33">
        <f t="shared" ref="CB6:CJ6" si="9">IF(CB7="",NA(),CB7)</f>
        <v>1342.43</v>
      </c>
      <c r="CC6" s="33">
        <f t="shared" si="9"/>
        <v>1233.23</v>
      </c>
      <c r="CD6" s="33">
        <f t="shared" si="9"/>
        <v>1113.73</v>
      </c>
      <c r="CE6" s="33">
        <f t="shared" si="9"/>
        <v>1065.06</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64.63</v>
      </c>
      <c r="CM6" s="33">
        <f t="shared" ref="CM6:CU6" si="10">IF(CM7="",NA(),CM7)</f>
        <v>34.93</v>
      </c>
      <c r="CN6" s="33">
        <f t="shared" si="10"/>
        <v>40.74</v>
      </c>
      <c r="CO6" s="33">
        <f t="shared" si="10"/>
        <v>47.5</v>
      </c>
      <c r="CP6" s="33">
        <f t="shared" si="10"/>
        <v>57.46</v>
      </c>
      <c r="CQ6" s="33">
        <f t="shared" si="10"/>
        <v>54.23</v>
      </c>
      <c r="CR6" s="33">
        <f t="shared" si="10"/>
        <v>55.2</v>
      </c>
      <c r="CS6" s="33">
        <f t="shared" si="10"/>
        <v>54.74</v>
      </c>
      <c r="CT6" s="33">
        <f t="shared" si="10"/>
        <v>53.78</v>
      </c>
      <c r="CU6" s="33">
        <f t="shared" si="10"/>
        <v>53.24</v>
      </c>
      <c r="CV6" s="32" t="str">
        <f>IF(CV7="","",IF(CV7="-","【-】","【"&amp;SUBSTITUTE(TEXT(CV7,"#,##0.00"),"-","△")&amp;"】"))</f>
        <v>【53.32】</v>
      </c>
      <c r="CW6" s="33">
        <f>IF(CW7="",NA(),CW7)</f>
        <v>95.01</v>
      </c>
      <c r="CX6" s="33">
        <f t="shared" ref="CX6:DF6" si="11">IF(CX7="",NA(),CX7)</f>
        <v>95.46</v>
      </c>
      <c r="CY6" s="33">
        <f t="shared" si="11"/>
        <v>95.8</v>
      </c>
      <c r="CZ6" s="33">
        <f t="shared" si="11"/>
        <v>96.34</v>
      </c>
      <c r="DA6" s="33">
        <f t="shared" si="11"/>
        <v>96.82</v>
      </c>
      <c r="DB6" s="33">
        <f t="shared" si="11"/>
        <v>83.61</v>
      </c>
      <c r="DC6" s="33">
        <f t="shared" si="11"/>
        <v>83.73</v>
      </c>
      <c r="DD6" s="33">
        <f t="shared" si="11"/>
        <v>83.88</v>
      </c>
      <c r="DE6" s="33">
        <f t="shared" si="11"/>
        <v>84.06</v>
      </c>
      <c r="DF6" s="33">
        <f t="shared" si="11"/>
        <v>84.07</v>
      </c>
      <c r="DG6" s="32" t="str">
        <f>IF(DG7="","",IF(DG7="-","【-】","【"&amp;SUBSTITUTE(TEXT(DG7,"#,##0.00"),"-","△")&amp;"】"))</f>
        <v>【83.79】</v>
      </c>
      <c r="DH6" s="33">
        <f>IF(DH7="",NA(),DH7)</f>
        <v>9.77</v>
      </c>
      <c r="DI6" s="33">
        <f t="shared" ref="DI6:DQ6" si="12">IF(DI7="",NA(),DI7)</f>
        <v>10.98</v>
      </c>
      <c r="DJ6" s="33">
        <f t="shared" si="12"/>
        <v>12.23</v>
      </c>
      <c r="DK6" s="33">
        <f t="shared" si="12"/>
        <v>12.41</v>
      </c>
      <c r="DL6" s="33">
        <f t="shared" si="12"/>
        <v>29.78</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7" s="34" customFormat="1" x14ac:dyDescent="0.2">
      <c r="A7" s="26"/>
      <c r="B7" s="35">
        <v>2014</v>
      </c>
      <c r="C7" s="35">
        <v>41009</v>
      </c>
      <c r="D7" s="35">
        <v>46</v>
      </c>
      <c r="E7" s="35">
        <v>17</v>
      </c>
      <c r="F7" s="35">
        <v>5</v>
      </c>
      <c r="G7" s="35">
        <v>0</v>
      </c>
      <c r="H7" s="35" t="s">
        <v>96</v>
      </c>
      <c r="I7" s="35" t="s">
        <v>97</v>
      </c>
      <c r="J7" s="35" t="s">
        <v>98</v>
      </c>
      <c r="K7" s="35" t="s">
        <v>99</v>
      </c>
      <c r="L7" s="35" t="s">
        <v>100</v>
      </c>
      <c r="M7" s="36" t="s">
        <v>101</v>
      </c>
      <c r="N7" s="36">
        <v>51.04</v>
      </c>
      <c r="O7" s="36">
        <v>0.52</v>
      </c>
      <c r="P7" s="36">
        <v>66.540000000000006</v>
      </c>
      <c r="Q7" s="36">
        <v>1882</v>
      </c>
      <c r="R7" s="36">
        <v>1053509</v>
      </c>
      <c r="S7" s="36">
        <v>786.3</v>
      </c>
      <c r="T7" s="36">
        <v>1339.83</v>
      </c>
      <c r="U7" s="36">
        <v>5448</v>
      </c>
      <c r="V7" s="36">
        <v>3.7</v>
      </c>
      <c r="W7" s="36">
        <v>1472.43</v>
      </c>
      <c r="X7" s="36">
        <v>100.13</v>
      </c>
      <c r="Y7" s="36">
        <v>107.67</v>
      </c>
      <c r="Z7" s="36">
        <v>89.63</v>
      </c>
      <c r="AA7" s="36">
        <v>96.74</v>
      </c>
      <c r="AB7" s="36">
        <v>88.47</v>
      </c>
      <c r="AC7" s="36">
        <v>93.67</v>
      </c>
      <c r="AD7" s="36">
        <v>94.12</v>
      </c>
      <c r="AE7" s="36">
        <v>92.74</v>
      </c>
      <c r="AF7" s="36">
        <v>93.62</v>
      </c>
      <c r="AG7" s="36">
        <v>97.53</v>
      </c>
      <c r="AH7" s="36">
        <v>98.75</v>
      </c>
      <c r="AI7" s="36">
        <v>0</v>
      </c>
      <c r="AJ7" s="36">
        <v>293.75</v>
      </c>
      <c r="AK7" s="36">
        <v>243.36</v>
      </c>
      <c r="AL7" s="36">
        <v>137.93</v>
      </c>
      <c r="AM7" s="36">
        <v>270.27999999999997</v>
      </c>
      <c r="AN7" s="36">
        <v>249.36</v>
      </c>
      <c r="AO7" s="36">
        <v>262.73</v>
      </c>
      <c r="AP7" s="36">
        <v>243.13</v>
      </c>
      <c r="AQ7" s="36">
        <v>280.08</v>
      </c>
      <c r="AR7" s="36">
        <v>223.09</v>
      </c>
      <c r="AS7" s="36">
        <v>205.86</v>
      </c>
      <c r="AT7" s="36">
        <v>15.38</v>
      </c>
      <c r="AU7" s="36">
        <v>20.94</v>
      </c>
      <c r="AV7" s="36">
        <v>47.89</v>
      </c>
      <c r="AW7" s="36">
        <v>44.79</v>
      </c>
      <c r="AX7" s="36">
        <v>0.67</v>
      </c>
      <c r="AY7" s="36">
        <v>209.11</v>
      </c>
      <c r="AZ7" s="36">
        <v>194.53</v>
      </c>
      <c r="BA7" s="36">
        <v>162.52000000000001</v>
      </c>
      <c r="BB7" s="36">
        <v>124.2</v>
      </c>
      <c r="BC7" s="36">
        <v>33.03</v>
      </c>
      <c r="BD7" s="36">
        <v>34.630000000000003</v>
      </c>
      <c r="BE7" s="36">
        <v>9241</v>
      </c>
      <c r="BF7" s="36">
        <v>12706.82</v>
      </c>
      <c r="BG7" s="36">
        <v>11596.08</v>
      </c>
      <c r="BH7" s="36">
        <v>10722.12</v>
      </c>
      <c r="BI7" s="36">
        <v>10318.370000000001</v>
      </c>
      <c r="BJ7" s="36">
        <v>1267.26</v>
      </c>
      <c r="BK7" s="36">
        <v>1239.2</v>
      </c>
      <c r="BL7" s="36">
        <v>1197.82</v>
      </c>
      <c r="BM7" s="36">
        <v>1126.77</v>
      </c>
      <c r="BN7" s="36">
        <v>1044.8</v>
      </c>
      <c r="BO7" s="36">
        <v>992.47</v>
      </c>
      <c r="BP7" s="36">
        <v>11.83</v>
      </c>
      <c r="BQ7" s="36">
        <v>8.7899999999999991</v>
      </c>
      <c r="BR7" s="36">
        <v>9.6</v>
      </c>
      <c r="BS7" s="36">
        <v>10.59</v>
      </c>
      <c r="BT7" s="36">
        <v>11</v>
      </c>
      <c r="BU7" s="36">
        <v>53.42</v>
      </c>
      <c r="BV7" s="36">
        <v>51.56</v>
      </c>
      <c r="BW7" s="36">
        <v>51.03</v>
      </c>
      <c r="BX7" s="36">
        <v>50.9</v>
      </c>
      <c r="BY7" s="36">
        <v>50.82</v>
      </c>
      <c r="BZ7" s="36">
        <v>51.49</v>
      </c>
      <c r="CA7" s="36">
        <v>988.15</v>
      </c>
      <c r="CB7" s="36">
        <v>1342.43</v>
      </c>
      <c r="CC7" s="36">
        <v>1233.23</v>
      </c>
      <c r="CD7" s="36">
        <v>1113.73</v>
      </c>
      <c r="CE7" s="36">
        <v>1065.06</v>
      </c>
      <c r="CF7" s="36">
        <v>269.12</v>
      </c>
      <c r="CG7" s="36">
        <v>283.26</v>
      </c>
      <c r="CH7" s="36">
        <v>289.60000000000002</v>
      </c>
      <c r="CI7" s="36">
        <v>293.27</v>
      </c>
      <c r="CJ7" s="36">
        <v>300.52</v>
      </c>
      <c r="CK7" s="36">
        <v>295.10000000000002</v>
      </c>
      <c r="CL7" s="36">
        <v>64.63</v>
      </c>
      <c r="CM7" s="36">
        <v>34.93</v>
      </c>
      <c r="CN7" s="36">
        <v>40.74</v>
      </c>
      <c r="CO7" s="36">
        <v>47.5</v>
      </c>
      <c r="CP7" s="36">
        <v>57.46</v>
      </c>
      <c r="CQ7" s="36">
        <v>54.23</v>
      </c>
      <c r="CR7" s="36">
        <v>55.2</v>
      </c>
      <c r="CS7" s="36">
        <v>54.74</v>
      </c>
      <c r="CT7" s="36">
        <v>53.78</v>
      </c>
      <c r="CU7" s="36">
        <v>53.24</v>
      </c>
      <c r="CV7" s="36">
        <v>53.32</v>
      </c>
      <c r="CW7" s="36">
        <v>95.01</v>
      </c>
      <c r="CX7" s="36">
        <v>95.46</v>
      </c>
      <c r="CY7" s="36">
        <v>95.8</v>
      </c>
      <c r="CZ7" s="36">
        <v>96.34</v>
      </c>
      <c r="DA7" s="36">
        <v>96.82</v>
      </c>
      <c r="DB7" s="36">
        <v>83.61</v>
      </c>
      <c r="DC7" s="36">
        <v>83.73</v>
      </c>
      <c r="DD7" s="36">
        <v>83.88</v>
      </c>
      <c r="DE7" s="36">
        <v>84.06</v>
      </c>
      <c r="DF7" s="36">
        <v>84.07</v>
      </c>
      <c r="DG7" s="36">
        <v>83.79</v>
      </c>
      <c r="DH7" s="36">
        <v>9.77</v>
      </c>
      <c r="DI7" s="36">
        <v>10.98</v>
      </c>
      <c r="DJ7" s="36">
        <v>12.23</v>
      </c>
      <c r="DK7" s="36">
        <v>12.41</v>
      </c>
      <c r="DL7" s="36">
        <v>29.78</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0.02</v>
      </c>
      <c r="EJ7" s="36">
        <v>0.03</v>
      </c>
      <c r="EK7" s="36">
        <v>0.04</v>
      </c>
      <c r="EL7" s="36">
        <v>0.03</v>
      </c>
      <c r="EM7" s="36">
        <v>0.02</v>
      </c>
      <c r="EN7" s="36">
        <v>0.03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2016-02-15T04:54:23Z</cp:lastPrinted>
  <dcterms:created xsi:type="dcterms:W3CDTF">2016-02-03T07:48:25Z</dcterms:created>
  <dcterms:modified xsi:type="dcterms:W3CDTF">2016-02-24T07:58:27Z</dcterms:modified>
  <cp:category/>
</cp:coreProperties>
</file>