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2" yWindow="-12" windowWidth="16608" windowHeight="4032"/>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AD10" i="4" s="1"/>
  <c r="P6" i="5"/>
  <c r="O6" i="5"/>
  <c r="N6" i="5"/>
  <c r="I10" i="4" s="1"/>
  <c r="M6" i="5"/>
  <c r="B10"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BB8" i="4"/>
  <c r="AT8" i="4"/>
  <c r="W8" i="4"/>
  <c r="P8" i="4"/>
  <c r="I8" i="4"/>
  <c r="B6"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<sst xmlns="http://schemas.openxmlformats.org/spreadsheetml/2006/main" count="220" uniqueCount="110">
  <si>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</si>
  <si>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</si>
  <si>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</si>
  <si>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</si>
  <si>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</si>
  <si>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</si>
  <si>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</si>
  <si>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</si>
  <si>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</si>
  <si>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</si>
  <si>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</si>
  <si>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</si>
  <si>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</si>
  <si>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</si>
  <si>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</si>
  <si>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</si>
  <si>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</si>
  <si>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</si>
  <si>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</si>
  <si>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</si>
  <si>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</si>
  <si>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</si>
  <si>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</si>
  <si>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</si>
  <si>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</si>
  <si>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</si>
  <si>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</si>
  <si>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</si>
  <si>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</si>
  <si>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</si>
  <si>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</si>
  <si>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</si>
  <si>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</si>
  <si>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</si>
  <si>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</si>
  <si>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</si>
  <si>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</si>
  <si>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</si>
  <si>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</si>
  <si>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</si>
  <si>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</si>
  <si>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</si>
  <si>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</si>
  <si>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</si>
  <si>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</si>
  <si>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</si>
  <si>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</si>
  <si>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</si>
  <si>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</si>
  <si>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</si>
  <si>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</si>
  <si>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</si>
  <si>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</si>
  <si>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</si>
  <si>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</si>
  <si>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</si>
  <si>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</si>
  <si>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</si>
  <si>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</si>
  <si>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</si>
  <si>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</si>
  <si>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</si>
  <si>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</si>
  <si>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</si>
  <si>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</si>
  <si>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</si>
  <si>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</si>
  <si>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</si>
  <si>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</si>
  <si>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</si>
  <si>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</si>
  <si>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</si>
  <si>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</si>
  <si>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</si>
  <si>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</si>
  <si>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</si>
  <si>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</si>
  <si>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</si>
  <si>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</si>
  <si>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</si>
  <si>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</si>
  <si>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</si>
  <si>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</si>
  <si>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</si>
  <si>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</si>
  <si>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</si>
  <si>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</si>
  <si>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</si>
  <si>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</si>
  <si>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</si>
  <si>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</si>
  <si>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</si>
  <si>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</si>
  <si>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</si>
  <si>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</si>
  <si>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</si>
  <si>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さいたま市</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</si>
  <si>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</si>
  <si>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</si>
  <si>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</si>
  <si>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</si>
  <si>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</si>
  <si>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</si>
  <si>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</si>
  <si>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</si>
  <si>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</si>
  <si>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</si>
  <si>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類似団体と比較すると管きょ老朽化率は低くなっていますが、さいたま市の下水道は事業着手から50年以上が経過しており、下水道管やポンプ場などの有形固定資産の老朽化は年々進んでいます。
　一方で、管きょ改善率は低い状況となっています。
　今後、老朽化した下水道施設が増加することが見込まれるため、事故や災害時における下水道機能の確保という観点から、施設の状況を速やかに把握し、計画的な改築更新を実施していきます。
　一方で、施設の維持管理や老朽管きょの改築・更新事業に対する費用の増加が見込まれることから、財政基盤の強化が課題となってきます。そのため、新たにアセットマネジメント手法を導入し、業務の効率化や人材育成等も含め、効率的な維持管理手法やシステムの改良・構築に取り組んでいき、将来事業費の削減を図っていきます。</t>
    <rPh sb="39" eb="41">
      <t>ジギョウ</t>
    </rPh>
    <rPh sb="41" eb="42">
      <t>チャク</t>
    </rPh>
    <rPh sb="42" eb="43">
      <t>テ</t>
    </rPh>
    <rPh sb="186" eb="189">
      <t>ケイカクテキ</t>
    </rPh>
    <rPh sb="190" eb="192">
      <t>カイチク</t>
    </rPh>
    <rPh sb="192" eb="194">
      <t>コウシン</t>
    </rPh>
    <rPh sb="195" eb="197">
      <t>ジッシ</t>
    </rPh>
    <rPh sb="206" eb="208">
      <t>イッポウ</t>
    </rPh>
    <rPh sb="224" eb="226">
      <t>カイチク</t>
    </rPh>
    <phoneticPr fontId="4"/>
  </si>
  <si>
    <r>
      <t>　さいたま市では、長期的な視点に立った基本的な方針や施策の方向性を示した「希望つなぐ下水道プラン（さいたま市下水道長期計画）」の実現に向けて取り組む「中期経営計画」に基づき、計画的な事業の推進と経営の健全化への取り組みの推進を図っています。
　経営基盤強化の取り組みとして、平成26年度に下水道使用料</t>
    </r>
    <r>
      <rPr>
        <sz val="11"/>
        <rFont val="ＭＳ ゴシック"/>
        <family val="3"/>
        <charset val="128"/>
      </rPr>
      <t>の</t>
    </r>
    <r>
      <rPr>
        <sz val="11"/>
        <color theme="1"/>
        <rFont val="ＭＳ ゴシック"/>
        <family val="3"/>
        <charset val="128"/>
      </rPr>
      <t>改定を行った結果、平成26年度は経費回収率が100％を上回り、下水道使用料は適正な料金水準となっています。
　企業債残高対事業規模比率が類似団体平均を上回っていることから、建設投資の平準化や建設コストの縮減を図ることにより企業債発行の抑制に努めていきます。
　水洗化率が類似団体平均を下回っていることから、引き続き普及指導を積極的に行い、水洗化率の向上を図っていきます。
　</t>
    </r>
    <r>
      <rPr>
        <sz val="11"/>
        <rFont val="ＭＳ ゴシック"/>
        <family val="3"/>
        <charset val="128"/>
      </rPr>
      <t>平成26年度に流動比率が低下していますが、数値の変動は会計制度の変更の影響によるものです。</t>
    </r>
    <rPh sb="359" eb="361">
      <t>スウチ</t>
    </rPh>
    <rPh sb="362" eb="364">
      <t>ヘンドウ</t>
    </rPh>
    <phoneticPr fontId="4"/>
  </si>
  <si>
    <r>
      <t>　現状では、概ね良好な経営を行っており</t>
    </r>
    <r>
      <rPr>
        <sz val="11"/>
        <rFont val="ＭＳ ゴシック"/>
        <family val="3"/>
        <charset val="128"/>
      </rPr>
      <t>、今後も「下水道事業計画」に基づき、下水道整備を進めることにより、下水道普及率は増加していく見込みです。</t>
    </r>
    <r>
      <rPr>
        <sz val="11"/>
        <color theme="1"/>
        <rFont val="ＭＳ ゴシック"/>
        <family val="3"/>
        <charset val="128"/>
      </rPr>
      <t xml:space="preserve">
　</t>
    </r>
    <r>
      <rPr>
        <sz val="11"/>
        <rFont val="ＭＳ ゴシック"/>
        <family val="3"/>
        <charset val="128"/>
      </rPr>
      <t>しかし、今後は節水機器等の普及により汚水処理水量は微増にとどまり、下水道使用料はこれまでのような増収が見込めない一方で、下水道普及による維持管理費の増加や老朽化の進んだ管きょの改築更新、下水道施設の耐震化、浸水対策事業の推進などによる事業費の増加が見込まれます。
　今後も下水道事業の健全な経営に努めていくために、更なる改善点を洗い出し、投資の効率化や維持管理費の適切な執行に努めていきます。さらに</t>
    </r>
    <r>
      <rPr>
        <sz val="11"/>
        <color theme="1"/>
        <rFont val="ＭＳ ゴシック"/>
        <family val="3"/>
        <charset val="128"/>
      </rPr>
      <t xml:space="preserve">、下水道事業の経営健全化を目指すために、水洗化向上対策、建設コストの縮減、民間的経営手法の導入の推進などの経営基盤強化に取り組んでいきます。
</t>
    </r>
    <rPh sb="1" eb="3">
      <t>ゲンジョウ</t>
    </rPh>
    <rPh sb="20" eb="22">
      <t>コンゴ</t>
    </rPh>
    <rPh sb="24" eb="27">
      <t>ゲスイドウ</t>
    </rPh>
    <rPh sb="27" eb="29">
      <t>ジギョウ</t>
    </rPh>
    <rPh sb="29" eb="31">
      <t>ケイカク</t>
    </rPh>
    <rPh sb="33" eb="34">
      <t>モト</t>
    </rPh>
    <rPh sb="37" eb="40">
      <t>ゲスイドウ</t>
    </rPh>
    <rPh sb="40" eb="42">
      <t>セイビ</t>
    </rPh>
    <rPh sb="43" eb="44">
      <t>スス</t>
    </rPh>
    <rPh sb="54" eb="55">
      <t>ドウ</t>
    </rPh>
    <rPh sb="55" eb="57">
      <t>フキュウ</t>
    </rPh>
    <rPh sb="57" eb="58">
      <t>リツ</t>
    </rPh>
    <rPh sb="59" eb="61">
      <t>ゾウカ</t>
    </rPh>
    <rPh sb="65" eb="67">
      <t>ミコ</t>
    </rPh>
    <rPh sb="77" eb="79">
      <t>コンゴ</t>
    </rPh>
    <rPh sb="80" eb="82">
      <t>セッスイ</t>
    </rPh>
    <rPh sb="82" eb="85">
      <t>キキナド</t>
    </rPh>
    <rPh sb="86" eb="88">
      <t>フキュウ</t>
    </rPh>
    <rPh sb="91" eb="93">
      <t>オスイ</t>
    </rPh>
    <rPh sb="93" eb="95">
      <t>ショリ</t>
    </rPh>
    <rPh sb="95" eb="97">
      <t>スイリョウ</t>
    </rPh>
    <rPh sb="98" eb="100">
      <t>ビゾウ</t>
    </rPh>
    <rPh sb="106" eb="109">
      <t>ゲスイドウ</t>
    </rPh>
    <rPh sb="109" eb="112">
      <t>シヨウリョウ</t>
    </rPh>
    <rPh sb="121" eb="123">
      <t>ゾウシュウ</t>
    </rPh>
    <rPh sb="124" eb="126">
      <t>ミコ</t>
    </rPh>
    <rPh sb="129" eb="131">
      <t>イッポウ</t>
    </rPh>
    <rPh sb="133" eb="136">
      <t>ゲスイドウ</t>
    </rPh>
    <rPh sb="136" eb="138">
      <t>フキュウ</t>
    </rPh>
    <rPh sb="141" eb="143">
      <t>イジ</t>
    </rPh>
    <rPh sb="143" eb="145">
      <t>カンリ</t>
    </rPh>
    <rPh sb="206" eb="208">
      <t>コンゴ</t>
    </rPh>
    <rPh sb="230" eb="231">
      <t>サラ</t>
    </rPh>
    <rPh sb="233" eb="236">
      <t>カイゼンテン</t>
    </rPh>
    <rPh sb="237" eb="238">
      <t>アラ</t>
    </rPh>
    <rPh sb="239" eb="240">
      <t>ダ</t>
    </rPh>
    <rPh sb="242" eb="244">
      <t>トウシ</t>
    </rPh>
    <rPh sb="245" eb="248">
      <t>コウリツカ</t>
    </rPh>
    <rPh sb="249" eb="251">
      <t>イジ</t>
    </rPh>
    <rPh sb="251" eb="253">
      <t>カンリ</t>
    </rPh>
    <rPh sb="273" eb="276">
      <t>ゲスイドウ</t>
    </rPh>
    <rPh sb="276" eb="278">
      <t>ジギョウ</t>
    </rPh>
    <rPh sb="279" eb="281">
      <t>ケイエイ</t>
    </rPh>
    <rPh sb="281" eb="284">
      <t>ケンゼンカ</t>
    </rPh>
    <rPh sb="285" eb="287">
      <t>メザ</t>
    </rPh>
    <rPh sb="292" eb="295">
      <t>スイセンカ</t>
    </rPh>
    <rPh sb="295" eb="297">
      <t>コウジョウ</t>
    </rPh>
    <rPh sb="297" eb="299">
      <t>タイサク</t>
    </rPh>
    <rPh sb="300" eb="302">
      <t>ケンセツ</t>
    </rPh>
    <rPh sb="306" eb="308">
      <t>シュクゲン</t>
    </rPh>
    <rPh sb="309" eb="312">
      <t>ミンカンテキ</t>
    </rPh>
    <rPh sb="312" eb="314">
      <t>ケイエイ</t>
    </rPh>
    <rPh sb="314" eb="315">
      <t>テ</t>
    </rPh>
    <rPh sb="315" eb="316">
      <t>ホウ</t>
    </rPh>
    <rPh sb="317" eb="319">
      <t>ドウニュウ</t>
    </rPh>
    <rPh sb="320" eb="322">
      <t>スイシン</t>
    </rPh>
    <rPh sb="325" eb="327">
      <t>ケイエイ</t>
    </rPh>
    <rPh sb="327" eb="329">
      <t>キバン</t>
    </rPh>
    <rPh sb="329" eb="331">
      <t>キョウカ</t>
    </rPh>
    <rPh sb="332" eb="333">
      <t>ト</t>
    </rPh>
    <rPh sb="334" eb="335">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</si>
</sst>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0.17</c:v>
                </c:pt>
                <c:pt idx="1">
                  <c:v>0.1</c:v>
                </c:pt>
                <c:pt idx="2">
                  <c:v>0.19</c:v>
                </c:pt>
                <c:pt idx="3">
                  <c:v>0.12</c:v>
                </c:pt>
                <c:pt idx="4">
                  <c:v>0.12</c:v>
                </c:pt>
              </c:numCache>
            </c:numRef>
          </c:val>
        </c:ser>
        <c:dLbls>
          <c:showLegendKey val="0"/>
          <c:showVal val="0"/>
          <c:showCatName val="0"/>
          <c:showSerName val="0"/>
          <c:showPercent val="0"/>
          <c:showBubbleSize val="0"/>
        </c:dLbls>
        <c:gapWidth val="150"/>
        <c:axId val="306414720"/>
        <c:axId val="30641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0.34</c:v>
                </c:pt>
                <c:pt idx="1">
                  <c:v>0.35</c:v>
                </c:pt>
                <c:pt idx="2">
                  <c:v>0.35</c:v>
                </c:pt>
                <c:pt idx="3">
                  <c:v>0.37</c:v>
                </c:pt>
                <c:pt idx="4">
                  <c:v>0.38</c:v>
                </c:pt>
              </c:numCache>
            </c:numRef>
          </c:val>
          <c:smooth val="0"/>
        </c:ser>
        <c:dLbls>
          <c:showLegendKey val="0"/>
          <c:showVal val="0"/>
          <c:showCatName val="0"/>
          <c:showSerName val="0"/>
          <c:showPercent val="0"/>
          <c:showBubbleSize val="0"/>
        </c:dLbls>
        <c:marker val="1"/>
        <c:smooth val="0"/>
        <c:axId val="306414720"/>
        <c:axId val="306416640"/>
      </c:lineChart>
      <c:dateAx>
        <c:axId val="306414720"/>
        <c:scaling>
          <c:orientation val="minMax"/>
        </c:scaling>
        <c:delete val="1"/>
        <c:axPos val="b"/>
        <c:numFmt formatCode="ge" sourceLinked="1"/>
        <c:majorTickMark val="none"/>
        <c:minorTickMark val="none"/>
        <c:tickLblPos val="none"/>
        <c:crossAx val="306416640"/>
        <c:crosses val="autoZero"/>
        <c:auto val="1"/>
        <c:lblOffset val="100"/>
        <c:baseTimeUnit val="years"/>
      </c:dateAx>
      <c:valAx>
        <c:axId val="30641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41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55.4</c:v>
                </c:pt>
                <c:pt idx="1">
                  <c:v>60.23</c:v>
                </c:pt>
                <c:pt idx="2">
                  <c:v>63.99</c:v>
                </c:pt>
                <c:pt idx="3">
                  <c:v>58.86</c:v>
                </c:pt>
                <c:pt idx="4">
                  <c:v>50.19</c:v>
                </c:pt>
              </c:numCache>
            </c:numRef>
          </c:val>
        </c:ser>
        <c:dLbls>
          <c:showLegendKey val="0"/>
          <c:showVal val="0"/>
          <c:showCatName val="0"/>
          <c:showSerName val="0"/>
          <c:showPercent val="0"/>
          <c:showBubbleSize val="0"/>
        </c:dLbls>
        <c:gapWidth val="150"/>
        <c:axId val="323779968"/>
        <c:axId val="35713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60.95</c:v>
                </c:pt>
                <c:pt idx="1">
                  <c:v>59.52</c:v>
                </c:pt>
                <c:pt idx="2">
                  <c:v>57.95</c:v>
                </c:pt>
                <c:pt idx="3">
                  <c:v>59.8</c:v>
                </c:pt>
                <c:pt idx="4">
                  <c:v>59.58</c:v>
                </c:pt>
              </c:numCache>
            </c:numRef>
          </c:val>
          <c:smooth val="0"/>
        </c:ser>
        <c:dLbls>
          <c:showLegendKey val="0"/>
          <c:showVal val="0"/>
          <c:showCatName val="0"/>
          <c:showSerName val="0"/>
          <c:showPercent val="0"/>
          <c:showBubbleSize val="0"/>
        </c:dLbls>
        <c:marker val="1"/>
        <c:smooth val="0"/>
        <c:axId val="323779968"/>
        <c:axId val="357134720"/>
      </c:lineChart>
      <c:dateAx>
        <c:axId val="323779968"/>
        <c:scaling>
          <c:orientation val="minMax"/>
        </c:scaling>
        <c:delete val="1"/>
        <c:axPos val="b"/>
        <c:numFmt formatCode="ge" sourceLinked="1"/>
        <c:majorTickMark val="none"/>
        <c:minorTickMark val="none"/>
        <c:tickLblPos val="none"/>
        <c:crossAx val="357134720"/>
        <c:crosses val="autoZero"/>
        <c:auto val="1"/>
        <c:lblOffset val="100"/>
        <c:baseTimeUnit val="years"/>
      </c:dateAx>
      <c:valAx>
        <c:axId val="35713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77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94.04</c:v>
                </c:pt>
                <c:pt idx="1">
                  <c:v>94.4</c:v>
                </c:pt>
                <c:pt idx="2">
                  <c:v>94.81</c:v>
                </c:pt>
                <c:pt idx="3">
                  <c:v>95.12</c:v>
                </c:pt>
                <c:pt idx="4">
                  <c:v>95.61</c:v>
                </c:pt>
              </c:numCache>
            </c:numRef>
          </c:val>
        </c:ser>
        <c:dLbls>
          <c:showLegendKey val="0"/>
          <c:showVal val="0"/>
          <c:showCatName val="0"/>
          <c:showSerName val="0"/>
          <c:showPercent val="0"/>
          <c:showBubbleSize val="0"/>
        </c:dLbls>
        <c:gapWidth val="150"/>
        <c:axId val="318477824"/>
        <c:axId val="31847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98.46</c:v>
                </c:pt>
                <c:pt idx="1">
                  <c:v>98.54</c:v>
                </c:pt>
                <c:pt idx="2">
                  <c:v>98.56</c:v>
                </c:pt>
                <c:pt idx="3">
                  <c:v>98.64</c:v>
                </c:pt>
                <c:pt idx="4">
                  <c:v>98.71</c:v>
                </c:pt>
              </c:numCache>
            </c:numRef>
          </c:val>
          <c:smooth val="0"/>
        </c:ser>
        <c:dLbls>
          <c:showLegendKey val="0"/>
          <c:showVal val="0"/>
          <c:showCatName val="0"/>
          <c:showSerName val="0"/>
          <c:showPercent val="0"/>
          <c:showBubbleSize val="0"/>
        </c:dLbls>
        <c:marker val="1"/>
        <c:smooth val="0"/>
        <c:axId val="318477824"/>
        <c:axId val="318479744"/>
      </c:lineChart>
      <c:dateAx>
        <c:axId val="318477824"/>
        <c:scaling>
          <c:orientation val="minMax"/>
        </c:scaling>
        <c:delete val="1"/>
        <c:axPos val="b"/>
        <c:numFmt formatCode="ge" sourceLinked="1"/>
        <c:majorTickMark val="none"/>
        <c:minorTickMark val="none"/>
        <c:tickLblPos val="none"/>
        <c:crossAx val="318479744"/>
        <c:crosses val="autoZero"/>
        <c:auto val="1"/>
        <c:lblOffset val="100"/>
        <c:baseTimeUnit val="years"/>
      </c:dateAx>
      <c:valAx>
        <c:axId val="31847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7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100.07</c:v>
                </c:pt>
                <c:pt idx="1">
                  <c:v>99.99</c:v>
                </c:pt>
                <c:pt idx="2">
                  <c:v>100.03</c:v>
                </c:pt>
                <c:pt idx="3">
                  <c:v>100.08</c:v>
                </c:pt>
                <c:pt idx="4">
                  <c:v>101.29</c:v>
                </c:pt>
              </c:numCache>
            </c:numRef>
          </c:val>
        </c:ser>
        <c:dLbls>
          <c:showLegendKey val="0"/>
          <c:showVal val="0"/>
          <c:showCatName val="0"/>
          <c:showSerName val="0"/>
          <c:showPercent val="0"/>
          <c:showBubbleSize val="0"/>
        </c:dLbls>
        <c:gapWidth val="150"/>
        <c:axId val="306440832"/>
        <c:axId val="31392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105.47</c:v>
                </c:pt>
                <c:pt idx="1">
                  <c:v>105.54</c:v>
                </c:pt>
                <c:pt idx="2">
                  <c:v>105.85</c:v>
                </c:pt>
                <c:pt idx="3">
                  <c:v>106.98</c:v>
                </c:pt>
                <c:pt idx="4">
                  <c:v>108.24</c:v>
                </c:pt>
              </c:numCache>
            </c:numRef>
          </c:val>
          <c:smooth val="0"/>
        </c:ser>
        <c:dLbls>
          <c:showLegendKey val="0"/>
          <c:showVal val="0"/>
          <c:showCatName val="0"/>
          <c:showSerName val="0"/>
          <c:showPercent val="0"/>
          <c:showBubbleSize val="0"/>
        </c:dLbls>
        <c:marker val="1"/>
        <c:smooth val="0"/>
        <c:axId val="306440832"/>
        <c:axId val="313922688"/>
      </c:lineChart>
      <c:dateAx>
        <c:axId val="306440832"/>
        <c:scaling>
          <c:orientation val="minMax"/>
        </c:scaling>
        <c:delete val="1"/>
        <c:axPos val="b"/>
        <c:numFmt formatCode="ge" sourceLinked="1"/>
        <c:majorTickMark val="none"/>
        <c:minorTickMark val="none"/>
        <c:tickLblPos val="none"/>
        <c:crossAx val="313922688"/>
        <c:crosses val="autoZero"/>
        <c:auto val="1"/>
        <c:lblOffset val="100"/>
        <c:baseTimeUnit val="years"/>
      </c:dateAx>
      <c:valAx>
        <c:axId val="31392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44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10.11</c:v>
                </c:pt>
                <c:pt idx="1">
                  <c:v>11.52</c:v>
                </c:pt>
                <c:pt idx="2">
                  <c:v>12.77</c:v>
                </c:pt>
                <c:pt idx="3">
                  <c:v>14.23</c:v>
                </c:pt>
                <c:pt idx="4">
                  <c:v>20</c:v>
                </c:pt>
              </c:numCache>
            </c:numRef>
          </c:val>
        </c:ser>
        <c:dLbls>
          <c:showLegendKey val="0"/>
          <c:showVal val="0"/>
          <c:showCatName val="0"/>
          <c:showSerName val="0"/>
          <c:showPercent val="0"/>
          <c:showBubbleSize val="0"/>
        </c:dLbls>
        <c:gapWidth val="150"/>
        <c:axId val="318157184"/>
        <c:axId val="31815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28.99</c:v>
                </c:pt>
                <c:pt idx="1">
                  <c:v>29.9</c:v>
                </c:pt>
                <c:pt idx="2">
                  <c:v>30.56</c:v>
                </c:pt>
                <c:pt idx="3">
                  <c:v>31.06</c:v>
                </c:pt>
                <c:pt idx="4">
                  <c:v>42</c:v>
                </c:pt>
              </c:numCache>
            </c:numRef>
          </c:val>
          <c:smooth val="0"/>
        </c:ser>
        <c:dLbls>
          <c:showLegendKey val="0"/>
          <c:showVal val="0"/>
          <c:showCatName val="0"/>
          <c:showSerName val="0"/>
          <c:showPercent val="0"/>
          <c:showBubbleSize val="0"/>
        </c:dLbls>
        <c:marker val="1"/>
        <c:smooth val="0"/>
        <c:axId val="318157184"/>
        <c:axId val="318158336"/>
      </c:lineChart>
      <c:dateAx>
        <c:axId val="318157184"/>
        <c:scaling>
          <c:orientation val="minMax"/>
        </c:scaling>
        <c:delete val="1"/>
        <c:axPos val="b"/>
        <c:numFmt formatCode="ge" sourceLinked="1"/>
        <c:majorTickMark val="none"/>
        <c:minorTickMark val="none"/>
        <c:tickLblPos val="none"/>
        <c:crossAx val="318158336"/>
        <c:crosses val="autoZero"/>
        <c:auto val="1"/>
        <c:lblOffset val="100"/>
        <c:baseTimeUnit val="years"/>
      </c:dateAx>
      <c:valAx>
        <c:axId val="31815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5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1.26</c:v>
                </c:pt>
                <c:pt idx="1">
                  <c:v>1.71</c:v>
                </c:pt>
                <c:pt idx="2">
                  <c:v>2.2999999999999998</c:v>
                </c:pt>
                <c:pt idx="3">
                  <c:v>2.92</c:v>
                </c:pt>
                <c:pt idx="4">
                  <c:v>3.61</c:v>
                </c:pt>
              </c:numCache>
            </c:numRef>
          </c:val>
        </c:ser>
        <c:dLbls>
          <c:showLegendKey val="0"/>
          <c:showVal val="0"/>
          <c:showCatName val="0"/>
          <c:showSerName val="0"/>
          <c:showPercent val="0"/>
          <c:showBubbleSize val="0"/>
        </c:dLbls>
        <c:gapWidth val="150"/>
        <c:axId val="318173952"/>
        <c:axId val="31817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5.77</c:v>
                </c:pt>
                <c:pt idx="1">
                  <c:v>6.06</c:v>
                </c:pt>
                <c:pt idx="2">
                  <c:v>6.24</c:v>
                </c:pt>
                <c:pt idx="3">
                  <c:v>6.43</c:v>
                </c:pt>
                <c:pt idx="4">
                  <c:v>6.95</c:v>
                </c:pt>
              </c:numCache>
            </c:numRef>
          </c:val>
          <c:smooth val="0"/>
        </c:ser>
        <c:dLbls>
          <c:showLegendKey val="0"/>
          <c:showVal val="0"/>
          <c:showCatName val="0"/>
          <c:showSerName val="0"/>
          <c:showPercent val="0"/>
          <c:showBubbleSize val="0"/>
        </c:dLbls>
        <c:marker val="1"/>
        <c:smooth val="0"/>
        <c:axId val="318173952"/>
        <c:axId val="318175872"/>
      </c:lineChart>
      <c:dateAx>
        <c:axId val="318173952"/>
        <c:scaling>
          <c:orientation val="minMax"/>
        </c:scaling>
        <c:delete val="1"/>
        <c:axPos val="b"/>
        <c:numFmt formatCode="ge" sourceLinked="1"/>
        <c:majorTickMark val="none"/>
        <c:minorTickMark val="none"/>
        <c:tickLblPos val="none"/>
        <c:crossAx val="318175872"/>
        <c:crosses val="autoZero"/>
        <c:auto val="1"/>
        <c:lblOffset val="100"/>
        <c:baseTimeUnit val="years"/>
      </c:dateAx>
      <c:valAx>
        <c:axId val="31817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7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457344"/>
        <c:axId val="31846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7.14</c:v>
                </c:pt>
                <c:pt idx="1">
                  <c:v>6.77</c:v>
                </c:pt>
                <c:pt idx="2">
                  <c:v>5.72</c:v>
                </c:pt>
                <c:pt idx="3">
                  <c:v>4.09</c:v>
                </c:pt>
                <c:pt idx="4">
                  <c:v>0.61</c:v>
                </c:pt>
              </c:numCache>
            </c:numRef>
          </c:val>
          <c:smooth val="0"/>
        </c:ser>
        <c:dLbls>
          <c:showLegendKey val="0"/>
          <c:showVal val="0"/>
          <c:showCatName val="0"/>
          <c:showSerName val="0"/>
          <c:showPercent val="0"/>
          <c:showBubbleSize val="0"/>
        </c:dLbls>
        <c:marker val="1"/>
        <c:smooth val="0"/>
        <c:axId val="318457344"/>
        <c:axId val="318468480"/>
      </c:lineChart>
      <c:dateAx>
        <c:axId val="318457344"/>
        <c:scaling>
          <c:orientation val="minMax"/>
        </c:scaling>
        <c:delete val="1"/>
        <c:axPos val="b"/>
        <c:numFmt formatCode="ge" sourceLinked="1"/>
        <c:majorTickMark val="none"/>
        <c:minorTickMark val="none"/>
        <c:tickLblPos val="none"/>
        <c:crossAx val="318468480"/>
        <c:crosses val="autoZero"/>
        <c:auto val="1"/>
        <c:lblOffset val="100"/>
        <c:baseTimeUnit val="years"/>
      </c:dateAx>
      <c:valAx>
        <c:axId val="31846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5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151.66</c:v>
                </c:pt>
                <c:pt idx="1">
                  <c:v>169.06</c:v>
                </c:pt>
                <c:pt idx="2">
                  <c:v>133.02000000000001</c:v>
                </c:pt>
                <c:pt idx="3">
                  <c:v>146.35</c:v>
                </c:pt>
                <c:pt idx="4">
                  <c:v>45.13</c:v>
                </c:pt>
              </c:numCache>
            </c:numRef>
          </c:val>
        </c:ser>
        <c:dLbls>
          <c:showLegendKey val="0"/>
          <c:showVal val="0"/>
          <c:showCatName val="0"/>
          <c:showSerName val="0"/>
          <c:showPercent val="0"/>
          <c:showBubbleSize val="0"/>
        </c:dLbls>
        <c:gapWidth val="150"/>
        <c:axId val="318490880"/>
        <c:axId val="31849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189.52</c:v>
                </c:pt>
                <c:pt idx="1">
                  <c:v>178.08</c:v>
                </c:pt>
                <c:pt idx="2">
                  <c:v>182.39</c:v>
                </c:pt>
                <c:pt idx="3">
                  <c:v>187.05</c:v>
                </c:pt>
                <c:pt idx="4">
                  <c:v>55.68</c:v>
                </c:pt>
              </c:numCache>
            </c:numRef>
          </c:val>
          <c:smooth val="0"/>
        </c:ser>
        <c:dLbls>
          <c:showLegendKey val="0"/>
          <c:showVal val="0"/>
          <c:showCatName val="0"/>
          <c:showSerName val="0"/>
          <c:showPercent val="0"/>
          <c:showBubbleSize val="0"/>
        </c:dLbls>
        <c:marker val="1"/>
        <c:smooth val="0"/>
        <c:axId val="318490880"/>
        <c:axId val="318497536"/>
      </c:lineChart>
      <c:dateAx>
        <c:axId val="318490880"/>
        <c:scaling>
          <c:orientation val="minMax"/>
        </c:scaling>
        <c:delete val="1"/>
        <c:axPos val="b"/>
        <c:numFmt formatCode="ge" sourceLinked="1"/>
        <c:majorTickMark val="none"/>
        <c:minorTickMark val="none"/>
        <c:tickLblPos val="none"/>
        <c:crossAx val="318497536"/>
        <c:crosses val="autoZero"/>
        <c:auto val="1"/>
        <c:lblOffset val="100"/>
        <c:baseTimeUnit val="years"/>
      </c:dateAx>
      <c:valAx>
        <c:axId val="31849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9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1063.2</c:v>
                </c:pt>
                <c:pt idx="1">
                  <c:v>998.67</c:v>
                </c:pt>
                <c:pt idx="2">
                  <c:v>972.65</c:v>
                </c:pt>
                <c:pt idx="3">
                  <c:v>947.12</c:v>
                </c:pt>
                <c:pt idx="4">
                  <c:v>822.62</c:v>
                </c:pt>
              </c:numCache>
            </c:numRef>
          </c:val>
        </c:ser>
        <c:dLbls>
          <c:showLegendKey val="0"/>
          <c:showVal val="0"/>
          <c:showCatName val="0"/>
          <c:showSerName val="0"/>
          <c:showPercent val="0"/>
          <c:showBubbleSize val="0"/>
        </c:dLbls>
        <c:gapWidth val="150"/>
        <c:axId val="323032576"/>
        <c:axId val="32303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707.57</c:v>
                </c:pt>
                <c:pt idx="1">
                  <c:v>696.19</c:v>
                </c:pt>
                <c:pt idx="2">
                  <c:v>671.46</c:v>
                </c:pt>
                <c:pt idx="3">
                  <c:v>644.47</c:v>
                </c:pt>
                <c:pt idx="4">
                  <c:v>627.59</c:v>
                </c:pt>
              </c:numCache>
            </c:numRef>
          </c:val>
          <c:smooth val="0"/>
        </c:ser>
        <c:dLbls>
          <c:showLegendKey val="0"/>
          <c:showVal val="0"/>
          <c:showCatName val="0"/>
          <c:showSerName val="0"/>
          <c:showPercent val="0"/>
          <c:showBubbleSize val="0"/>
        </c:dLbls>
        <c:marker val="1"/>
        <c:smooth val="0"/>
        <c:axId val="323032576"/>
        <c:axId val="323034496"/>
      </c:lineChart>
      <c:dateAx>
        <c:axId val="323032576"/>
        <c:scaling>
          <c:orientation val="minMax"/>
        </c:scaling>
        <c:delete val="1"/>
        <c:axPos val="b"/>
        <c:numFmt formatCode="ge" sourceLinked="1"/>
        <c:majorTickMark val="none"/>
        <c:minorTickMark val="none"/>
        <c:tickLblPos val="none"/>
        <c:crossAx val="323034496"/>
        <c:crosses val="autoZero"/>
        <c:auto val="1"/>
        <c:lblOffset val="100"/>
        <c:baseTimeUnit val="years"/>
      </c:dateAx>
      <c:valAx>
        <c:axId val="32303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3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77.900000000000006</c:v>
                </c:pt>
                <c:pt idx="1">
                  <c:v>83.94</c:v>
                </c:pt>
                <c:pt idx="2">
                  <c:v>86.91</c:v>
                </c:pt>
                <c:pt idx="3">
                  <c:v>87.83</c:v>
                </c:pt>
                <c:pt idx="4">
                  <c:v>101.35</c:v>
                </c:pt>
              </c:numCache>
            </c:numRef>
          </c:val>
        </c:ser>
        <c:dLbls>
          <c:showLegendKey val="0"/>
          <c:showVal val="0"/>
          <c:showCatName val="0"/>
          <c:showSerName val="0"/>
          <c:showPercent val="0"/>
          <c:showBubbleSize val="0"/>
        </c:dLbls>
        <c:gapWidth val="150"/>
        <c:axId val="323170688"/>
        <c:axId val="32317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107.3</c:v>
                </c:pt>
                <c:pt idx="1">
                  <c:v>106.48</c:v>
                </c:pt>
                <c:pt idx="2">
                  <c:v>107.64</c:v>
                </c:pt>
                <c:pt idx="3">
                  <c:v>109.25</c:v>
                </c:pt>
                <c:pt idx="4">
                  <c:v>113.93</c:v>
                </c:pt>
              </c:numCache>
            </c:numRef>
          </c:val>
          <c:smooth val="0"/>
        </c:ser>
        <c:dLbls>
          <c:showLegendKey val="0"/>
          <c:showVal val="0"/>
          <c:showCatName val="0"/>
          <c:showSerName val="0"/>
          <c:showPercent val="0"/>
          <c:showBubbleSize val="0"/>
        </c:dLbls>
        <c:marker val="1"/>
        <c:smooth val="0"/>
        <c:axId val="323170688"/>
        <c:axId val="323172608"/>
      </c:lineChart>
      <c:dateAx>
        <c:axId val="323170688"/>
        <c:scaling>
          <c:orientation val="minMax"/>
        </c:scaling>
        <c:delete val="1"/>
        <c:axPos val="b"/>
        <c:numFmt formatCode="ge" sourceLinked="1"/>
        <c:majorTickMark val="none"/>
        <c:minorTickMark val="none"/>
        <c:tickLblPos val="none"/>
        <c:crossAx val="323172608"/>
        <c:crosses val="autoZero"/>
        <c:auto val="1"/>
        <c:lblOffset val="100"/>
        <c:baseTimeUnit val="years"/>
      </c:dateAx>
      <c:valAx>
        <c:axId val="32317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7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148.56</c:v>
                </c:pt>
                <c:pt idx="1">
                  <c:v>145.72999999999999</c:v>
                </c:pt>
                <c:pt idx="2">
                  <c:v>140.31</c:v>
                </c:pt>
                <c:pt idx="3">
                  <c:v>138.68</c:v>
                </c:pt>
                <c:pt idx="4">
                  <c:v>137.76</c:v>
                </c:pt>
              </c:numCache>
            </c:numRef>
          </c:val>
        </c:ser>
        <c:dLbls>
          <c:showLegendKey val="0"/>
          <c:showVal val="0"/>
          <c:showCatName val="0"/>
          <c:showSerName val="0"/>
          <c:showPercent val="0"/>
          <c:showBubbleSize val="0"/>
        </c:dLbls>
        <c:gapWidth val="150"/>
        <c:axId val="323220608"/>
        <c:axId val="32322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124.21</c:v>
                </c:pt>
                <c:pt idx="1">
                  <c:v>124.63</c:v>
                </c:pt>
                <c:pt idx="2">
                  <c:v>123.36</c:v>
                </c:pt>
                <c:pt idx="3">
                  <c:v>121.96</c:v>
                </c:pt>
                <c:pt idx="4">
                  <c:v>116.77</c:v>
                </c:pt>
              </c:numCache>
            </c:numRef>
          </c:val>
          <c:smooth val="0"/>
        </c:ser>
        <c:dLbls>
          <c:showLegendKey val="0"/>
          <c:showVal val="0"/>
          <c:showCatName val="0"/>
          <c:showSerName val="0"/>
          <c:showPercent val="0"/>
          <c:showBubbleSize val="0"/>
        </c:dLbls>
        <c:marker val="1"/>
        <c:smooth val="0"/>
        <c:axId val="323220608"/>
        <c:axId val="323222912"/>
      </c:lineChart>
      <c:dateAx>
        <c:axId val="323220608"/>
        <c:scaling>
          <c:orientation val="minMax"/>
        </c:scaling>
        <c:delete val="1"/>
        <c:axPos val="b"/>
        <c:numFmt formatCode="ge" sourceLinked="1"/>
        <c:majorTickMark val="none"/>
        <c:minorTickMark val="none"/>
        <c:tickLblPos val="none"/>
        <c:crossAx val="323222912"/>
        <c:crosses val="autoZero"/>
        <c:auto val="1"/>
        <c:lblOffset val="100"/>
        <c:baseTimeUnit val="years"/>
      </c:dateAx>
      <c:valAx>
        <c:axId val="32322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2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886718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2" t="str">
        <f>データ!H6</f>
        <v>埼玉県　さいたま市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政令市等</v>
      </c>
      <c r="X8" s="70"/>
      <c r="Y8" s="70"/>
      <c r="Z8" s="70"/>
      <c r="AA8" s="70"/>
      <c r="AB8" s="70"/>
      <c r="AC8" s="70"/>
      <c r="AD8" s="3"/>
      <c r="AE8" s="3"/>
      <c r="AF8" s="3"/>
      <c r="AG8" s="3"/>
      <c r="AH8" s="3"/>
      <c r="AI8" s="3"/>
      <c r="AJ8" s="3"/>
      <c r="AK8" s="3"/>
      <c r="AL8" s="64">
        <f>データ!R6</f>
        <v>1260879</v>
      </c>
      <c r="AM8" s="64"/>
      <c r="AN8" s="64"/>
      <c r="AO8" s="64"/>
      <c r="AP8" s="64"/>
      <c r="AQ8" s="64"/>
      <c r="AR8" s="64"/>
      <c r="AS8" s="64"/>
      <c r="AT8" s="63">
        <f>データ!S6</f>
        <v>217.43</v>
      </c>
      <c r="AU8" s="63"/>
      <c r="AV8" s="63"/>
      <c r="AW8" s="63"/>
      <c r="AX8" s="63"/>
      <c r="AY8" s="63"/>
      <c r="AZ8" s="63"/>
      <c r="BA8" s="63"/>
      <c r="BB8" s="63">
        <f>データ!T6</f>
        <v>5799.01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2">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2">
      <c r="A10" s="2"/>
      <c r="B10" s="63" t="str">
        <f>データ!M6</f>
        <v>-</v>
      </c>
      <c r="C10" s="63"/>
      <c r="D10" s="63"/>
      <c r="E10" s="63"/>
      <c r="F10" s="63"/>
      <c r="G10" s="63"/>
      <c r="H10" s="63"/>
      <c r="I10" s="63">
        <f>データ!N6</f>
        <v>55.61</v>
      </c>
      <c r="J10" s="63"/>
      <c r="K10" s="63"/>
      <c r="L10" s="63"/>
      <c r="M10" s="63"/>
      <c r="N10" s="63"/>
      <c r="O10" s="63"/>
      <c r="P10" s="63">
        <f>データ!O6</f>
        <v>91.48</v>
      </c>
      <c r="Q10" s="63"/>
      <c r="R10" s="63"/>
      <c r="S10" s="63"/>
      <c r="T10" s="63"/>
      <c r="U10" s="63"/>
      <c r="V10" s="63"/>
      <c r="W10" s="63">
        <f>データ!P6</f>
        <v>85.37</v>
      </c>
      <c r="X10" s="63"/>
      <c r="Y10" s="63"/>
      <c r="Z10" s="63"/>
      <c r="AA10" s="63"/>
      <c r="AB10" s="63"/>
      <c r="AC10" s="63"/>
      <c r="AD10" s="64">
        <f>データ!Q6</f>
        <v>2414</v>
      </c>
      <c r="AE10" s="64"/>
      <c r="AF10" s="64"/>
      <c r="AG10" s="64"/>
      <c r="AH10" s="64"/>
      <c r="AI10" s="64"/>
      <c r="AJ10" s="64"/>
      <c r="AK10" s="2"/>
      <c r="AL10" s="64">
        <f>データ!U6</f>
        <v>1155871</v>
      </c>
      <c r="AM10" s="64"/>
      <c r="AN10" s="64"/>
      <c r="AO10" s="64"/>
      <c r="AP10" s="64"/>
      <c r="AQ10" s="64"/>
      <c r="AR10" s="64"/>
      <c r="AS10" s="64"/>
      <c r="AT10" s="63">
        <f>データ!V6</f>
        <v>118.44</v>
      </c>
      <c r="AU10" s="63"/>
      <c r="AV10" s="63"/>
      <c r="AW10" s="63"/>
      <c r="AX10" s="63"/>
      <c r="AY10" s="63"/>
      <c r="AZ10" s="63"/>
      <c r="BA10" s="63"/>
      <c r="BB10" s="63">
        <f>データ!W6</f>
        <v>9759.1299999999992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2014</v>
      </c>
      <c r="C6" s="31">
        <f t="shared" ref="C6:W6" si="3">C7</f>
        <v>111007</v>
      </c>
      <c r="D6" s="31">
        <f t="shared" si="3"/>
        <v>46</v>
      </c>
      <c r="E6" s="31">
        <f t="shared" si="3"/>
        <v>17</v>
      </c>
      <c r="F6" s="31">
        <f t="shared" si="3"/>
        <v>1</v>
      </c>
      <c r="G6" s="31">
        <f t="shared" si="3"/>
        <v>0</v>
      </c>
      <c r="H6" s="31" t="str">
        <f t="shared" si="3"/>
        <v>埼玉県　さいたま市</v>
      </c>
      <c r="I6" s="31" t="str">
        <f t="shared" si="3"/>
        <v>法適用</v>
      </c>
      <c r="J6" s="31" t="str">
        <f t="shared" si="3"/>
        <v>下水道事業</v>
      </c>
      <c r="K6" s="31" t="str">
        <f t="shared" si="3"/>
        <v>公共下水道</v>
      </c>
      <c r="L6" s="31" t="str">
        <f t="shared" si="3"/>
        <v>政令市等</v>
      </c>
      <c r="M6" s="32" t="str">
        <f t="shared" si="3"/>
        <v>-</v>
      </c>
      <c r="N6" s="32">
        <f t="shared" si="3"/>
        <v>55.61</v>
      </c>
      <c r="O6" s="32">
        <f t="shared" si="3"/>
        <v>91.48</v>
      </c>
      <c r="P6" s="32">
        <f t="shared" si="3"/>
        <v>85.37</v>
      </c>
      <c r="Q6" s="32">
        <f t="shared" si="3"/>
        <v>2414</v>
      </c>
      <c r="R6" s="32">
        <f t="shared" si="3"/>
        <v>1260879</v>
      </c>
      <c r="S6" s="32">
        <f t="shared" si="3"/>
        <v>217.43</v>
      </c>
      <c r="T6" s="32">
        <f t="shared" si="3"/>
        <v>5799.01</v>
      </c>
      <c r="U6" s="32">
        <f t="shared" si="3"/>
        <v>1155871</v>
      </c>
      <c r="V6" s="32">
        <f t="shared" si="3"/>
        <v>118.44</v>
      </c>
      <c r="W6" s="32">
        <f t="shared" si="3"/>
        <v>9759.1299999999992</v>
      </c>
      <c r="X6" s="33">
        <f>IF(X7="",NA(),X7)</f>
        <v>100.07</v>
      </c>
      <c r="Y6" s="33">
        <f t="shared" ref="Y6:AG6" si="4">IF(Y7="",NA(),Y7)</f>
        <v>99.99</v>
      </c>
      <c r="Z6" s="33">
        <f t="shared" si="4"/>
        <v>100.03</v>
      </c>
      <c r="AA6" s="33">
        <f t="shared" si="4"/>
        <v>100.08</v>
      </c>
      <c r="AB6" s="33">
        <f t="shared" si="4"/>
        <v>101.29</v>
      </c>
      <c r="AC6" s="33">
        <f t="shared" si="4"/>
        <v>105.47</v>
      </c>
      <c r="AD6" s="33">
        <f t="shared" si="4"/>
        <v>105.54</v>
      </c>
      <c r="AE6" s="33">
        <f t="shared" si="4"/>
        <v>105.85</v>
      </c>
      <c r="AF6" s="33">
        <f t="shared" si="4"/>
        <v>106.98</v>
      </c>
      <c r="AG6" s="33">
        <f t="shared" si="4"/>
        <v>108.24</v>
      </c>
      <c r="AH6" s="32" t="str">
        <f>IF(AH7="","",IF(AH7="-","【-】","【"&amp;SUBSTITUTE(TEXT(AH7,"#,##0.00"),"-","△")&amp;"】"))</f>
        <v>【107.74】</v>
      </c>
      <c r="AI6" s="32">
        <f>IF(AI7="",NA(),AI7)</f>
        <v>0</v>
      </c>
      <c r="AJ6" s="32">
        <f t="shared" ref="AJ6:AR6" si="5">IF(AJ7="",NA(),AJ7)</f>
        <v>0</v>
      </c>
      <c r="AK6" s="32">
        <f t="shared" si="5"/>
        <v>0</v>
      </c>
      <c r="AL6" s="32">
        <f t="shared" si="5"/>
        <v>0</v>
      </c>
      <c r="AM6" s="32">
        <f t="shared" si="5"/>
        <v>0</v>
      </c>
      <c r="AN6" s="33">
        <f t="shared" si="5"/>
        <v>7.14</v>
      </c>
      <c r="AO6" s="33">
        <f t="shared" si="5"/>
        <v>6.77</v>
      </c>
      <c r="AP6" s="33">
        <f t="shared" si="5"/>
        <v>5.72</v>
      </c>
      <c r="AQ6" s="33">
        <f t="shared" si="5"/>
        <v>4.09</v>
      </c>
      <c r="AR6" s="33">
        <f t="shared" si="5"/>
        <v>0.61</v>
      </c>
      <c r="AS6" s="32" t="str">
        <f>IF(AS7="","",IF(AS7="-","【-】","【"&amp;SUBSTITUTE(TEXT(AS7,"#,##0.00"),"-","△")&amp;"】"))</f>
        <v>【4.71】</v>
      </c>
      <c r="AT6" s="33">
        <f>IF(AT7="",NA(),AT7)</f>
        <v>151.66</v>
      </c>
      <c r="AU6" s="33">
        <f t="shared" ref="AU6:BC6" si="6">IF(AU7="",NA(),AU7)</f>
        <v>169.06</v>
      </c>
      <c r="AV6" s="33">
        <f t="shared" si="6"/>
        <v>133.02000000000001</v>
      </c>
      <c r="AW6" s="33">
        <f t="shared" si="6"/>
        <v>146.35</v>
      </c>
      <c r="AX6" s="33">
        <f t="shared" si="6"/>
        <v>45.13</v>
      </c>
      <c r="AY6" s="33">
        <f t="shared" si="6"/>
        <v>189.52</v>
      </c>
      <c r="AZ6" s="33">
        <f t="shared" si="6"/>
        <v>178.08</v>
      </c>
      <c r="BA6" s="33">
        <f t="shared" si="6"/>
        <v>182.39</v>
      </c>
      <c r="BB6" s="33">
        <f t="shared" si="6"/>
        <v>187.05</v>
      </c>
      <c r="BC6" s="33">
        <f t="shared" si="6"/>
        <v>55.68</v>
      </c>
      <c r="BD6" s="32" t="str">
        <f>IF(BD7="","",IF(BD7="-","【-】","【"&amp;SUBSTITUTE(TEXT(BD7,"#,##0.00"),"-","△")&amp;"】"))</f>
        <v>【56.46】</v>
      </c>
      <c r="BE6" s="33">
        <f>IF(BE7="",NA(),BE7)</f>
        <v>1063.2</v>
      </c>
      <c r="BF6" s="33">
        <f t="shared" ref="BF6:BN6" si="7">IF(BF7="",NA(),BF7)</f>
        <v>998.67</v>
      </c>
      <c r="BG6" s="33">
        <f t="shared" si="7"/>
        <v>972.65</v>
      </c>
      <c r="BH6" s="33">
        <f t="shared" si="7"/>
        <v>947.12</v>
      </c>
      <c r="BI6" s="33">
        <f t="shared" si="7"/>
        <v>822.62</v>
      </c>
      <c r="BJ6" s="33">
        <f t="shared" si="7"/>
        <v>707.57</v>
      </c>
      <c r="BK6" s="33">
        <f t="shared" si="7"/>
        <v>696.19</v>
      </c>
      <c r="BL6" s="33">
        <f t="shared" si="7"/>
        <v>671.46</v>
      </c>
      <c r="BM6" s="33">
        <f t="shared" si="7"/>
        <v>644.47</v>
      </c>
      <c r="BN6" s="33">
        <f t="shared" si="7"/>
        <v>627.59</v>
      </c>
      <c r="BO6" s="32" t="str">
        <f>IF(BO7="","",IF(BO7="-","【-】","【"&amp;SUBSTITUTE(TEXT(BO7,"#,##0.00"),"-","△")&amp;"】"))</f>
        <v>【776.35】</v>
      </c>
      <c r="BP6" s="33">
        <f>IF(BP7="",NA(),BP7)</f>
        <v>77.900000000000006</v>
      </c>
      <c r="BQ6" s="33">
        <f t="shared" ref="BQ6:BY6" si="8">IF(BQ7="",NA(),BQ7)</f>
        <v>83.94</v>
      </c>
      <c r="BR6" s="33">
        <f t="shared" si="8"/>
        <v>86.91</v>
      </c>
      <c r="BS6" s="33">
        <f t="shared" si="8"/>
        <v>87.83</v>
      </c>
      <c r="BT6" s="33">
        <f t="shared" si="8"/>
        <v>101.35</v>
      </c>
      <c r="BU6" s="33">
        <f t="shared" si="8"/>
        <v>107.3</v>
      </c>
      <c r="BV6" s="33">
        <f t="shared" si="8"/>
        <v>106.48</v>
      </c>
      <c r="BW6" s="33">
        <f t="shared" si="8"/>
        <v>107.64</v>
      </c>
      <c r="BX6" s="33">
        <f t="shared" si="8"/>
        <v>109.25</v>
      </c>
      <c r="BY6" s="33">
        <f t="shared" si="8"/>
        <v>113.93</v>
      </c>
      <c r="BZ6" s="32" t="str">
        <f>IF(BZ7="","",IF(BZ7="-","【-】","【"&amp;SUBSTITUTE(TEXT(BZ7,"#,##0.00"),"-","△")&amp;"】"))</f>
        <v>【96.57】</v>
      </c>
      <c r="CA6" s="33">
        <f>IF(CA7="",NA(),CA7)</f>
        <v>148.56</v>
      </c>
      <c r="CB6" s="33">
        <f t="shared" ref="CB6:CJ6" si="9">IF(CB7="",NA(),CB7)</f>
        <v>145.72999999999999</v>
      </c>
      <c r="CC6" s="33">
        <f t="shared" si="9"/>
        <v>140.31</v>
      </c>
      <c r="CD6" s="33">
        <f t="shared" si="9"/>
        <v>138.68</v>
      </c>
      <c r="CE6" s="33">
        <f t="shared" si="9"/>
        <v>137.76</v>
      </c>
      <c r="CF6" s="33">
        <f t="shared" si="9"/>
        <v>124.21</v>
      </c>
      <c r="CG6" s="33">
        <f t="shared" si="9"/>
        <v>124.63</v>
      </c>
      <c r="CH6" s="33">
        <f t="shared" si="9"/>
        <v>123.36</v>
      </c>
      <c r="CI6" s="33">
        <f t="shared" si="9"/>
        <v>121.96</v>
      </c>
      <c r="CJ6" s="33">
        <f t="shared" si="9"/>
        <v>116.77</v>
      </c>
      <c r="CK6" s="32" t="str">
        <f>IF(CK7="","",IF(CK7="-","【-】","【"&amp;SUBSTITUTE(TEXT(CK7,"#,##0.00"),"-","△")&amp;"】"))</f>
        <v>【142.28】</v>
      </c>
      <c r="CL6" s="33">
        <f>IF(CL7="",NA(),CL7)</f>
        <v>55.4</v>
      </c>
      <c r="CM6" s="33">
        <f t="shared" ref="CM6:CU6" si="10">IF(CM7="",NA(),CM7)</f>
        <v>60.23</v>
      </c>
      <c r="CN6" s="33">
        <f t="shared" si="10"/>
        <v>63.99</v>
      </c>
      <c r="CO6" s="33">
        <f t="shared" si="10"/>
        <v>58.86</v>
      </c>
      <c r="CP6" s="33">
        <f t="shared" si="10"/>
        <v>50.19</v>
      </c>
      <c r="CQ6" s="33">
        <f t="shared" si="10"/>
        <v>60.95</v>
      </c>
      <c r="CR6" s="33">
        <f t="shared" si="10"/>
        <v>59.52</v>
      </c>
      <c r="CS6" s="33">
        <f t="shared" si="10"/>
        <v>57.95</v>
      </c>
      <c r="CT6" s="33">
        <f t="shared" si="10"/>
        <v>59.8</v>
      </c>
      <c r="CU6" s="33">
        <f t="shared" si="10"/>
        <v>59.58</v>
      </c>
      <c r="CV6" s="32" t="str">
        <f>IF(CV7="","",IF(CV7="-","【-】","【"&amp;SUBSTITUTE(TEXT(CV7,"#,##0.00"),"-","△")&amp;"】"))</f>
        <v>【60.35】</v>
      </c>
      <c r="CW6" s="33">
        <f>IF(CW7="",NA(),CW7)</f>
        <v>94.04</v>
      </c>
      <c r="CX6" s="33">
        <f t="shared" ref="CX6:DF6" si="11">IF(CX7="",NA(),CX7)</f>
        <v>94.4</v>
      </c>
      <c r="CY6" s="33">
        <f t="shared" si="11"/>
        <v>94.81</v>
      </c>
      <c r="CZ6" s="33">
        <f t="shared" si="11"/>
        <v>95.12</v>
      </c>
      <c r="DA6" s="33">
        <f t="shared" si="11"/>
        <v>95.61</v>
      </c>
      <c r="DB6" s="33">
        <f t="shared" si="11"/>
        <v>98.46</v>
      </c>
      <c r="DC6" s="33">
        <f t="shared" si="11"/>
        <v>98.54</v>
      </c>
      <c r="DD6" s="33">
        <f t="shared" si="11"/>
        <v>98.56</v>
      </c>
      <c r="DE6" s="33">
        <f t="shared" si="11"/>
        <v>98.64</v>
      </c>
      <c r="DF6" s="33">
        <f t="shared" si="11"/>
        <v>98.71</v>
      </c>
      <c r="DG6" s="32" t="str">
        <f>IF(DG7="","",IF(DG7="-","【-】","【"&amp;SUBSTITUTE(TEXT(DG7,"#,##0.00"),"-","△")&amp;"】"))</f>
        <v>【94.57】</v>
      </c>
      <c r="DH6" s="33">
        <f>IF(DH7="",NA(),DH7)</f>
        <v>10.11</v>
      </c>
      <c r="DI6" s="33">
        <f t="shared" ref="DI6:DQ6" si="12">IF(DI7="",NA(),DI7)</f>
        <v>11.52</v>
      </c>
      <c r="DJ6" s="33">
        <f t="shared" si="12"/>
        <v>12.77</v>
      </c>
      <c r="DK6" s="33">
        <f t="shared" si="12"/>
        <v>14.23</v>
      </c>
      <c r="DL6" s="33">
        <f t="shared" si="12"/>
        <v>20</v>
      </c>
      <c r="DM6" s="33">
        <f t="shared" si="12"/>
        <v>28.99</v>
      </c>
      <c r="DN6" s="33">
        <f t="shared" si="12"/>
        <v>29.9</v>
      </c>
      <c r="DO6" s="33">
        <f t="shared" si="12"/>
        <v>30.56</v>
      </c>
      <c r="DP6" s="33">
        <f t="shared" si="12"/>
        <v>31.06</v>
      </c>
      <c r="DQ6" s="33">
        <f t="shared" si="12"/>
        <v>42</v>
      </c>
      <c r="DR6" s="32" t="str">
        <f>IF(DR7="","",IF(DR7="-","【-】","【"&amp;SUBSTITUTE(TEXT(DR7,"#,##0.00"),"-","△")&amp;"】"))</f>
        <v>【36.27】</v>
      </c>
      <c r="DS6" s="33">
        <f>IF(DS7="",NA(),DS7)</f>
        <v>1.26</v>
      </c>
      <c r="DT6" s="33">
        <f t="shared" ref="DT6:EB6" si="13">IF(DT7="",NA(),DT7)</f>
        <v>1.71</v>
      </c>
      <c r="DU6" s="33">
        <f t="shared" si="13"/>
        <v>2.2999999999999998</v>
      </c>
      <c r="DV6" s="33">
        <f t="shared" si="13"/>
        <v>2.92</v>
      </c>
      <c r="DW6" s="33">
        <f t="shared" si="13"/>
        <v>3.61</v>
      </c>
      <c r="DX6" s="33">
        <f t="shared" si="13"/>
        <v>5.77</v>
      </c>
      <c r="DY6" s="33">
        <f t="shared" si="13"/>
        <v>6.06</v>
      </c>
      <c r="DZ6" s="33">
        <f t="shared" si="13"/>
        <v>6.24</v>
      </c>
      <c r="EA6" s="33">
        <f t="shared" si="13"/>
        <v>6.43</v>
      </c>
      <c r="EB6" s="33">
        <f t="shared" si="13"/>
        <v>6.95</v>
      </c>
      <c r="EC6" s="32" t="str">
        <f>IF(EC7="","",IF(EC7="-","【-】","【"&amp;SUBSTITUTE(TEXT(EC7,"#,##0.00"),"-","△")&amp;"】"))</f>
        <v>【4.35】</v>
      </c>
      <c r="ED6" s="33">
        <f>IF(ED7="",NA(),ED7)</f>
        <v>0.17</v>
      </c>
      <c r="EE6" s="33">
        <f t="shared" ref="EE6:EM6" si="14">IF(EE7="",NA(),EE7)</f>
        <v>0.1</v>
      </c>
      <c r="EF6" s="33">
        <f t="shared" si="14"/>
        <v>0.19</v>
      </c>
      <c r="EG6" s="33">
        <f t="shared" si="14"/>
        <v>0.12</v>
      </c>
      <c r="EH6" s="33">
        <f t="shared" si="14"/>
        <v>0.12</v>
      </c>
      <c r="EI6" s="33">
        <f t="shared" si="14"/>
        <v>0.34</v>
      </c>
      <c r="EJ6" s="33">
        <f t="shared" si="14"/>
        <v>0.35</v>
      </c>
      <c r="EK6" s="33">
        <f t="shared" si="14"/>
        <v>0.35</v>
      </c>
      <c r="EL6" s="33">
        <f t="shared" si="14"/>
        <v>0.37</v>
      </c>
      <c r="EM6" s="33">
        <f t="shared" si="14"/>
        <v>0.38</v>
      </c>
      <c r="EN6" s="32" t="str">
        <f>IF(EN7="","",IF(EN7="-","【-】","【"&amp;SUBSTITUTE(TEXT(EN7,"#,##0.00"),"-","△")&amp;"】"))</f>
        <v>【0.17】</v>
      </c>
    </row>
    <row r="7" spans="1:147" s="34" customFormat="1" x14ac:dyDescent="0.2">
      <c r="A7" s="26"/>
      <c r="B7" s="35">
        <v>2014</v>
      </c>
      <c r="C7" s="35">
        <v>111007</v>
      </c>
      <c r="D7" s="35">
        <v>46</v>
      </c>
      <c r="E7" s="35">
        <v>17</v>
      </c>
      <c r="F7" s="35">
        <v>1</v>
      </c>
      <c r="G7" s="35">
        <v>0</v>
      </c>
      <c r="H7" s="35" t="s">
        <v>96</v>
      </c>
      <c r="I7" s="35" t="s">
        <v>97</v>
      </c>
      <c r="J7" s="35" t="s">
        <v>98</v>
      </c>
      <c r="K7" s="35" t="s">
        <v>99</v>
      </c>
      <c r="L7" s="35" t="s">
        <v>100</v>
      </c>
      <c r="M7" s="36" t="s">
        <v>101</v>
      </c>
      <c r="N7" s="36">
        <v>55.61</v>
      </c>
      <c r="O7" s="36">
        <v>91.48</v>
      </c>
      <c r="P7" s="36">
        <v>85.37</v>
      </c>
      <c r="Q7" s="36">
        <v>2414</v>
      </c>
      <c r="R7" s="36">
        <v>1260879</v>
      </c>
      <c r="S7" s="36">
        <v>217.43</v>
      </c>
      <c r="T7" s="36">
        <v>5799.01</v>
      </c>
      <c r="U7" s="36">
        <v>1155871</v>
      </c>
      <c r="V7" s="36">
        <v>118.44</v>
      </c>
      <c r="W7" s="36">
        <v>9759.1299999999992</v>
      </c>
      <c r="X7" s="36">
        <v>100.07</v>
      </c>
      <c r="Y7" s="36">
        <v>99.99</v>
      </c>
      <c r="Z7" s="36">
        <v>100.03</v>
      </c>
      <c r="AA7" s="36">
        <v>100.08</v>
      </c>
      <c r="AB7" s="36">
        <v>101.29</v>
      </c>
      <c r="AC7" s="36">
        <v>105.47</v>
      </c>
      <c r="AD7" s="36">
        <v>105.54</v>
      </c>
      <c r="AE7" s="36">
        <v>105.85</v>
      </c>
      <c r="AF7" s="36">
        <v>106.98</v>
      </c>
      <c r="AG7" s="36">
        <v>108.24</v>
      </c>
      <c r="AH7" s="36">
        <v>107.74</v>
      </c>
      <c r="AI7" s="36">
        <v>0</v>
      </c>
      <c r="AJ7" s="36">
        <v>0</v>
      </c>
      <c r="AK7" s="36">
        <v>0</v>
      </c>
      <c r="AL7" s="36">
        <v>0</v>
      </c>
      <c r="AM7" s="36">
        <v>0</v>
      </c>
      <c r="AN7" s="36">
        <v>7.14</v>
      </c>
      <c r="AO7" s="36">
        <v>6.77</v>
      </c>
      <c r="AP7" s="36">
        <v>5.72</v>
      </c>
      <c r="AQ7" s="36">
        <v>4.09</v>
      </c>
      <c r="AR7" s="36">
        <v>0.61</v>
      </c>
      <c r="AS7" s="36">
        <v>4.71</v>
      </c>
      <c r="AT7" s="36">
        <v>151.66</v>
      </c>
      <c r="AU7" s="36">
        <v>169.06</v>
      </c>
      <c r="AV7" s="36">
        <v>133.02000000000001</v>
      </c>
      <c r="AW7" s="36">
        <v>146.35</v>
      </c>
      <c r="AX7" s="36">
        <v>45.13</v>
      </c>
      <c r="AY7" s="36">
        <v>189.52</v>
      </c>
      <c r="AZ7" s="36">
        <v>178.08</v>
      </c>
      <c r="BA7" s="36">
        <v>182.39</v>
      </c>
      <c r="BB7" s="36">
        <v>187.05</v>
      </c>
      <c r="BC7" s="36">
        <v>55.68</v>
      </c>
      <c r="BD7" s="36">
        <v>56.46</v>
      </c>
      <c r="BE7" s="36">
        <v>1063.2</v>
      </c>
      <c r="BF7" s="36">
        <v>998.67</v>
      </c>
      <c r="BG7" s="36">
        <v>972.65</v>
      </c>
      <c r="BH7" s="36">
        <v>947.12</v>
      </c>
      <c r="BI7" s="36">
        <v>822.62</v>
      </c>
      <c r="BJ7" s="36">
        <v>707.57</v>
      </c>
      <c r="BK7" s="36">
        <v>696.19</v>
      </c>
      <c r="BL7" s="36">
        <v>671.46</v>
      </c>
      <c r="BM7" s="36">
        <v>644.47</v>
      </c>
      <c r="BN7" s="36">
        <v>627.59</v>
      </c>
      <c r="BO7" s="36">
        <v>776.35</v>
      </c>
      <c r="BP7" s="36">
        <v>77.900000000000006</v>
      </c>
      <c r="BQ7" s="36">
        <v>83.94</v>
      </c>
      <c r="BR7" s="36">
        <v>86.91</v>
      </c>
      <c r="BS7" s="36">
        <v>87.83</v>
      </c>
      <c r="BT7" s="36">
        <v>101.35</v>
      </c>
      <c r="BU7" s="36">
        <v>107.3</v>
      </c>
      <c r="BV7" s="36">
        <v>106.48</v>
      </c>
      <c r="BW7" s="36">
        <v>107.64</v>
      </c>
      <c r="BX7" s="36">
        <v>109.25</v>
      </c>
      <c r="BY7" s="36">
        <v>113.93</v>
      </c>
      <c r="BZ7" s="36">
        <v>96.57</v>
      </c>
      <c r="CA7" s="36">
        <v>148.56</v>
      </c>
      <c r="CB7" s="36">
        <v>145.72999999999999</v>
      </c>
      <c r="CC7" s="36">
        <v>140.31</v>
      </c>
      <c r="CD7" s="36">
        <v>138.68</v>
      </c>
      <c r="CE7" s="36">
        <v>137.76</v>
      </c>
      <c r="CF7" s="36">
        <v>124.21</v>
      </c>
      <c r="CG7" s="36">
        <v>124.63</v>
      </c>
      <c r="CH7" s="36">
        <v>123.36</v>
      </c>
      <c r="CI7" s="36">
        <v>121.96</v>
      </c>
      <c r="CJ7" s="36">
        <v>116.77</v>
      </c>
      <c r="CK7" s="36">
        <v>142.28</v>
      </c>
      <c r="CL7" s="36">
        <v>55.4</v>
      </c>
      <c r="CM7" s="36">
        <v>60.23</v>
      </c>
      <c r="CN7" s="36">
        <v>63.99</v>
      </c>
      <c r="CO7" s="36">
        <v>58.86</v>
      </c>
      <c r="CP7" s="36">
        <v>50.19</v>
      </c>
      <c r="CQ7" s="36">
        <v>60.95</v>
      </c>
      <c r="CR7" s="36">
        <v>59.52</v>
      </c>
      <c r="CS7" s="36">
        <v>57.95</v>
      </c>
      <c r="CT7" s="36">
        <v>59.8</v>
      </c>
      <c r="CU7" s="36">
        <v>59.58</v>
      </c>
      <c r="CV7" s="36">
        <v>60.35</v>
      </c>
      <c r="CW7" s="36">
        <v>94.04</v>
      </c>
      <c r="CX7" s="36">
        <v>94.4</v>
      </c>
      <c r="CY7" s="36">
        <v>94.81</v>
      </c>
      <c r="CZ7" s="36">
        <v>95.12</v>
      </c>
      <c r="DA7" s="36">
        <v>95.61</v>
      </c>
      <c r="DB7" s="36">
        <v>98.46</v>
      </c>
      <c r="DC7" s="36">
        <v>98.54</v>
      </c>
      <c r="DD7" s="36">
        <v>98.56</v>
      </c>
      <c r="DE7" s="36">
        <v>98.64</v>
      </c>
      <c r="DF7" s="36">
        <v>98.71</v>
      </c>
      <c r="DG7" s="36">
        <v>94.57</v>
      </c>
      <c r="DH7" s="36">
        <v>10.11</v>
      </c>
      <c r="DI7" s="36">
        <v>11.52</v>
      </c>
      <c r="DJ7" s="36">
        <v>12.77</v>
      </c>
      <c r="DK7" s="36">
        <v>14.23</v>
      </c>
      <c r="DL7" s="36">
        <v>20</v>
      </c>
      <c r="DM7" s="36">
        <v>28.99</v>
      </c>
      <c r="DN7" s="36">
        <v>29.9</v>
      </c>
      <c r="DO7" s="36">
        <v>30.56</v>
      </c>
      <c r="DP7" s="36">
        <v>31.06</v>
      </c>
      <c r="DQ7" s="36">
        <v>42</v>
      </c>
      <c r="DR7" s="36">
        <v>36.270000000000003</v>
      </c>
      <c r="DS7" s="36">
        <v>1.26</v>
      </c>
      <c r="DT7" s="36">
        <v>1.71</v>
      </c>
      <c r="DU7" s="36">
        <v>2.2999999999999998</v>
      </c>
      <c r="DV7" s="36">
        <v>2.92</v>
      </c>
      <c r="DW7" s="36">
        <v>3.61</v>
      </c>
      <c r="DX7" s="36">
        <v>5.77</v>
      </c>
      <c r="DY7" s="36">
        <v>6.06</v>
      </c>
      <c r="DZ7" s="36">
        <v>6.24</v>
      </c>
      <c r="EA7" s="36">
        <v>6.43</v>
      </c>
      <c r="EB7" s="36">
        <v>6.95</v>
      </c>
      <c r="EC7" s="36">
        <v>4.3499999999999996</v>
      </c>
      <c r="ED7" s="36">
        <v>0.17</v>
      </c>
      <c r="EE7" s="36">
        <v>0.1</v>
      </c>
      <c r="EF7" s="36">
        <v>0.19</v>
      </c>
      <c r="EG7" s="36">
        <v>0.12</v>
      </c>
      <c r="EH7" s="36">
        <v>0.12</v>
      </c>
      <c r="EI7" s="36">
        <v>0.34</v>
      </c>
      <c r="EJ7" s="36">
        <v>0.35</v>
      </c>
      <c r="EK7" s="36">
        <v>0.35</v>
      </c>
      <c r="EL7" s="36">
        <v>0.37</v>
      </c>
      <c r="EM7" s="36">
        <v>0.38</v>
      </c>
      <c r="EN7" s="36">
        <v>0.17</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総務省</cp:lastModifiedBy>
  <cp:lastPrinted>2016-02-15T06:55:36Z</cp:lastPrinted>
  <dcterms:created xsi:type="dcterms:W3CDTF">2016-02-03T07:43:05Z</dcterms:created>
  <dcterms:modified xsi:type="dcterms:W3CDTF">2016-02-24T07:57:44Z</dcterms:modified>
</cp:coreProperties>
</file>