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<sst xmlns="http://schemas.openxmlformats.org/spreadsheetml/2006/main" count="220" uniqueCount="110">
  <si>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</si>
  <si>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</si>
  <si>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</si>
  <si>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</si>
  <si>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</si>
  <si>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</si>
  <si>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</si>
  <si>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</si>
  <si>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</si>
  <si>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</si>
  <si>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</si>
  <si>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</si>
  <si>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</si>
  <si>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</si>
  <si>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</si>
  <si>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</si>
  <si>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</si>
  <si>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</si>
  <si>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</si>
  <si>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</si>
  <si>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</si>
  <si>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</si>
  <si>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</si>
  <si>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</si>
  <si>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</si>
  <si>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</si>
  <si>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</si>
  <si>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</si>
  <si>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</si>
  <si>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</si>
  <si>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</si>
  <si>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</si>
  <si>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</si>
  <si>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</si>
  <si>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</si>
  <si>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</si>
  <si>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</si>
  <si>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</si>
  <si>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</si>
  <si>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</si>
  <si>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</si>
  <si>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</si>
  <si>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</si>
  <si>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</si>
  <si>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</si>
  <si>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</si>
  <si>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</si>
  <si>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</si>
  <si>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</si>
  <si>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</si>
  <si>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</si>
  <si>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</si>
  <si>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</si>
  <si>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</si>
  <si>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</si>
  <si>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</si>
  <si>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</si>
  <si>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</si>
  <si>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</si>
  <si>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</si>
  <si>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</si>
  <si>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</si>
  <si>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</si>
  <si>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</si>
  <si>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</si>
  <si>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</si>
  <si>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</si>
  <si>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</si>
  <si>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</si>
  <si>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</si>
  <si>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</si>
  <si>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</si>
  <si>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</si>
  <si>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</si>
  <si>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</si>
  <si>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</si>
  <si>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</si>
  <si>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</si>
  <si>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</si>
  <si>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</si>
  <si>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</si>
  <si>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</si>
  <si>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</si>
  <si>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</si>
  <si>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</si>
  <si>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</si>
  <si>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</si>
  <si>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</si>
  <si>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</si>
  <si>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</si>
  <si>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</si>
  <si>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</si>
  <si>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</si>
  <si>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</si>
  <si>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</si>
  <si>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</si>
  <si>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</si>
  <si>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</si>
  <si>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</si>
  <si>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</si>
  <si>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</si>
  <si>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</si>
  <si>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</si>
  <si>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</si>
  <si>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</si>
  <si>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</si>
  <si>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</si>
  <si>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おいては、節水意識の高まりや節水機器の普及等により、収益が減少傾向にあるが、処理場等の維持管理業務に係る包括的民間委託の導入や企業債の低金利への借り換えなど、各種経費の削減に努めた結果、比率は100％を上回っており、経常的に必要な経費を収益で賄うことが出来ている。また、経費回収率が100％を上回っていることや純利益を継続的に計上していることから、健全性は保たれていると考える。
　汚水処理原価については、平成26年度の会計制度の見直しによる影響や施設の維持管理費用の増加などにより増加しており、類似団体と比較しても僅かに上回っていることから、引き続き、各種費用の削減を図る必要がある。
　また、施設利用率は高水準を維持しており、類似団体平均値を上回っていることから、利用状況及び適正な規模で効率的に運営されていると考える。
　流動比率は低下しているが、先述の会計制度の見直しにより、流動負債の中に「1年以内に償還する建設改良費等に充てられた企業債」が含まれたことによるもので、企業債償還分を除いて算出した場合、比率は100％を上回っており、短期的な債務に対する支払能力に問題は無いと考える。</t>
    <phoneticPr fontId="4"/>
  </si>
  <si>
    <t>　近年は、核家族化の進行や単身世帯の増加に伴う1世帯当たりの人員減少に加え、節水型社会への移行等により使用水量が減少傾向にあり、今後もその傾向が続く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適切な維持管理による施設の長寿命化により、費用の平準化を図るとともに、投資の適正化・合理化による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26" eb="27">
      <t>ア</t>
    </rPh>
    <rPh sb="30" eb="32">
      <t>ジンイン</t>
    </rPh>
    <rPh sb="32" eb="34">
      <t>ゲンショウ</t>
    </rPh>
    <rPh sb="35" eb="36">
      <t>クワ</t>
    </rPh>
    <phoneticPr fontId="4"/>
  </si>
  <si>
    <t xml:space="preserve"> 有形固定資産減価償却率においては、類似団体平均値と比較すると、法定耐用年数に達した資産の割合は高くないが、今後増加していくことが見込まれる。
 また、経年比較をすると、平成26年度は会計制度の見直しにより、みなし償却制度が廃止されたことから、前年度に比べて大幅な増加となっているが、見直しによる影響を除外した場合、例年並みの増加である。
　管渠老朽化率においては、類似団体平均値と比較しても、まだ老朽化のピークには達していないが、今後は改築更新時期を迎える施設が急増し、多額の更新費用を要する見込みであることから、予防保全型の管理による施設の長寿命化を図りながら、事業を厳選のうえ、費用の平準化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</si>
</sst>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0.28000000000000003</c:v>
                </c:pt>
                <c:pt idx="1">
                  <c:v>0.42</c:v>
                </c:pt>
                <c:pt idx="2">
                  <c:v>0.48</c:v>
                </c:pt>
                <c:pt idx="3">
                  <c:v>0.51</c:v>
                </c:pt>
                <c:pt idx="4">
                  <c:v>0.51</c:v>
                </c:pt>
              </c:numCache>
            </c:numRef>
          </c:val>
        </c:ser>
        <c:dLbls>
          <c:showLegendKey val="0"/>
          <c:showVal val="0"/>
          <c:showCatName val="0"/>
          <c:showSerName val="0"/>
          <c:showPercent val="0"/>
          <c:showBubbleSize val="0"/>
        </c:dLbls>
        <c:gapWidth val="150"/>
        <c:axId val="306414720"/>
        <c:axId val="3064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06414720"/>
        <c:axId val="306416640"/>
      </c:lineChart>
      <c:dateAx>
        <c:axId val="306414720"/>
        <c:scaling>
          <c:orientation val="minMax"/>
        </c:scaling>
        <c:delete val="1"/>
        <c:axPos val="b"/>
        <c:numFmt formatCode="ge" sourceLinked="1"/>
        <c:majorTickMark val="none"/>
        <c:minorTickMark val="none"/>
        <c:tickLblPos val="none"/>
        <c:crossAx val="306416640"/>
        <c:crosses val="autoZero"/>
        <c:auto val="1"/>
        <c:lblOffset val="100"/>
        <c:baseTimeUnit val="years"/>
      </c:dateAx>
      <c:valAx>
        <c:axId val="306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91.03</c:v>
                </c:pt>
                <c:pt idx="1">
                  <c:v>106.5</c:v>
                </c:pt>
                <c:pt idx="2">
                  <c:v>108.81</c:v>
                </c:pt>
                <c:pt idx="3">
                  <c:v>99.58</c:v>
                </c:pt>
                <c:pt idx="4">
                  <c:v>96.62</c:v>
                </c:pt>
              </c:numCache>
            </c:numRef>
          </c:val>
        </c:ser>
        <c:dLbls>
          <c:showLegendKey val="0"/>
          <c:showVal val="0"/>
          <c:showCatName val="0"/>
          <c:showSerName val="0"/>
          <c:showPercent val="0"/>
          <c:showBubbleSize val="0"/>
        </c:dLbls>
        <c:gapWidth val="150"/>
        <c:axId val="357168256"/>
        <c:axId val="357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57168256"/>
        <c:axId val="357170176"/>
      </c:lineChart>
      <c:dateAx>
        <c:axId val="357168256"/>
        <c:scaling>
          <c:orientation val="minMax"/>
        </c:scaling>
        <c:delete val="1"/>
        <c:axPos val="b"/>
        <c:numFmt formatCode="ge" sourceLinked="1"/>
        <c:majorTickMark val="none"/>
        <c:minorTickMark val="none"/>
        <c:tickLblPos val="none"/>
        <c:crossAx val="357170176"/>
        <c:crosses val="autoZero"/>
        <c:auto val="1"/>
        <c:lblOffset val="100"/>
        <c:baseTimeUnit val="years"/>
      </c:dateAx>
      <c:valAx>
        <c:axId val="357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99.05</c:v>
                </c:pt>
                <c:pt idx="1">
                  <c:v>99.17</c:v>
                </c:pt>
                <c:pt idx="2">
                  <c:v>99.2</c:v>
                </c:pt>
                <c:pt idx="3">
                  <c:v>99.33</c:v>
                </c:pt>
                <c:pt idx="4">
                  <c:v>99.49</c:v>
                </c:pt>
              </c:numCache>
            </c:numRef>
          </c:val>
        </c:ser>
        <c:dLbls>
          <c:showLegendKey val="0"/>
          <c:showVal val="0"/>
          <c:showCatName val="0"/>
          <c:showSerName val="0"/>
          <c:showPercent val="0"/>
          <c:showBubbleSize val="0"/>
        </c:dLbls>
        <c:gapWidth val="150"/>
        <c:axId val="318150144"/>
        <c:axId val="3181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150144"/>
        <c:axId val="318152064"/>
      </c:lineChart>
      <c:dateAx>
        <c:axId val="318150144"/>
        <c:scaling>
          <c:orientation val="minMax"/>
        </c:scaling>
        <c:delete val="1"/>
        <c:axPos val="b"/>
        <c:numFmt formatCode="ge" sourceLinked="1"/>
        <c:majorTickMark val="none"/>
        <c:minorTickMark val="none"/>
        <c:tickLblPos val="none"/>
        <c:crossAx val="318152064"/>
        <c:crosses val="autoZero"/>
        <c:auto val="1"/>
        <c:lblOffset val="100"/>
        <c:baseTimeUnit val="years"/>
      </c:dateAx>
      <c:valAx>
        <c:axId val="3181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106.99</c:v>
                </c:pt>
                <c:pt idx="1">
                  <c:v>107.42</c:v>
                </c:pt>
                <c:pt idx="2">
                  <c:v>105.9</c:v>
                </c:pt>
                <c:pt idx="3">
                  <c:v>106.53</c:v>
                </c:pt>
                <c:pt idx="4">
                  <c:v>104.91</c:v>
                </c:pt>
              </c:numCache>
            </c:numRef>
          </c:val>
        </c:ser>
        <c:dLbls>
          <c:showLegendKey val="0"/>
          <c:showVal val="0"/>
          <c:showCatName val="0"/>
          <c:showSerName val="0"/>
          <c:showPercent val="0"/>
          <c:showBubbleSize val="0"/>
        </c:dLbls>
        <c:gapWidth val="150"/>
        <c:axId val="306439680"/>
        <c:axId val="3064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06439680"/>
        <c:axId val="306441600"/>
      </c:lineChart>
      <c:dateAx>
        <c:axId val="306439680"/>
        <c:scaling>
          <c:orientation val="minMax"/>
        </c:scaling>
        <c:delete val="1"/>
        <c:axPos val="b"/>
        <c:numFmt formatCode="ge" sourceLinked="1"/>
        <c:majorTickMark val="none"/>
        <c:minorTickMark val="none"/>
        <c:tickLblPos val="none"/>
        <c:crossAx val="306441600"/>
        <c:crosses val="autoZero"/>
        <c:auto val="1"/>
        <c:lblOffset val="100"/>
        <c:baseTimeUnit val="years"/>
      </c:dateAx>
      <c:valAx>
        <c:axId val="3064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15.35</c:v>
                </c:pt>
                <c:pt idx="1">
                  <c:v>16.22</c:v>
                </c:pt>
                <c:pt idx="2">
                  <c:v>16.71</c:v>
                </c:pt>
                <c:pt idx="3">
                  <c:v>17.66</c:v>
                </c:pt>
                <c:pt idx="4">
                  <c:v>36.18</c:v>
                </c:pt>
              </c:numCache>
            </c:numRef>
          </c:val>
        </c:ser>
        <c:dLbls>
          <c:showLegendKey val="0"/>
          <c:showVal val="0"/>
          <c:showCatName val="0"/>
          <c:showSerName val="0"/>
          <c:showPercent val="0"/>
          <c:showBubbleSize val="0"/>
        </c:dLbls>
        <c:gapWidth val="150"/>
        <c:axId val="314496896"/>
        <c:axId val="31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14496896"/>
        <c:axId val="318157184"/>
      </c:lineChart>
      <c:dateAx>
        <c:axId val="314496896"/>
        <c:scaling>
          <c:orientation val="minMax"/>
        </c:scaling>
        <c:delete val="1"/>
        <c:axPos val="b"/>
        <c:numFmt formatCode="ge" sourceLinked="1"/>
        <c:majorTickMark val="none"/>
        <c:minorTickMark val="none"/>
        <c:tickLblPos val="none"/>
        <c:crossAx val="318157184"/>
        <c:crosses val="autoZero"/>
        <c:auto val="1"/>
        <c:lblOffset val="100"/>
        <c:baseTimeUnit val="years"/>
      </c:dateAx>
      <c:valAx>
        <c:axId val="31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1.3</c:v>
                </c:pt>
                <c:pt idx="1">
                  <c:v>1.47</c:v>
                </c:pt>
                <c:pt idx="2">
                  <c:v>1.1399999999999999</c:v>
                </c:pt>
                <c:pt idx="3">
                  <c:v>1.24</c:v>
                </c:pt>
                <c:pt idx="4">
                  <c:v>2.04</c:v>
                </c:pt>
              </c:numCache>
            </c:numRef>
          </c:val>
        </c:ser>
        <c:dLbls>
          <c:showLegendKey val="0"/>
          <c:showVal val="0"/>
          <c:showCatName val="0"/>
          <c:showSerName val="0"/>
          <c:showPercent val="0"/>
          <c:showBubbleSize val="0"/>
        </c:dLbls>
        <c:gapWidth val="150"/>
        <c:axId val="318168448"/>
        <c:axId val="318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68448"/>
        <c:axId val="318174720"/>
      </c:lineChart>
      <c:dateAx>
        <c:axId val="318168448"/>
        <c:scaling>
          <c:orientation val="minMax"/>
        </c:scaling>
        <c:delete val="1"/>
        <c:axPos val="b"/>
        <c:numFmt formatCode="ge" sourceLinked="1"/>
        <c:majorTickMark val="none"/>
        <c:minorTickMark val="none"/>
        <c:tickLblPos val="none"/>
        <c:crossAx val="318174720"/>
        <c:crosses val="autoZero"/>
        <c:auto val="1"/>
        <c:lblOffset val="100"/>
        <c:baseTimeUnit val="years"/>
      </c:dateAx>
      <c:valAx>
        <c:axId val="318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2864"/>
        <c:axId val="3184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452864"/>
        <c:axId val="318454784"/>
      </c:lineChart>
      <c:dateAx>
        <c:axId val="318452864"/>
        <c:scaling>
          <c:orientation val="minMax"/>
        </c:scaling>
        <c:delete val="1"/>
        <c:axPos val="b"/>
        <c:numFmt formatCode="ge" sourceLinked="1"/>
        <c:majorTickMark val="none"/>
        <c:minorTickMark val="none"/>
        <c:tickLblPos val="none"/>
        <c:crossAx val="318454784"/>
        <c:crosses val="autoZero"/>
        <c:auto val="1"/>
        <c:lblOffset val="100"/>
        <c:baseTimeUnit val="years"/>
      </c:dateAx>
      <c:valAx>
        <c:axId val="3184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138.41999999999999</c:v>
                </c:pt>
                <c:pt idx="1">
                  <c:v>118.73</c:v>
                </c:pt>
                <c:pt idx="2">
                  <c:v>118.99</c:v>
                </c:pt>
                <c:pt idx="3">
                  <c:v>120.51</c:v>
                </c:pt>
                <c:pt idx="4">
                  <c:v>31.51</c:v>
                </c:pt>
              </c:numCache>
            </c:numRef>
          </c:val>
        </c:ser>
        <c:dLbls>
          <c:showLegendKey val="0"/>
          <c:showVal val="0"/>
          <c:showCatName val="0"/>
          <c:showSerName val="0"/>
          <c:showPercent val="0"/>
          <c:showBubbleSize val="0"/>
        </c:dLbls>
        <c:gapWidth val="150"/>
        <c:axId val="318498688"/>
        <c:axId val="319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498688"/>
        <c:axId val="319309312"/>
      </c:lineChart>
      <c:dateAx>
        <c:axId val="318498688"/>
        <c:scaling>
          <c:orientation val="minMax"/>
        </c:scaling>
        <c:delete val="1"/>
        <c:axPos val="b"/>
        <c:numFmt formatCode="ge" sourceLinked="1"/>
        <c:majorTickMark val="none"/>
        <c:minorTickMark val="none"/>
        <c:tickLblPos val="none"/>
        <c:crossAx val="319309312"/>
        <c:crosses val="autoZero"/>
        <c:auto val="1"/>
        <c:lblOffset val="100"/>
        <c:baseTimeUnit val="years"/>
      </c:dateAx>
      <c:valAx>
        <c:axId val="319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1066.08</c:v>
                </c:pt>
                <c:pt idx="1">
                  <c:v>1026.33</c:v>
                </c:pt>
                <c:pt idx="2">
                  <c:v>1005.12</c:v>
                </c:pt>
                <c:pt idx="3">
                  <c:v>989.14</c:v>
                </c:pt>
                <c:pt idx="4">
                  <c:v>952.39</c:v>
                </c:pt>
              </c:numCache>
            </c:numRef>
          </c:val>
        </c:ser>
        <c:dLbls>
          <c:showLegendKey val="0"/>
          <c:showVal val="0"/>
          <c:showCatName val="0"/>
          <c:showSerName val="0"/>
          <c:showPercent val="0"/>
          <c:showBubbleSize val="0"/>
        </c:dLbls>
        <c:gapWidth val="150"/>
        <c:axId val="323048576"/>
        <c:axId val="323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23048576"/>
        <c:axId val="323080192"/>
      </c:lineChart>
      <c:dateAx>
        <c:axId val="323048576"/>
        <c:scaling>
          <c:orientation val="minMax"/>
        </c:scaling>
        <c:delete val="1"/>
        <c:axPos val="b"/>
        <c:numFmt formatCode="ge" sourceLinked="1"/>
        <c:majorTickMark val="none"/>
        <c:minorTickMark val="none"/>
        <c:tickLblPos val="none"/>
        <c:crossAx val="323080192"/>
        <c:crosses val="autoZero"/>
        <c:auto val="1"/>
        <c:lblOffset val="100"/>
        <c:baseTimeUnit val="years"/>
      </c:dateAx>
      <c:valAx>
        <c:axId val="323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115.77</c:v>
                </c:pt>
                <c:pt idx="1">
                  <c:v>113.53</c:v>
                </c:pt>
                <c:pt idx="2">
                  <c:v>110.59</c:v>
                </c:pt>
                <c:pt idx="3">
                  <c:v>112.47</c:v>
                </c:pt>
                <c:pt idx="4">
                  <c:v>112.09</c:v>
                </c:pt>
              </c:numCache>
            </c:numRef>
          </c:val>
        </c:ser>
        <c:dLbls>
          <c:showLegendKey val="0"/>
          <c:showVal val="0"/>
          <c:showCatName val="0"/>
          <c:showSerName val="0"/>
          <c:showPercent val="0"/>
          <c:showBubbleSize val="0"/>
        </c:dLbls>
        <c:gapWidth val="150"/>
        <c:axId val="323171072"/>
        <c:axId val="3231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23171072"/>
        <c:axId val="323172992"/>
      </c:lineChart>
      <c:dateAx>
        <c:axId val="323171072"/>
        <c:scaling>
          <c:orientation val="minMax"/>
        </c:scaling>
        <c:delete val="1"/>
        <c:axPos val="b"/>
        <c:numFmt formatCode="ge" sourceLinked="1"/>
        <c:majorTickMark val="none"/>
        <c:minorTickMark val="none"/>
        <c:tickLblPos val="none"/>
        <c:crossAx val="323172992"/>
        <c:crosses val="autoZero"/>
        <c:auto val="1"/>
        <c:lblOffset val="100"/>
        <c:baseTimeUnit val="years"/>
      </c:dateAx>
      <c:valAx>
        <c:axId val="3231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120.19</c:v>
                </c:pt>
                <c:pt idx="1">
                  <c:v>122.14</c:v>
                </c:pt>
                <c:pt idx="2">
                  <c:v>125.72</c:v>
                </c:pt>
                <c:pt idx="3">
                  <c:v>123.59</c:v>
                </c:pt>
                <c:pt idx="4">
                  <c:v>127.74</c:v>
                </c:pt>
              </c:numCache>
            </c:numRef>
          </c:val>
        </c:ser>
        <c:dLbls>
          <c:showLegendKey val="0"/>
          <c:showVal val="0"/>
          <c:showCatName val="0"/>
          <c:showSerName val="0"/>
          <c:showPercent val="0"/>
          <c:showBubbleSize val="0"/>
        </c:dLbls>
        <c:gapWidth val="150"/>
        <c:axId val="323753856"/>
        <c:axId val="3237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23753856"/>
        <c:axId val="323776512"/>
      </c:lineChart>
      <c:dateAx>
        <c:axId val="323753856"/>
        <c:scaling>
          <c:orientation val="minMax"/>
        </c:scaling>
        <c:delete val="1"/>
        <c:axPos val="b"/>
        <c:numFmt formatCode="ge" sourceLinked="1"/>
        <c:majorTickMark val="none"/>
        <c:minorTickMark val="none"/>
        <c:tickLblPos val="none"/>
        <c:crossAx val="323776512"/>
        <c:crosses val="autoZero"/>
        <c:auto val="1"/>
        <c:lblOffset val="100"/>
        <c:baseTimeUnit val="years"/>
      </c:dateAx>
      <c:valAx>
        <c:axId val="3237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千葉県　千葉市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962376</v>
      </c>
      <c r="AM8" s="47"/>
      <c r="AN8" s="47"/>
      <c r="AO8" s="47"/>
      <c r="AP8" s="47"/>
      <c r="AQ8" s="47"/>
      <c r="AR8" s="47"/>
      <c r="AS8" s="47"/>
      <c r="AT8" s="43">
        <f>データ!S6</f>
        <v>271.76</v>
      </c>
      <c r="AU8" s="43"/>
      <c r="AV8" s="43"/>
      <c r="AW8" s="43"/>
      <c r="AX8" s="43"/>
      <c r="AY8" s="43"/>
      <c r="AZ8" s="43"/>
      <c r="BA8" s="43"/>
      <c r="BB8" s="43">
        <f>データ!T6</f>
        <v>3541.27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49.32</v>
      </c>
      <c r="J10" s="43"/>
      <c r="K10" s="43"/>
      <c r="L10" s="43"/>
      <c r="M10" s="43"/>
      <c r="N10" s="43"/>
      <c r="O10" s="43"/>
      <c r="P10" s="43">
        <f>データ!O6</f>
        <v>89.89</v>
      </c>
      <c r="Q10" s="43"/>
      <c r="R10" s="43"/>
      <c r="S10" s="43"/>
      <c r="T10" s="43"/>
      <c r="U10" s="43"/>
      <c r="V10" s="43"/>
      <c r="W10" s="43">
        <f>データ!P6</f>
        <v>79.790000000000006</v>
      </c>
      <c r="X10" s="43"/>
      <c r="Y10" s="43"/>
      <c r="Z10" s="43"/>
      <c r="AA10" s="43"/>
      <c r="AB10" s="43"/>
      <c r="AC10" s="43"/>
      <c r="AD10" s="47">
        <f>データ!Q6</f>
        <v>1998</v>
      </c>
      <c r="AE10" s="47"/>
      <c r="AF10" s="47"/>
      <c r="AG10" s="47"/>
      <c r="AH10" s="47"/>
      <c r="AI10" s="47"/>
      <c r="AJ10" s="47"/>
      <c r="AK10" s="2"/>
      <c r="AL10" s="47">
        <f>データ!U6</f>
        <v>865239</v>
      </c>
      <c r="AM10" s="47"/>
      <c r="AN10" s="47"/>
      <c r="AO10" s="47"/>
      <c r="AP10" s="47"/>
      <c r="AQ10" s="47"/>
      <c r="AR10" s="47"/>
      <c r="AS10" s="47"/>
      <c r="AT10" s="43">
        <f>データ!V6</f>
        <v>113.08</v>
      </c>
      <c r="AU10" s="43"/>
      <c r="AV10" s="43"/>
      <c r="AW10" s="43"/>
      <c r="AX10" s="43"/>
      <c r="AY10" s="43"/>
      <c r="AZ10" s="43"/>
      <c r="BA10" s="43"/>
      <c r="BB10" s="43">
        <f>データ!W6</f>
        <v>7651.57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121002</v>
      </c>
      <c r="D6" s="31">
        <f t="shared" si="3"/>
        <v>46</v>
      </c>
      <c r="E6" s="31">
        <f t="shared" si="3"/>
        <v>17</v>
      </c>
      <c r="F6" s="31">
        <f t="shared" si="3"/>
        <v>1</v>
      </c>
      <c r="G6" s="31">
        <f t="shared" si="3"/>
        <v>0</v>
      </c>
      <c r="H6" s="31" t="str">
        <f t="shared" si="3"/>
        <v>千葉県　千葉市</v>
      </c>
      <c r="I6" s="31" t="str">
        <f t="shared" si="3"/>
        <v>法適用</v>
      </c>
      <c r="J6" s="31" t="str">
        <f t="shared" si="3"/>
        <v>下水道事業</v>
      </c>
      <c r="K6" s="31" t="str">
        <f t="shared" si="3"/>
        <v>公共下水道</v>
      </c>
      <c r="L6" s="31" t="str">
        <f t="shared" si="3"/>
        <v>政令市等</v>
      </c>
      <c r="M6" s="32" t="str">
        <f t="shared" si="3"/>
        <v>-</v>
      </c>
      <c r="N6" s="32">
        <f t="shared" si="3"/>
        <v>49.32</v>
      </c>
      <c r="O6" s="32">
        <f t="shared" si="3"/>
        <v>89.89</v>
      </c>
      <c r="P6" s="32">
        <f t="shared" si="3"/>
        <v>79.790000000000006</v>
      </c>
      <c r="Q6" s="32">
        <f t="shared" si="3"/>
        <v>1998</v>
      </c>
      <c r="R6" s="32">
        <f t="shared" si="3"/>
        <v>962376</v>
      </c>
      <c r="S6" s="32">
        <f t="shared" si="3"/>
        <v>271.76</v>
      </c>
      <c r="T6" s="32">
        <f t="shared" si="3"/>
        <v>3541.27</v>
      </c>
      <c r="U6" s="32">
        <f t="shared" si="3"/>
        <v>865239</v>
      </c>
      <c r="V6" s="32">
        <f t="shared" si="3"/>
        <v>113.08</v>
      </c>
      <c r="W6" s="32">
        <f t="shared" si="3"/>
        <v>7651.57</v>
      </c>
      <c r="X6" s="33">
        <f>IF(X7="",NA(),X7)</f>
        <v>106.99</v>
      </c>
      <c r="Y6" s="33">
        <f t="shared" ref="Y6:AG6" si="4">IF(Y7="",NA(),Y7)</f>
        <v>107.42</v>
      </c>
      <c r="Z6" s="33">
        <f t="shared" si="4"/>
        <v>105.9</v>
      </c>
      <c r="AA6" s="33">
        <f t="shared" si="4"/>
        <v>106.53</v>
      </c>
      <c r="AB6" s="33">
        <f t="shared" si="4"/>
        <v>104.91</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138.41999999999999</v>
      </c>
      <c r="AU6" s="33">
        <f t="shared" ref="AU6:BC6" si="6">IF(AU7="",NA(),AU7)</f>
        <v>118.73</v>
      </c>
      <c r="AV6" s="33">
        <f t="shared" si="6"/>
        <v>118.99</v>
      </c>
      <c r="AW6" s="33">
        <f t="shared" si="6"/>
        <v>120.51</v>
      </c>
      <c r="AX6" s="33">
        <f t="shared" si="6"/>
        <v>31.51</v>
      </c>
      <c r="AY6" s="33">
        <f t="shared" si="6"/>
        <v>189.52</v>
      </c>
      <c r="AZ6" s="33">
        <f t="shared" si="6"/>
        <v>178.08</v>
      </c>
      <c r="BA6" s="33">
        <f t="shared" si="6"/>
        <v>182.39</v>
      </c>
      <c r="BB6" s="33">
        <f t="shared" si="6"/>
        <v>187.05</v>
      </c>
      <c r="BC6" s="33">
        <f t="shared" si="6"/>
        <v>55.68</v>
      </c>
      <c r="BD6" s="32" t="str">
        <f>IF(BD7="","",IF(BD7="-","【-】","【"&amp;SUBSTITUTE(TEXT(BD7,"#,##0.00"),"-","△")&amp;"】"))</f>
        <v>【56.46】</v>
      </c>
      <c r="BE6" s="33">
        <f>IF(BE7="",NA(),BE7)</f>
        <v>1066.08</v>
      </c>
      <c r="BF6" s="33">
        <f t="shared" ref="BF6:BN6" si="7">IF(BF7="",NA(),BF7)</f>
        <v>1026.33</v>
      </c>
      <c r="BG6" s="33">
        <f t="shared" si="7"/>
        <v>1005.12</v>
      </c>
      <c r="BH6" s="33">
        <f t="shared" si="7"/>
        <v>989.14</v>
      </c>
      <c r="BI6" s="33">
        <f t="shared" si="7"/>
        <v>952.39</v>
      </c>
      <c r="BJ6" s="33">
        <f t="shared" si="7"/>
        <v>707.57</v>
      </c>
      <c r="BK6" s="33">
        <f t="shared" si="7"/>
        <v>696.19</v>
      </c>
      <c r="BL6" s="33">
        <f t="shared" si="7"/>
        <v>671.46</v>
      </c>
      <c r="BM6" s="33">
        <f t="shared" si="7"/>
        <v>644.47</v>
      </c>
      <c r="BN6" s="33">
        <f t="shared" si="7"/>
        <v>627.59</v>
      </c>
      <c r="BO6" s="32" t="str">
        <f>IF(BO7="","",IF(BO7="-","【-】","【"&amp;SUBSTITUTE(TEXT(BO7,"#,##0.00"),"-","△")&amp;"】"))</f>
        <v>【776.35】</v>
      </c>
      <c r="BP6" s="33">
        <f>IF(BP7="",NA(),BP7)</f>
        <v>115.77</v>
      </c>
      <c r="BQ6" s="33">
        <f t="shared" ref="BQ6:BY6" si="8">IF(BQ7="",NA(),BQ7)</f>
        <v>113.53</v>
      </c>
      <c r="BR6" s="33">
        <f t="shared" si="8"/>
        <v>110.59</v>
      </c>
      <c r="BS6" s="33">
        <f t="shared" si="8"/>
        <v>112.47</v>
      </c>
      <c r="BT6" s="33">
        <f t="shared" si="8"/>
        <v>112.09</v>
      </c>
      <c r="BU6" s="33">
        <f t="shared" si="8"/>
        <v>107.3</v>
      </c>
      <c r="BV6" s="33">
        <f t="shared" si="8"/>
        <v>106.48</v>
      </c>
      <c r="BW6" s="33">
        <f t="shared" si="8"/>
        <v>107.64</v>
      </c>
      <c r="BX6" s="33">
        <f t="shared" si="8"/>
        <v>109.25</v>
      </c>
      <c r="BY6" s="33">
        <f t="shared" si="8"/>
        <v>113.93</v>
      </c>
      <c r="BZ6" s="32" t="str">
        <f>IF(BZ7="","",IF(BZ7="-","【-】","【"&amp;SUBSTITUTE(TEXT(BZ7,"#,##0.00"),"-","△")&amp;"】"))</f>
        <v>【96.57】</v>
      </c>
      <c r="CA6" s="33">
        <f>IF(CA7="",NA(),CA7)</f>
        <v>120.19</v>
      </c>
      <c r="CB6" s="33">
        <f t="shared" ref="CB6:CJ6" si="9">IF(CB7="",NA(),CB7)</f>
        <v>122.14</v>
      </c>
      <c r="CC6" s="33">
        <f t="shared" si="9"/>
        <v>125.72</v>
      </c>
      <c r="CD6" s="33">
        <f t="shared" si="9"/>
        <v>123.59</v>
      </c>
      <c r="CE6" s="33">
        <f t="shared" si="9"/>
        <v>127.74</v>
      </c>
      <c r="CF6" s="33">
        <f t="shared" si="9"/>
        <v>124.21</v>
      </c>
      <c r="CG6" s="33">
        <f t="shared" si="9"/>
        <v>124.63</v>
      </c>
      <c r="CH6" s="33">
        <f t="shared" si="9"/>
        <v>123.36</v>
      </c>
      <c r="CI6" s="33">
        <f t="shared" si="9"/>
        <v>121.96</v>
      </c>
      <c r="CJ6" s="33">
        <f t="shared" si="9"/>
        <v>116.77</v>
      </c>
      <c r="CK6" s="32" t="str">
        <f>IF(CK7="","",IF(CK7="-","【-】","【"&amp;SUBSTITUTE(TEXT(CK7,"#,##0.00"),"-","△")&amp;"】"))</f>
        <v>【142.28】</v>
      </c>
      <c r="CL6" s="33">
        <f>IF(CL7="",NA(),CL7)</f>
        <v>91.03</v>
      </c>
      <c r="CM6" s="33">
        <f t="shared" ref="CM6:CU6" si="10">IF(CM7="",NA(),CM7)</f>
        <v>106.5</v>
      </c>
      <c r="CN6" s="33">
        <f t="shared" si="10"/>
        <v>108.81</v>
      </c>
      <c r="CO6" s="33">
        <f t="shared" si="10"/>
        <v>99.58</v>
      </c>
      <c r="CP6" s="33">
        <f t="shared" si="10"/>
        <v>96.62</v>
      </c>
      <c r="CQ6" s="33">
        <f t="shared" si="10"/>
        <v>60.95</v>
      </c>
      <c r="CR6" s="33">
        <f t="shared" si="10"/>
        <v>59.52</v>
      </c>
      <c r="CS6" s="33">
        <f t="shared" si="10"/>
        <v>57.95</v>
      </c>
      <c r="CT6" s="33">
        <f t="shared" si="10"/>
        <v>59.8</v>
      </c>
      <c r="CU6" s="33">
        <f t="shared" si="10"/>
        <v>59.58</v>
      </c>
      <c r="CV6" s="32" t="str">
        <f>IF(CV7="","",IF(CV7="-","【-】","【"&amp;SUBSTITUTE(TEXT(CV7,"#,##0.00"),"-","△")&amp;"】"))</f>
        <v>【60.35】</v>
      </c>
      <c r="CW6" s="33">
        <f>IF(CW7="",NA(),CW7)</f>
        <v>99.05</v>
      </c>
      <c r="CX6" s="33">
        <f t="shared" ref="CX6:DF6" si="11">IF(CX7="",NA(),CX7)</f>
        <v>99.17</v>
      </c>
      <c r="CY6" s="33">
        <f t="shared" si="11"/>
        <v>99.2</v>
      </c>
      <c r="CZ6" s="33">
        <f t="shared" si="11"/>
        <v>99.33</v>
      </c>
      <c r="DA6" s="33">
        <f t="shared" si="11"/>
        <v>99.49</v>
      </c>
      <c r="DB6" s="33">
        <f t="shared" si="11"/>
        <v>98.46</v>
      </c>
      <c r="DC6" s="33">
        <f t="shared" si="11"/>
        <v>98.54</v>
      </c>
      <c r="DD6" s="33">
        <f t="shared" si="11"/>
        <v>98.56</v>
      </c>
      <c r="DE6" s="33">
        <f t="shared" si="11"/>
        <v>98.64</v>
      </c>
      <c r="DF6" s="33">
        <f t="shared" si="11"/>
        <v>98.71</v>
      </c>
      <c r="DG6" s="32" t="str">
        <f>IF(DG7="","",IF(DG7="-","【-】","【"&amp;SUBSTITUTE(TEXT(DG7,"#,##0.00"),"-","△")&amp;"】"))</f>
        <v>【94.57】</v>
      </c>
      <c r="DH6" s="33">
        <f>IF(DH7="",NA(),DH7)</f>
        <v>15.35</v>
      </c>
      <c r="DI6" s="33">
        <f t="shared" ref="DI6:DQ6" si="12">IF(DI7="",NA(),DI7)</f>
        <v>16.22</v>
      </c>
      <c r="DJ6" s="33">
        <f t="shared" si="12"/>
        <v>16.71</v>
      </c>
      <c r="DK6" s="33">
        <f t="shared" si="12"/>
        <v>17.66</v>
      </c>
      <c r="DL6" s="33">
        <f t="shared" si="12"/>
        <v>36.18</v>
      </c>
      <c r="DM6" s="33">
        <f t="shared" si="12"/>
        <v>28.99</v>
      </c>
      <c r="DN6" s="33">
        <f t="shared" si="12"/>
        <v>29.9</v>
      </c>
      <c r="DO6" s="33">
        <f t="shared" si="12"/>
        <v>30.56</v>
      </c>
      <c r="DP6" s="33">
        <f t="shared" si="12"/>
        <v>31.06</v>
      </c>
      <c r="DQ6" s="33">
        <f t="shared" si="12"/>
        <v>42</v>
      </c>
      <c r="DR6" s="32" t="str">
        <f>IF(DR7="","",IF(DR7="-","【-】","【"&amp;SUBSTITUTE(TEXT(DR7,"#,##0.00"),"-","△")&amp;"】"))</f>
        <v>【36.27】</v>
      </c>
      <c r="DS6" s="33">
        <f>IF(DS7="",NA(),DS7)</f>
        <v>1.3</v>
      </c>
      <c r="DT6" s="33">
        <f t="shared" ref="DT6:EB6" si="13">IF(DT7="",NA(),DT7)</f>
        <v>1.47</v>
      </c>
      <c r="DU6" s="33">
        <f t="shared" si="13"/>
        <v>1.1399999999999999</v>
      </c>
      <c r="DV6" s="33">
        <f t="shared" si="13"/>
        <v>1.24</v>
      </c>
      <c r="DW6" s="33">
        <f t="shared" si="13"/>
        <v>2.04</v>
      </c>
      <c r="DX6" s="33">
        <f t="shared" si="13"/>
        <v>5.77</v>
      </c>
      <c r="DY6" s="33">
        <f t="shared" si="13"/>
        <v>6.06</v>
      </c>
      <c r="DZ6" s="33">
        <f t="shared" si="13"/>
        <v>6.24</v>
      </c>
      <c r="EA6" s="33">
        <f t="shared" si="13"/>
        <v>6.43</v>
      </c>
      <c r="EB6" s="33">
        <f t="shared" si="13"/>
        <v>6.95</v>
      </c>
      <c r="EC6" s="32" t="str">
        <f>IF(EC7="","",IF(EC7="-","【-】","【"&amp;SUBSTITUTE(TEXT(EC7,"#,##0.00"),"-","△")&amp;"】"))</f>
        <v>【4.35】</v>
      </c>
      <c r="ED6" s="33">
        <f>IF(ED7="",NA(),ED7)</f>
        <v>0.28000000000000003</v>
      </c>
      <c r="EE6" s="33">
        <f t="shared" ref="EE6:EM6" si="14">IF(EE7="",NA(),EE7)</f>
        <v>0.42</v>
      </c>
      <c r="EF6" s="33">
        <f t="shared" si="14"/>
        <v>0.48</v>
      </c>
      <c r="EG6" s="33">
        <f t="shared" si="14"/>
        <v>0.51</v>
      </c>
      <c r="EH6" s="33">
        <f t="shared" si="14"/>
        <v>0.51</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121002</v>
      </c>
      <c r="D7" s="35">
        <v>46</v>
      </c>
      <c r="E7" s="35">
        <v>17</v>
      </c>
      <c r="F7" s="35">
        <v>1</v>
      </c>
      <c r="G7" s="35">
        <v>0</v>
      </c>
      <c r="H7" s="35" t="s">
        <v>96</v>
      </c>
      <c r="I7" s="35" t="s">
        <v>97</v>
      </c>
      <c r="J7" s="35" t="s">
        <v>98</v>
      </c>
      <c r="K7" s="35" t="s">
        <v>99</v>
      </c>
      <c r="L7" s="35" t="s">
        <v>100</v>
      </c>
      <c r="M7" s="36" t="s">
        <v>101</v>
      </c>
      <c r="N7" s="36">
        <v>49.32</v>
      </c>
      <c r="O7" s="36">
        <v>89.89</v>
      </c>
      <c r="P7" s="36">
        <v>79.790000000000006</v>
      </c>
      <c r="Q7" s="36">
        <v>1998</v>
      </c>
      <c r="R7" s="36">
        <v>962376</v>
      </c>
      <c r="S7" s="36">
        <v>271.76</v>
      </c>
      <c r="T7" s="36">
        <v>3541.27</v>
      </c>
      <c r="U7" s="36">
        <v>865239</v>
      </c>
      <c r="V7" s="36">
        <v>113.08</v>
      </c>
      <c r="W7" s="36">
        <v>7651.57</v>
      </c>
      <c r="X7" s="36">
        <v>106.99</v>
      </c>
      <c r="Y7" s="36">
        <v>107.42</v>
      </c>
      <c r="Z7" s="36">
        <v>105.9</v>
      </c>
      <c r="AA7" s="36">
        <v>106.53</v>
      </c>
      <c r="AB7" s="36">
        <v>104.91</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138.41999999999999</v>
      </c>
      <c r="AU7" s="36">
        <v>118.73</v>
      </c>
      <c r="AV7" s="36">
        <v>118.99</v>
      </c>
      <c r="AW7" s="36">
        <v>120.51</v>
      </c>
      <c r="AX7" s="36">
        <v>31.51</v>
      </c>
      <c r="AY7" s="36">
        <v>189.52</v>
      </c>
      <c r="AZ7" s="36">
        <v>178.08</v>
      </c>
      <c r="BA7" s="36">
        <v>182.39</v>
      </c>
      <c r="BB7" s="36">
        <v>187.05</v>
      </c>
      <c r="BC7" s="36">
        <v>55.68</v>
      </c>
      <c r="BD7" s="36">
        <v>56.46</v>
      </c>
      <c r="BE7" s="36">
        <v>1066.08</v>
      </c>
      <c r="BF7" s="36">
        <v>1026.33</v>
      </c>
      <c r="BG7" s="36">
        <v>1005.12</v>
      </c>
      <c r="BH7" s="36">
        <v>989.14</v>
      </c>
      <c r="BI7" s="36">
        <v>952.39</v>
      </c>
      <c r="BJ7" s="36">
        <v>707.57</v>
      </c>
      <c r="BK7" s="36">
        <v>696.19</v>
      </c>
      <c r="BL7" s="36">
        <v>671.46</v>
      </c>
      <c r="BM7" s="36">
        <v>644.47</v>
      </c>
      <c r="BN7" s="36">
        <v>627.59</v>
      </c>
      <c r="BO7" s="36">
        <v>776.35</v>
      </c>
      <c r="BP7" s="36">
        <v>115.77</v>
      </c>
      <c r="BQ7" s="36">
        <v>113.53</v>
      </c>
      <c r="BR7" s="36">
        <v>110.59</v>
      </c>
      <c r="BS7" s="36">
        <v>112.47</v>
      </c>
      <c r="BT7" s="36">
        <v>112.09</v>
      </c>
      <c r="BU7" s="36">
        <v>107.3</v>
      </c>
      <c r="BV7" s="36">
        <v>106.48</v>
      </c>
      <c r="BW7" s="36">
        <v>107.64</v>
      </c>
      <c r="BX7" s="36">
        <v>109.25</v>
      </c>
      <c r="BY7" s="36">
        <v>113.93</v>
      </c>
      <c r="BZ7" s="36">
        <v>96.57</v>
      </c>
      <c r="CA7" s="36">
        <v>120.19</v>
      </c>
      <c r="CB7" s="36">
        <v>122.14</v>
      </c>
      <c r="CC7" s="36">
        <v>125.72</v>
      </c>
      <c r="CD7" s="36">
        <v>123.59</v>
      </c>
      <c r="CE7" s="36">
        <v>127.74</v>
      </c>
      <c r="CF7" s="36">
        <v>124.21</v>
      </c>
      <c r="CG7" s="36">
        <v>124.63</v>
      </c>
      <c r="CH7" s="36">
        <v>123.36</v>
      </c>
      <c r="CI7" s="36">
        <v>121.96</v>
      </c>
      <c r="CJ7" s="36">
        <v>116.77</v>
      </c>
      <c r="CK7" s="36">
        <v>142.28</v>
      </c>
      <c r="CL7" s="36">
        <v>91.03</v>
      </c>
      <c r="CM7" s="36">
        <v>106.5</v>
      </c>
      <c r="CN7" s="36">
        <v>108.81</v>
      </c>
      <c r="CO7" s="36">
        <v>99.58</v>
      </c>
      <c r="CP7" s="36">
        <v>96.62</v>
      </c>
      <c r="CQ7" s="36">
        <v>60.95</v>
      </c>
      <c r="CR7" s="36">
        <v>59.52</v>
      </c>
      <c r="CS7" s="36">
        <v>57.95</v>
      </c>
      <c r="CT7" s="36">
        <v>59.8</v>
      </c>
      <c r="CU7" s="36">
        <v>59.58</v>
      </c>
      <c r="CV7" s="36">
        <v>60.35</v>
      </c>
      <c r="CW7" s="36">
        <v>99.05</v>
      </c>
      <c r="CX7" s="36">
        <v>99.17</v>
      </c>
      <c r="CY7" s="36">
        <v>99.2</v>
      </c>
      <c r="CZ7" s="36">
        <v>99.33</v>
      </c>
      <c r="DA7" s="36">
        <v>99.49</v>
      </c>
      <c r="DB7" s="36">
        <v>98.46</v>
      </c>
      <c r="DC7" s="36">
        <v>98.54</v>
      </c>
      <c r="DD7" s="36">
        <v>98.56</v>
      </c>
      <c r="DE7" s="36">
        <v>98.64</v>
      </c>
      <c r="DF7" s="36">
        <v>98.71</v>
      </c>
      <c r="DG7" s="36">
        <v>94.57</v>
      </c>
      <c r="DH7" s="36">
        <v>15.35</v>
      </c>
      <c r="DI7" s="36">
        <v>16.22</v>
      </c>
      <c r="DJ7" s="36">
        <v>16.71</v>
      </c>
      <c r="DK7" s="36">
        <v>17.66</v>
      </c>
      <c r="DL7" s="36">
        <v>36.18</v>
      </c>
      <c r="DM7" s="36">
        <v>28.99</v>
      </c>
      <c r="DN7" s="36">
        <v>29.9</v>
      </c>
      <c r="DO7" s="36">
        <v>30.56</v>
      </c>
      <c r="DP7" s="36">
        <v>31.06</v>
      </c>
      <c r="DQ7" s="36">
        <v>42</v>
      </c>
      <c r="DR7" s="36">
        <v>36.270000000000003</v>
      </c>
      <c r="DS7" s="36">
        <v>1.3</v>
      </c>
      <c r="DT7" s="36">
        <v>1.47</v>
      </c>
      <c r="DU7" s="36">
        <v>1.1399999999999999</v>
      </c>
      <c r="DV7" s="36">
        <v>1.24</v>
      </c>
      <c r="DW7" s="36">
        <v>2.04</v>
      </c>
      <c r="DX7" s="36">
        <v>5.77</v>
      </c>
      <c r="DY7" s="36">
        <v>6.06</v>
      </c>
      <c r="DZ7" s="36">
        <v>6.24</v>
      </c>
      <c r="EA7" s="36">
        <v>6.43</v>
      </c>
      <c r="EB7" s="36">
        <v>6.95</v>
      </c>
      <c r="EC7" s="36">
        <v>4.3499999999999996</v>
      </c>
      <c r="ED7" s="36">
        <v>0.28000000000000003</v>
      </c>
      <c r="EE7" s="36">
        <v>0.42</v>
      </c>
      <c r="EF7" s="36">
        <v>0.48</v>
      </c>
      <c r="EG7" s="36">
        <v>0.51</v>
      </c>
      <c r="EH7" s="36">
        <v>0.51</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2016-02-12T05:07:03Z</cp:lastPrinted>
  <dcterms:created xsi:type="dcterms:W3CDTF">2016-02-03T07:43:18Z</dcterms:created>
  <dcterms:modified xsi:type="dcterms:W3CDTF">2016-02-24T07:56:53Z</dcterms:modified>
  <cp:category/>
</cp:coreProperties>
</file>