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P10" i="4"/>
  <c r="I10" i="4"/>
  <c r="AL8" i="4"/>
  <c r="P8" i="4"/>
  <c r="I8" i="4"/>
  <c r="B8" i="4"/>
  <c r="E10" i="5" l="1"/>
  <c r="C10" i="5"/>
  <c r="D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<sst xmlns="http://schemas.openxmlformats.org/spreadsheetml/2006/main" count="225" uniqueCount="110">
  <si>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</si>
  <si>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</si>
  <si>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</si>
  <si>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</si>
  <si>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</si>
  <si>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</si>
  <si>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</si>
  <si>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</si>
  <si>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</si>
  <si>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</si>
  <si>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</si>
  <si>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</si>
  <si>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</si>
  <si>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</si>
  <si>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</si>
  <si>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</si>
  <si>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</si>
  <si>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</si>
  <si>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</si>
  <si>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</si>
  <si>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</si>
  <si>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</si>
  <si>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</si>
  <si>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</si>
  <si>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</si>
  <si>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</si>
  <si>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</si>
  <si>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</si>
  <si>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</si>
  <si>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</si>
  <si>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</si>
  <si>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</si>
  <si>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</si>
  <si>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</si>
  <si>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</si>
  <si>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</si>
  <si>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</si>
  <si>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</si>
  <si>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</si>
  <si>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</si>
  <si>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</si>
  <si>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</si>
  <si>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</si>
  <si>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</si>
  <si>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</si>
  <si>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</si>
  <si>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</si>
  <si>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</si>
  <si>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</si>
  <si>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</si>
  <si>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</si>
  <si>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</si>
  <si>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</si>
  <si>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</si>
  <si>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</si>
  <si>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</si>
  <si>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</si>
  <si>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</si>
  <si>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</si>
  <si>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</si>
  <si>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</si>
  <si>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</si>
  <si>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</si>
  <si>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</si>
  <si>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</si>
  <si>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</si>
  <si>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</si>
  <si>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</si>
  <si>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</si>
  <si>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</si>
  <si>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</si>
  <si>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</si>
  <si>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</si>
  <si>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</si>
  <si>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</si>
  <si>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</si>
  <si>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</si>
  <si>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</si>
  <si>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</si>
  <si>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</si>
  <si>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</si>
  <si>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</si>
  <si>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</si>
  <si>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</si>
  <si>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</si>
  <si>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</si>
  <si>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</si>
  <si>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</si>
  <si>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</si>
  <si>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</si>
  <si>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</si>
  <si>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</si>
  <si>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</si>
  <si>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</si>
  <si>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</si>
  <si>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</si>
  <si>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千葉市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</si>
  <si>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</si>
  <si>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</si>
  <si>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</si>
  <si>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</si>
  <si>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</si>
  <si>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</si>
  <si>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</si>
  <si>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</si>
  <si>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</si>
  <si>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</si>
  <si>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おいては、接続率の向上による使用水量の増加などにより、収益は増加傾向にあり、費用については、施設の維持管理費用が増加しているため、全体的に増加傾向にあるが、比率は100％を上回っており、経常的に必要な経費を収益で賄うことが出来ている。
　累積欠損金が発生しているが、平成25年度以降は純利益を計上しており、経費回収率も100％以上となっていることから、健全性は保たれていると考える。また、汚水処理原価も年々減少しており、類似団体の平均よりも低価であることなどを勘案すると、事業は効率的に運営されていると考える。　
　流動比率は低下しているが、平成26年度の会計制度の見直しにより、流動負債の中に「1年以内に償還する建設改良費等に充てられた企業債」が含まれたことによるもので、企業債償還分を除いて算出した場合、比率は100％を上回っており、短期的な債務に対する支払能力に問題はないと考える。</t>
    <phoneticPr fontId="4"/>
  </si>
  <si>
    <t>　近年は、核家族化の進行や単身世帯の増加に伴う1世帯当たりの人員減少に加え、節水型社会への移行等により、市全体でみると使用水量は減少傾向にあり、特定環境保全公共下水道においても例外ではなく、将来は減少傾向になることが想定される。また、費用については、これまで整備してきた膨大な資産の維持管理及び改築更新の費用の増加が見込まれる。さらに、企業債償還金についても、今後償還ピークを迎え、しばらく高水準で推移する見込みとなっている。
　このようなことから、適切な維持管理による施設の長寿命化により、費用の平準化を図るとともに、投資の適正化・合理化による事業の厳選を行うことで、建設コストの縮減を図り、更なる経営の健全化・効率化に向けた事業運営に努める。</t>
    <rPh sb="5" eb="9">
      <t>カクカゾクカ</t>
    </rPh>
    <rPh sb="10" eb="12">
      <t>シンコウ</t>
    </rPh>
    <rPh sb="13" eb="15">
      <t>タンシン</t>
    </rPh>
    <rPh sb="15" eb="17">
      <t>セタイ</t>
    </rPh>
    <rPh sb="18" eb="20">
      <t>ゾウカ</t>
    </rPh>
    <rPh sb="21" eb="22">
      <t>トモナ</t>
    </rPh>
    <rPh sb="24" eb="26">
      <t>セタイ</t>
    </rPh>
    <rPh sb="26" eb="27">
      <t>ア</t>
    </rPh>
    <rPh sb="30" eb="32">
      <t>ジンイン</t>
    </rPh>
    <rPh sb="32" eb="34">
      <t>ゲンショウ</t>
    </rPh>
    <rPh sb="35" eb="36">
      <t>クワ</t>
    </rPh>
    <phoneticPr fontId="4"/>
  </si>
  <si>
    <t>　更新時期を迎えた管渠が発生しておらず、更新が必要な管渠も発生していないため、管渠老朽化率及び管渠改善率は0％となっている。
　また、経年比較をすると、平成26年度は会計制度の見直しにより、みなし償却制度が廃止されたことから、前年度に比べて大幅な増加となっているが、見直しによる影響を除外した場合、例年並みの増加である。
　今後は改築更新時期を迎える施設が急増し、多額の更新費用を要する見込みであることから、予防保全型の管理による施設の長寿命化を図りながら、事業を厳選のうえ、費用の平準化を行う必要がある。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</si>
</sst>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6415872"/>
        <c:axId val="3064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306415872"/>
        <c:axId val="306422144"/>
      </c:lineChart>
      <c:dateAx>
        <c:axId val="306415872"/>
        <c:scaling>
          <c:orientation val="minMax"/>
        </c:scaling>
        <c:delete val="1"/>
        <c:axPos val="b"/>
        <c:numFmt formatCode="ge" sourceLinked="1"/>
        <c:majorTickMark val="none"/>
        <c:minorTickMark val="none"/>
        <c:tickLblPos val="none"/>
        <c:crossAx val="306422144"/>
        <c:crosses val="autoZero"/>
        <c:auto val="1"/>
        <c:lblOffset val="100"/>
        <c:baseTimeUnit val="years"/>
      </c:dateAx>
      <c:valAx>
        <c:axId val="3064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778432"/>
        <c:axId val="3397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323778432"/>
        <c:axId val="339767296"/>
      </c:lineChart>
      <c:dateAx>
        <c:axId val="323778432"/>
        <c:scaling>
          <c:orientation val="minMax"/>
        </c:scaling>
        <c:delete val="1"/>
        <c:axPos val="b"/>
        <c:numFmt formatCode="ge" sourceLinked="1"/>
        <c:majorTickMark val="none"/>
        <c:minorTickMark val="none"/>
        <c:tickLblPos val="none"/>
        <c:crossAx val="339767296"/>
        <c:crosses val="autoZero"/>
        <c:auto val="1"/>
        <c:lblOffset val="100"/>
        <c:baseTimeUnit val="years"/>
      </c:dateAx>
      <c:valAx>
        <c:axId val="3397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92.27</c:v>
                </c:pt>
                <c:pt idx="1">
                  <c:v>93.54</c:v>
                </c:pt>
                <c:pt idx="2">
                  <c:v>95.6</c:v>
                </c:pt>
                <c:pt idx="3">
                  <c:v>96.28</c:v>
                </c:pt>
                <c:pt idx="4">
                  <c:v>96.47</c:v>
                </c:pt>
              </c:numCache>
            </c:numRef>
          </c:val>
        </c:ser>
        <c:dLbls>
          <c:showLegendKey val="0"/>
          <c:showVal val="0"/>
          <c:showCatName val="0"/>
          <c:showSerName val="0"/>
          <c:showPercent val="0"/>
          <c:showBubbleSize val="0"/>
        </c:dLbls>
        <c:gapWidth val="150"/>
        <c:axId val="362834944"/>
        <c:axId val="3649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362834944"/>
        <c:axId val="364985728"/>
      </c:lineChart>
      <c:dateAx>
        <c:axId val="362834944"/>
        <c:scaling>
          <c:orientation val="minMax"/>
        </c:scaling>
        <c:delete val="1"/>
        <c:axPos val="b"/>
        <c:numFmt formatCode="ge" sourceLinked="1"/>
        <c:majorTickMark val="none"/>
        <c:minorTickMark val="none"/>
        <c:tickLblPos val="none"/>
        <c:crossAx val="364985728"/>
        <c:crosses val="autoZero"/>
        <c:auto val="1"/>
        <c:lblOffset val="100"/>
        <c:baseTimeUnit val="years"/>
      </c:dateAx>
      <c:valAx>
        <c:axId val="3649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95.16</c:v>
                </c:pt>
                <c:pt idx="1">
                  <c:v>91.44</c:v>
                </c:pt>
                <c:pt idx="2">
                  <c:v>92.47</c:v>
                </c:pt>
                <c:pt idx="3">
                  <c:v>102.15</c:v>
                </c:pt>
                <c:pt idx="4">
                  <c:v>108.68</c:v>
                </c:pt>
              </c:numCache>
            </c:numRef>
          </c:val>
        </c:ser>
        <c:dLbls>
          <c:showLegendKey val="0"/>
          <c:showVal val="0"/>
          <c:showCatName val="0"/>
          <c:showSerName val="0"/>
          <c:showPercent val="0"/>
          <c:showBubbleSize val="0"/>
        </c:dLbls>
        <c:gapWidth val="150"/>
        <c:axId val="306441216"/>
        <c:axId val="31392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93.06</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306441216"/>
        <c:axId val="313923072"/>
      </c:lineChart>
      <c:dateAx>
        <c:axId val="306441216"/>
        <c:scaling>
          <c:orientation val="minMax"/>
        </c:scaling>
        <c:delete val="1"/>
        <c:axPos val="b"/>
        <c:numFmt formatCode="ge" sourceLinked="1"/>
        <c:majorTickMark val="none"/>
        <c:minorTickMark val="none"/>
        <c:tickLblPos val="none"/>
        <c:crossAx val="313923072"/>
        <c:crosses val="autoZero"/>
        <c:auto val="1"/>
        <c:lblOffset val="100"/>
        <c:baseTimeUnit val="years"/>
      </c:dateAx>
      <c:valAx>
        <c:axId val="31392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12.07</c:v>
                </c:pt>
                <c:pt idx="1">
                  <c:v>13.76</c:v>
                </c:pt>
                <c:pt idx="2">
                  <c:v>15.33</c:v>
                </c:pt>
                <c:pt idx="3">
                  <c:v>17.03</c:v>
                </c:pt>
                <c:pt idx="4">
                  <c:v>20.97</c:v>
                </c:pt>
              </c:numCache>
            </c:numRef>
          </c:val>
        </c:ser>
        <c:dLbls>
          <c:showLegendKey val="0"/>
          <c:showVal val="0"/>
          <c:showCatName val="0"/>
          <c:showSerName val="0"/>
          <c:showPercent val="0"/>
          <c:showBubbleSize val="0"/>
        </c:dLbls>
        <c:gapWidth val="150"/>
        <c:axId val="318156800"/>
        <c:axId val="3181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7.84</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318156800"/>
        <c:axId val="318159488"/>
      </c:lineChart>
      <c:dateAx>
        <c:axId val="318156800"/>
        <c:scaling>
          <c:orientation val="minMax"/>
        </c:scaling>
        <c:delete val="1"/>
        <c:axPos val="b"/>
        <c:numFmt formatCode="ge" sourceLinked="1"/>
        <c:majorTickMark val="none"/>
        <c:minorTickMark val="none"/>
        <c:tickLblPos val="none"/>
        <c:crossAx val="318159488"/>
        <c:crosses val="autoZero"/>
        <c:auto val="1"/>
        <c:lblOffset val="100"/>
        <c:baseTimeUnit val="years"/>
      </c:dateAx>
      <c:valAx>
        <c:axId val="3181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174336"/>
        <c:axId val="3181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174336"/>
        <c:axId val="318176256"/>
      </c:lineChart>
      <c:dateAx>
        <c:axId val="318174336"/>
        <c:scaling>
          <c:orientation val="minMax"/>
        </c:scaling>
        <c:delete val="1"/>
        <c:axPos val="b"/>
        <c:numFmt formatCode="ge" sourceLinked="1"/>
        <c:majorTickMark val="none"/>
        <c:minorTickMark val="none"/>
        <c:tickLblPos val="none"/>
        <c:crossAx val="318176256"/>
        <c:crosses val="autoZero"/>
        <c:auto val="1"/>
        <c:lblOffset val="100"/>
        <c:baseTimeUnit val="years"/>
      </c:dateAx>
      <c:valAx>
        <c:axId val="3181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44.66</c:v>
                </c:pt>
                <c:pt idx="1">
                  <c:v>64.28</c:v>
                </c:pt>
                <c:pt idx="2">
                  <c:v>77.09</c:v>
                </c:pt>
                <c:pt idx="3">
                  <c:v>75.77</c:v>
                </c:pt>
                <c:pt idx="4">
                  <c:v>43.84</c:v>
                </c:pt>
              </c:numCache>
            </c:numRef>
          </c:val>
        </c:ser>
        <c:dLbls>
          <c:showLegendKey val="0"/>
          <c:showVal val="0"/>
          <c:showCatName val="0"/>
          <c:showSerName val="0"/>
          <c:showPercent val="0"/>
          <c:showBubbleSize val="0"/>
        </c:dLbls>
        <c:gapWidth val="150"/>
        <c:axId val="318454016"/>
        <c:axId val="3184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125.99</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318454016"/>
        <c:axId val="318468864"/>
      </c:lineChart>
      <c:dateAx>
        <c:axId val="318454016"/>
        <c:scaling>
          <c:orientation val="minMax"/>
        </c:scaling>
        <c:delete val="1"/>
        <c:axPos val="b"/>
        <c:numFmt formatCode="ge" sourceLinked="1"/>
        <c:majorTickMark val="none"/>
        <c:minorTickMark val="none"/>
        <c:tickLblPos val="none"/>
        <c:crossAx val="318468864"/>
        <c:crosses val="autoZero"/>
        <c:auto val="1"/>
        <c:lblOffset val="100"/>
        <c:baseTimeUnit val="years"/>
      </c:dateAx>
      <c:valAx>
        <c:axId val="3184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11387.11</c:v>
                </c:pt>
                <c:pt idx="1">
                  <c:v>723.38</c:v>
                </c:pt>
                <c:pt idx="2">
                  <c:v>-1002.45</c:v>
                </c:pt>
                <c:pt idx="3">
                  <c:v>202.73</c:v>
                </c:pt>
                <c:pt idx="4">
                  <c:v>25.28</c:v>
                </c:pt>
              </c:numCache>
            </c:numRef>
          </c:val>
        </c:ser>
        <c:dLbls>
          <c:showLegendKey val="0"/>
          <c:showVal val="0"/>
          <c:showCatName val="0"/>
          <c:showSerName val="0"/>
          <c:showPercent val="0"/>
          <c:showBubbleSize val="0"/>
        </c:dLbls>
        <c:gapWidth val="150"/>
        <c:axId val="318491264"/>
        <c:axId val="31849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245.73</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318491264"/>
        <c:axId val="318497920"/>
      </c:lineChart>
      <c:dateAx>
        <c:axId val="318491264"/>
        <c:scaling>
          <c:orientation val="minMax"/>
        </c:scaling>
        <c:delete val="1"/>
        <c:axPos val="b"/>
        <c:numFmt formatCode="ge" sourceLinked="1"/>
        <c:majorTickMark val="none"/>
        <c:minorTickMark val="none"/>
        <c:tickLblPos val="none"/>
        <c:crossAx val="318497920"/>
        <c:crosses val="autoZero"/>
        <c:auto val="1"/>
        <c:lblOffset val="100"/>
        <c:baseTimeUnit val="years"/>
      </c:dateAx>
      <c:valAx>
        <c:axId val="3184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2507.7399999999998</c:v>
                </c:pt>
                <c:pt idx="1">
                  <c:v>2307.7600000000002</c:v>
                </c:pt>
                <c:pt idx="2">
                  <c:v>2083.96</c:v>
                </c:pt>
                <c:pt idx="3">
                  <c:v>2125.17</c:v>
                </c:pt>
                <c:pt idx="4">
                  <c:v>1730.15</c:v>
                </c:pt>
              </c:numCache>
            </c:numRef>
          </c:val>
        </c:ser>
        <c:dLbls>
          <c:showLegendKey val="0"/>
          <c:showVal val="0"/>
          <c:showCatName val="0"/>
          <c:showSerName val="0"/>
          <c:showPercent val="0"/>
          <c:showBubbleSize val="0"/>
        </c:dLbls>
        <c:gapWidth val="150"/>
        <c:axId val="323032192"/>
        <c:axId val="3230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323032192"/>
        <c:axId val="323034112"/>
      </c:lineChart>
      <c:dateAx>
        <c:axId val="323032192"/>
        <c:scaling>
          <c:orientation val="minMax"/>
        </c:scaling>
        <c:delete val="1"/>
        <c:axPos val="b"/>
        <c:numFmt formatCode="ge" sourceLinked="1"/>
        <c:majorTickMark val="none"/>
        <c:minorTickMark val="none"/>
        <c:tickLblPos val="none"/>
        <c:crossAx val="323034112"/>
        <c:crosses val="autoZero"/>
        <c:auto val="1"/>
        <c:lblOffset val="100"/>
        <c:baseTimeUnit val="years"/>
      </c:dateAx>
      <c:valAx>
        <c:axId val="3230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89.81</c:v>
                </c:pt>
                <c:pt idx="1">
                  <c:v>83.12</c:v>
                </c:pt>
                <c:pt idx="2">
                  <c:v>85.55</c:v>
                </c:pt>
                <c:pt idx="3">
                  <c:v>104.56</c:v>
                </c:pt>
                <c:pt idx="4">
                  <c:v>118.86</c:v>
                </c:pt>
              </c:numCache>
            </c:numRef>
          </c:val>
        </c:ser>
        <c:dLbls>
          <c:showLegendKey val="0"/>
          <c:showVal val="0"/>
          <c:showCatName val="0"/>
          <c:showSerName val="0"/>
          <c:showPercent val="0"/>
          <c:showBubbleSize val="0"/>
        </c:dLbls>
        <c:gapWidth val="150"/>
        <c:axId val="323166208"/>
        <c:axId val="32316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323166208"/>
        <c:axId val="323168128"/>
      </c:lineChart>
      <c:dateAx>
        <c:axId val="323166208"/>
        <c:scaling>
          <c:orientation val="minMax"/>
        </c:scaling>
        <c:delete val="1"/>
        <c:axPos val="b"/>
        <c:numFmt formatCode="ge" sourceLinked="1"/>
        <c:majorTickMark val="none"/>
        <c:minorTickMark val="none"/>
        <c:tickLblPos val="none"/>
        <c:crossAx val="323168128"/>
        <c:crosses val="autoZero"/>
        <c:auto val="1"/>
        <c:lblOffset val="100"/>
        <c:baseTimeUnit val="years"/>
      </c:dateAx>
      <c:valAx>
        <c:axId val="3231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101.05</c:v>
                </c:pt>
                <c:pt idx="1">
                  <c:v>109.18</c:v>
                </c:pt>
                <c:pt idx="2">
                  <c:v>106.07</c:v>
                </c:pt>
                <c:pt idx="3">
                  <c:v>86.79</c:v>
                </c:pt>
                <c:pt idx="4">
                  <c:v>77.819999999999993</c:v>
                </c:pt>
              </c:numCache>
            </c:numRef>
          </c:val>
        </c:ser>
        <c:dLbls>
          <c:showLegendKey val="0"/>
          <c:showVal val="0"/>
          <c:showCatName val="0"/>
          <c:showSerName val="0"/>
          <c:showPercent val="0"/>
          <c:showBubbleSize val="0"/>
        </c:dLbls>
        <c:gapWidth val="150"/>
        <c:axId val="323179264"/>
        <c:axId val="32318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323179264"/>
        <c:axId val="323181568"/>
      </c:lineChart>
      <c:dateAx>
        <c:axId val="323179264"/>
        <c:scaling>
          <c:orientation val="minMax"/>
        </c:scaling>
        <c:delete val="1"/>
        <c:axPos val="b"/>
        <c:numFmt formatCode="ge" sourceLinked="1"/>
        <c:majorTickMark val="none"/>
        <c:minorTickMark val="none"/>
        <c:tickLblPos val="none"/>
        <c:crossAx val="323181568"/>
        <c:crosses val="autoZero"/>
        <c:auto val="1"/>
        <c:lblOffset val="100"/>
        <c:baseTimeUnit val="years"/>
      </c:dateAx>
      <c:valAx>
        <c:axId val="3231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千葉県　千葉市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962376</v>
      </c>
      <c r="AM8" s="64"/>
      <c r="AN8" s="64"/>
      <c r="AO8" s="64"/>
      <c r="AP8" s="64"/>
      <c r="AQ8" s="64"/>
      <c r="AR8" s="64"/>
      <c r="AS8" s="64"/>
      <c r="AT8" s="63">
        <f>データ!S6</f>
        <v>271.76</v>
      </c>
      <c r="AU8" s="63"/>
      <c r="AV8" s="63"/>
      <c r="AW8" s="63"/>
      <c r="AX8" s="63"/>
      <c r="AY8" s="63"/>
      <c r="AZ8" s="63"/>
      <c r="BA8" s="63"/>
      <c r="BB8" s="63">
        <f>データ!T6</f>
        <v>3541.27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f>データ!N6</f>
        <v>12.05</v>
      </c>
      <c r="J10" s="63"/>
      <c r="K10" s="63"/>
      <c r="L10" s="63"/>
      <c r="M10" s="63"/>
      <c r="N10" s="63"/>
      <c r="O10" s="63"/>
      <c r="P10" s="63">
        <f>データ!O6</f>
        <v>7.36</v>
      </c>
      <c r="Q10" s="63"/>
      <c r="R10" s="63"/>
      <c r="S10" s="63"/>
      <c r="T10" s="63"/>
      <c r="U10" s="63"/>
      <c r="V10" s="63"/>
      <c r="W10" s="63">
        <f>データ!P6</f>
        <v>100</v>
      </c>
      <c r="X10" s="63"/>
      <c r="Y10" s="63"/>
      <c r="Z10" s="63"/>
      <c r="AA10" s="63"/>
      <c r="AB10" s="63"/>
      <c r="AC10" s="63"/>
      <c r="AD10" s="64">
        <f>データ!Q6</f>
        <v>1998</v>
      </c>
      <c r="AE10" s="64"/>
      <c r="AF10" s="64"/>
      <c r="AG10" s="64"/>
      <c r="AH10" s="64"/>
      <c r="AI10" s="64"/>
      <c r="AJ10" s="64"/>
      <c r="AK10" s="2"/>
      <c r="AL10" s="64">
        <f>データ!U6</f>
        <v>70797</v>
      </c>
      <c r="AM10" s="64"/>
      <c r="AN10" s="64"/>
      <c r="AO10" s="64"/>
      <c r="AP10" s="64"/>
      <c r="AQ10" s="64"/>
      <c r="AR10" s="64"/>
      <c r="AS10" s="64"/>
      <c r="AT10" s="63">
        <f>データ!V6</f>
        <v>8.92</v>
      </c>
      <c r="AU10" s="63"/>
      <c r="AV10" s="63"/>
      <c r="AW10" s="63"/>
      <c r="AX10" s="63"/>
      <c r="AY10" s="63"/>
      <c r="AZ10" s="63"/>
      <c r="BA10" s="63"/>
      <c r="BB10" s="63">
        <f>データ!W6</f>
        <v>7936.88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121002</v>
      </c>
      <c r="D6" s="31">
        <f t="shared" si="3"/>
        <v>46</v>
      </c>
      <c r="E6" s="31">
        <f t="shared" si="3"/>
        <v>17</v>
      </c>
      <c r="F6" s="31">
        <f t="shared" si="3"/>
        <v>4</v>
      </c>
      <c r="G6" s="31">
        <f t="shared" si="3"/>
        <v>0</v>
      </c>
      <c r="H6" s="31" t="str">
        <f t="shared" si="3"/>
        <v>千葉県　千葉市</v>
      </c>
      <c r="I6" s="31" t="str">
        <f t="shared" si="3"/>
        <v>法適用</v>
      </c>
      <c r="J6" s="31" t="str">
        <f t="shared" si="3"/>
        <v>下水道事業</v>
      </c>
      <c r="K6" s="31" t="str">
        <f t="shared" si="3"/>
        <v>特定環境保全公共下水道</v>
      </c>
      <c r="L6" s="31" t="str">
        <f t="shared" si="3"/>
        <v>D2</v>
      </c>
      <c r="M6" s="32" t="str">
        <f t="shared" si="3"/>
        <v>-</v>
      </c>
      <c r="N6" s="32">
        <f t="shared" si="3"/>
        <v>12.05</v>
      </c>
      <c r="O6" s="32">
        <f t="shared" si="3"/>
        <v>7.36</v>
      </c>
      <c r="P6" s="32">
        <f t="shared" si="3"/>
        <v>100</v>
      </c>
      <c r="Q6" s="32">
        <f t="shared" si="3"/>
        <v>1998</v>
      </c>
      <c r="R6" s="32">
        <f t="shared" si="3"/>
        <v>962376</v>
      </c>
      <c r="S6" s="32">
        <f t="shared" si="3"/>
        <v>271.76</v>
      </c>
      <c r="T6" s="32">
        <f t="shared" si="3"/>
        <v>3541.27</v>
      </c>
      <c r="U6" s="32">
        <f t="shared" si="3"/>
        <v>70797</v>
      </c>
      <c r="V6" s="32">
        <f t="shared" si="3"/>
        <v>8.92</v>
      </c>
      <c r="W6" s="32">
        <f t="shared" si="3"/>
        <v>7936.88</v>
      </c>
      <c r="X6" s="33">
        <f>IF(X7="",NA(),X7)</f>
        <v>95.16</v>
      </c>
      <c r="Y6" s="33">
        <f t="shared" ref="Y6:AG6" si="4">IF(Y7="",NA(),Y7)</f>
        <v>91.44</v>
      </c>
      <c r="Z6" s="33">
        <f t="shared" si="4"/>
        <v>92.47</v>
      </c>
      <c r="AA6" s="33">
        <f t="shared" si="4"/>
        <v>102.15</v>
      </c>
      <c r="AB6" s="33">
        <f t="shared" si="4"/>
        <v>108.68</v>
      </c>
      <c r="AC6" s="33">
        <f t="shared" si="4"/>
        <v>93.06</v>
      </c>
      <c r="AD6" s="33">
        <f t="shared" si="4"/>
        <v>91.52</v>
      </c>
      <c r="AE6" s="33">
        <f t="shared" si="4"/>
        <v>94.73</v>
      </c>
      <c r="AF6" s="33">
        <f t="shared" si="4"/>
        <v>96.59</v>
      </c>
      <c r="AG6" s="33">
        <f t="shared" si="4"/>
        <v>101.24</v>
      </c>
      <c r="AH6" s="32" t="str">
        <f>IF(AH7="","",IF(AH7="-","【-】","【"&amp;SUBSTITUTE(TEXT(AH7,"#,##0.00"),"-","△")&amp;"】"))</f>
        <v>【99.53】</v>
      </c>
      <c r="AI6" s="33">
        <f>IF(AI7="",NA(),AI7)</f>
        <v>44.66</v>
      </c>
      <c r="AJ6" s="33">
        <f t="shared" ref="AJ6:AR6" si="5">IF(AJ7="",NA(),AJ7)</f>
        <v>64.28</v>
      </c>
      <c r="AK6" s="33">
        <f t="shared" si="5"/>
        <v>77.09</v>
      </c>
      <c r="AL6" s="33">
        <f t="shared" si="5"/>
        <v>75.77</v>
      </c>
      <c r="AM6" s="33">
        <f t="shared" si="5"/>
        <v>43.84</v>
      </c>
      <c r="AN6" s="33">
        <f t="shared" si="5"/>
        <v>125.99</v>
      </c>
      <c r="AO6" s="33">
        <f t="shared" si="5"/>
        <v>243.86</v>
      </c>
      <c r="AP6" s="33">
        <f t="shared" si="5"/>
        <v>236.15</v>
      </c>
      <c r="AQ6" s="33">
        <f t="shared" si="5"/>
        <v>232.81</v>
      </c>
      <c r="AR6" s="33">
        <f t="shared" si="5"/>
        <v>184.13</v>
      </c>
      <c r="AS6" s="32" t="str">
        <f>IF(AS7="","",IF(AS7="-","【-】","【"&amp;SUBSTITUTE(TEXT(AS7,"#,##0.00"),"-","△")&amp;"】"))</f>
        <v>【154.95】</v>
      </c>
      <c r="AT6" s="33">
        <f>IF(AT7="",NA(),AT7)</f>
        <v>11387.11</v>
      </c>
      <c r="AU6" s="33">
        <f t="shared" ref="AU6:BC6" si="6">IF(AU7="",NA(),AU7)</f>
        <v>723.38</v>
      </c>
      <c r="AV6" s="33">
        <f t="shared" si="6"/>
        <v>-1002.45</v>
      </c>
      <c r="AW6" s="33">
        <f t="shared" si="6"/>
        <v>202.73</v>
      </c>
      <c r="AX6" s="33">
        <f t="shared" si="6"/>
        <v>25.28</v>
      </c>
      <c r="AY6" s="33">
        <f t="shared" si="6"/>
        <v>245.73</v>
      </c>
      <c r="AZ6" s="33">
        <f t="shared" si="6"/>
        <v>341.28</v>
      </c>
      <c r="BA6" s="33">
        <f t="shared" si="6"/>
        <v>243.58</v>
      </c>
      <c r="BB6" s="33">
        <f t="shared" si="6"/>
        <v>290.19</v>
      </c>
      <c r="BC6" s="33">
        <f t="shared" si="6"/>
        <v>63.22</v>
      </c>
      <c r="BD6" s="32" t="str">
        <f>IF(BD7="","",IF(BD7="-","【-】","【"&amp;SUBSTITUTE(TEXT(BD7,"#,##0.00"),"-","△")&amp;"】"))</f>
        <v>【59.45】</v>
      </c>
      <c r="BE6" s="33">
        <f>IF(BE7="",NA(),BE7)</f>
        <v>2507.7399999999998</v>
      </c>
      <c r="BF6" s="33">
        <f t="shared" ref="BF6:BN6" si="7">IF(BF7="",NA(),BF7)</f>
        <v>2307.7600000000002</v>
      </c>
      <c r="BG6" s="33">
        <f t="shared" si="7"/>
        <v>2083.96</v>
      </c>
      <c r="BH6" s="33">
        <f t="shared" si="7"/>
        <v>2125.17</v>
      </c>
      <c r="BI6" s="33">
        <f t="shared" si="7"/>
        <v>1730.15</v>
      </c>
      <c r="BJ6" s="33">
        <f t="shared" si="7"/>
        <v>1868.17</v>
      </c>
      <c r="BK6" s="33">
        <f t="shared" si="7"/>
        <v>1764.87</v>
      </c>
      <c r="BL6" s="33">
        <f t="shared" si="7"/>
        <v>1622.51</v>
      </c>
      <c r="BM6" s="33">
        <f t="shared" si="7"/>
        <v>1569.13</v>
      </c>
      <c r="BN6" s="33">
        <f t="shared" si="7"/>
        <v>1436</v>
      </c>
      <c r="BO6" s="32" t="str">
        <f>IF(BO7="","",IF(BO7="-","【-】","【"&amp;SUBSTITUTE(TEXT(BO7,"#,##0.00"),"-","△")&amp;"】"))</f>
        <v>【1,479.31】</v>
      </c>
      <c r="BP6" s="33">
        <f>IF(BP7="",NA(),BP7)</f>
        <v>89.81</v>
      </c>
      <c r="BQ6" s="33">
        <f t="shared" ref="BQ6:BY6" si="8">IF(BQ7="",NA(),BQ7)</f>
        <v>83.12</v>
      </c>
      <c r="BR6" s="33">
        <f t="shared" si="8"/>
        <v>85.55</v>
      </c>
      <c r="BS6" s="33">
        <f t="shared" si="8"/>
        <v>104.56</v>
      </c>
      <c r="BT6" s="33">
        <f t="shared" si="8"/>
        <v>118.86</v>
      </c>
      <c r="BU6" s="33">
        <f t="shared" si="8"/>
        <v>55.15</v>
      </c>
      <c r="BV6" s="33">
        <f t="shared" si="8"/>
        <v>60.75</v>
      </c>
      <c r="BW6" s="33">
        <f t="shared" si="8"/>
        <v>62.83</v>
      </c>
      <c r="BX6" s="33">
        <f t="shared" si="8"/>
        <v>64.63</v>
      </c>
      <c r="BY6" s="33">
        <f t="shared" si="8"/>
        <v>66.56</v>
      </c>
      <c r="BZ6" s="32" t="str">
        <f>IF(BZ7="","",IF(BZ7="-","【-】","【"&amp;SUBSTITUTE(TEXT(BZ7,"#,##0.00"),"-","△")&amp;"】"))</f>
        <v>【63.50】</v>
      </c>
      <c r="CA6" s="33">
        <f>IF(CA7="",NA(),CA7)</f>
        <v>101.05</v>
      </c>
      <c r="CB6" s="33">
        <f t="shared" ref="CB6:CJ6" si="9">IF(CB7="",NA(),CB7)</f>
        <v>109.18</v>
      </c>
      <c r="CC6" s="33">
        <f t="shared" si="9"/>
        <v>106.07</v>
      </c>
      <c r="CD6" s="33">
        <f t="shared" si="9"/>
        <v>86.79</v>
      </c>
      <c r="CE6" s="33">
        <f t="shared" si="9"/>
        <v>77.819999999999993</v>
      </c>
      <c r="CF6" s="33">
        <f t="shared" si="9"/>
        <v>283.05</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41.59</v>
      </c>
      <c r="CS6" s="33">
        <f t="shared" si="10"/>
        <v>42.31</v>
      </c>
      <c r="CT6" s="33">
        <f t="shared" si="10"/>
        <v>43.65</v>
      </c>
      <c r="CU6" s="33">
        <f t="shared" si="10"/>
        <v>43.58</v>
      </c>
      <c r="CV6" s="32" t="str">
        <f>IF(CV7="","",IF(CV7="-","【-】","【"&amp;SUBSTITUTE(TEXT(CV7,"#,##0.00"),"-","△")&amp;"】"))</f>
        <v>【41.06】</v>
      </c>
      <c r="CW6" s="33">
        <f>IF(CW7="",NA(),CW7)</f>
        <v>92.27</v>
      </c>
      <c r="CX6" s="33">
        <f t="shared" ref="CX6:DF6" si="11">IF(CX7="",NA(),CX7)</f>
        <v>93.54</v>
      </c>
      <c r="CY6" s="33">
        <f t="shared" si="11"/>
        <v>95.6</v>
      </c>
      <c r="CZ6" s="33">
        <f t="shared" si="11"/>
        <v>96.28</v>
      </c>
      <c r="DA6" s="33">
        <f t="shared" si="11"/>
        <v>96.47</v>
      </c>
      <c r="DB6" s="33">
        <f t="shared" si="11"/>
        <v>72.14</v>
      </c>
      <c r="DC6" s="33">
        <f t="shared" si="11"/>
        <v>80.47</v>
      </c>
      <c r="DD6" s="33">
        <f t="shared" si="11"/>
        <v>81.3</v>
      </c>
      <c r="DE6" s="33">
        <f t="shared" si="11"/>
        <v>82.2</v>
      </c>
      <c r="DF6" s="33">
        <f t="shared" si="11"/>
        <v>82.35</v>
      </c>
      <c r="DG6" s="32" t="str">
        <f>IF(DG7="","",IF(DG7="-","【-】","【"&amp;SUBSTITUTE(TEXT(DG7,"#,##0.00"),"-","△")&amp;"】"))</f>
        <v>【80.39】</v>
      </c>
      <c r="DH6" s="33">
        <f>IF(DH7="",NA(),DH7)</f>
        <v>12.07</v>
      </c>
      <c r="DI6" s="33">
        <f t="shared" ref="DI6:DQ6" si="12">IF(DI7="",NA(),DI7)</f>
        <v>13.76</v>
      </c>
      <c r="DJ6" s="33">
        <f t="shared" si="12"/>
        <v>15.33</v>
      </c>
      <c r="DK6" s="33">
        <f t="shared" si="12"/>
        <v>17.03</v>
      </c>
      <c r="DL6" s="33">
        <f t="shared" si="12"/>
        <v>20.97</v>
      </c>
      <c r="DM6" s="33">
        <f t="shared" si="12"/>
        <v>7.84</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0.05</v>
      </c>
      <c r="EJ6" s="33">
        <f t="shared" si="14"/>
        <v>0.1</v>
      </c>
      <c r="EK6" s="33">
        <f t="shared" si="14"/>
        <v>0.11</v>
      </c>
      <c r="EL6" s="33">
        <f t="shared" si="14"/>
        <v>0.05</v>
      </c>
      <c r="EM6" s="33">
        <f t="shared" si="14"/>
        <v>0.04</v>
      </c>
      <c r="EN6" s="32" t="str">
        <f>IF(EN7="","",IF(EN7="-","【-】","【"&amp;SUBSTITUTE(TEXT(EN7,"#,##0.00"),"-","△")&amp;"】"))</f>
        <v>【0.05】</v>
      </c>
    </row>
    <row r="7" spans="1:147" s="34" customFormat="1" x14ac:dyDescent="0.2">
      <c r="A7" s="26"/>
      <c r="B7" s="35">
        <v>2014</v>
      </c>
      <c r="C7" s="35">
        <v>121002</v>
      </c>
      <c r="D7" s="35">
        <v>46</v>
      </c>
      <c r="E7" s="35">
        <v>17</v>
      </c>
      <c r="F7" s="35">
        <v>4</v>
      </c>
      <c r="G7" s="35">
        <v>0</v>
      </c>
      <c r="H7" s="35" t="s">
        <v>96</v>
      </c>
      <c r="I7" s="35" t="s">
        <v>97</v>
      </c>
      <c r="J7" s="35" t="s">
        <v>98</v>
      </c>
      <c r="K7" s="35" t="s">
        <v>99</v>
      </c>
      <c r="L7" s="35" t="s">
        <v>100</v>
      </c>
      <c r="M7" s="36" t="s">
        <v>101</v>
      </c>
      <c r="N7" s="36">
        <v>12.05</v>
      </c>
      <c r="O7" s="36">
        <v>7.36</v>
      </c>
      <c r="P7" s="36">
        <v>100</v>
      </c>
      <c r="Q7" s="36">
        <v>1998</v>
      </c>
      <c r="R7" s="36">
        <v>962376</v>
      </c>
      <c r="S7" s="36">
        <v>271.76</v>
      </c>
      <c r="T7" s="36">
        <v>3541.27</v>
      </c>
      <c r="U7" s="36">
        <v>70797</v>
      </c>
      <c r="V7" s="36">
        <v>8.92</v>
      </c>
      <c r="W7" s="36">
        <v>7936.88</v>
      </c>
      <c r="X7" s="36">
        <v>95.16</v>
      </c>
      <c r="Y7" s="36">
        <v>91.44</v>
      </c>
      <c r="Z7" s="36">
        <v>92.47</v>
      </c>
      <c r="AA7" s="36">
        <v>102.15</v>
      </c>
      <c r="AB7" s="36">
        <v>108.68</v>
      </c>
      <c r="AC7" s="36">
        <v>93.06</v>
      </c>
      <c r="AD7" s="36">
        <v>91.52</v>
      </c>
      <c r="AE7" s="36">
        <v>94.73</v>
      </c>
      <c r="AF7" s="36">
        <v>96.59</v>
      </c>
      <c r="AG7" s="36">
        <v>101.24</v>
      </c>
      <c r="AH7" s="36">
        <v>99.53</v>
      </c>
      <c r="AI7" s="36">
        <v>44.66</v>
      </c>
      <c r="AJ7" s="36">
        <v>64.28</v>
      </c>
      <c r="AK7" s="36">
        <v>77.09</v>
      </c>
      <c r="AL7" s="36">
        <v>75.77</v>
      </c>
      <c r="AM7" s="36">
        <v>43.84</v>
      </c>
      <c r="AN7" s="36">
        <v>125.99</v>
      </c>
      <c r="AO7" s="36">
        <v>243.86</v>
      </c>
      <c r="AP7" s="36">
        <v>236.15</v>
      </c>
      <c r="AQ7" s="36">
        <v>232.81</v>
      </c>
      <c r="AR7" s="36">
        <v>184.13</v>
      </c>
      <c r="AS7" s="36">
        <v>154.94999999999999</v>
      </c>
      <c r="AT7" s="36">
        <v>11387.11</v>
      </c>
      <c r="AU7" s="36">
        <v>723.38</v>
      </c>
      <c r="AV7" s="36">
        <v>-1002.45</v>
      </c>
      <c r="AW7" s="36">
        <v>202.73</v>
      </c>
      <c r="AX7" s="36">
        <v>25.28</v>
      </c>
      <c r="AY7" s="36">
        <v>245.73</v>
      </c>
      <c r="AZ7" s="36">
        <v>341.28</v>
      </c>
      <c r="BA7" s="36">
        <v>243.58</v>
      </c>
      <c r="BB7" s="36">
        <v>290.19</v>
      </c>
      <c r="BC7" s="36">
        <v>63.22</v>
      </c>
      <c r="BD7" s="36">
        <v>59.45</v>
      </c>
      <c r="BE7" s="36">
        <v>2507.7399999999998</v>
      </c>
      <c r="BF7" s="36">
        <v>2307.7600000000002</v>
      </c>
      <c r="BG7" s="36">
        <v>2083.96</v>
      </c>
      <c r="BH7" s="36">
        <v>2125.17</v>
      </c>
      <c r="BI7" s="36">
        <v>1730.15</v>
      </c>
      <c r="BJ7" s="36">
        <v>1868.17</v>
      </c>
      <c r="BK7" s="36">
        <v>1764.87</v>
      </c>
      <c r="BL7" s="36">
        <v>1622.51</v>
      </c>
      <c r="BM7" s="36">
        <v>1569.13</v>
      </c>
      <c r="BN7" s="36">
        <v>1436</v>
      </c>
      <c r="BO7" s="36">
        <v>1479.31</v>
      </c>
      <c r="BP7" s="36">
        <v>89.81</v>
      </c>
      <c r="BQ7" s="36">
        <v>83.12</v>
      </c>
      <c r="BR7" s="36">
        <v>85.55</v>
      </c>
      <c r="BS7" s="36">
        <v>104.56</v>
      </c>
      <c r="BT7" s="36">
        <v>118.86</v>
      </c>
      <c r="BU7" s="36">
        <v>55.15</v>
      </c>
      <c r="BV7" s="36">
        <v>60.75</v>
      </c>
      <c r="BW7" s="36">
        <v>62.83</v>
      </c>
      <c r="BX7" s="36">
        <v>64.63</v>
      </c>
      <c r="BY7" s="36">
        <v>66.56</v>
      </c>
      <c r="BZ7" s="36">
        <v>63.5</v>
      </c>
      <c r="CA7" s="36">
        <v>101.05</v>
      </c>
      <c r="CB7" s="36">
        <v>109.18</v>
      </c>
      <c r="CC7" s="36">
        <v>106.07</v>
      </c>
      <c r="CD7" s="36">
        <v>86.79</v>
      </c>
      <c r="CE7" s="36">
        <v>77.819999999999993</v>
      </c>
      <c r="CF7" s="36">
        <v>283.05</v>
      </c>
      <c r="CG7" s="36">
        <v>256</v>
      </c>
      <c r="CH7" s="36">
        <v>250.43</v>
      </c>
      <c r="CI7" s="36">
        <v>245.75</v>
      </c>
      <c r="CJ7" s="36">
        <v>244.29</v>
      </c>
      <c r="CK7" s="36">
        <v>253.12</v>
      </c>
      <c r="CL7" s="36" t="s">
        <v>101</v>
      </c>
      <c r="CM7" s="36" t="s">
        <v>101</v>
      </c>
      <c r="CN7" s="36" t="s">
        <v>101</v>
      </c>
      <c r="CO7" s="36" t="s">
        <v>101</v>
      </c>
      <c r="CP7" s="36" t="s">
        <v>101</v>
      </c>
      <c r="CQ7" s="36">
        <v>36.18</v>
      </c>
      <c r="CR7" s="36">
        <v>41.59</v>
      </c>
      <c r="CS7" s="36">
        <v>42.31</v>
      </c>
      <c r="CT7" s="36">
        <v>43.65</v>
      </c>
      <c r="CU7" s="36">
        <v>43.58</v>
      </c>
      <c r="CV7" s="36">
        <v>41.06</v>
      </c>
      <c r="CW7" s="36">
        <v>92.27</v>
      </c>
      <c r="CX7" s="36">
        <v>93.54</v>
      </c>
      <c r="CY7" s="36">
        <v>95.6</v>
      </c>
      <c r="CZ7" s="36">
        <v>96.28</v>
      </c>
      <c r="DA7" s="36">
        <v>96.47</v>
      </c>
      <c r="DB7" s="36">
        <v>72.14</v>
      </c>
      <c r="DC7" s="36">
        <v>80.47</v>
      </c>
      <c r="DD7" s="36">
        <v>81.3</v>
      </c>
      <c r="DE7" s="36">
        <v>82.2</v>
      </c>
      <c r="DF7" s="36">
        <v>82.35</v>
      </c>
      <c r="DG7" s="36">
        <v>80.39</v>
      </c>
      <c r="DH7" s="36">
        <v>12.07</v>
      </c>
      <c r="DI7" s="36">
        <v>13.76</v>
      </c>
      <c r="DJ7" s="36">
        <v>15.33</v>
      </c>
      <c r="DK7" s="36">
        <v>17.03</v>
      </c>
      <c r="DL7" s="36">
        <v>20.97</v>
      </c>
      <c r="DM7" s="36">
        <v>7.84</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0.05</v>
      </c>
      <c r="EJ7" s="36">
        <v>0.1</v>
      </c>
      <c r="EK7" s="36">
        <v>0.11</v>
      </c>
      <c r="EL7" s="36">
        <v>0.05</v>
      </c>
      <c r="EM7" s="36">
        <v>0.04</v>
      </c>
      <c r="EN7" s="36">
        <v>0.05</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2016-02-12T10:41:24Z</cp:lastPrinted>
  <dcterms:created xsi:type="dcterms:W3CDTF">2016-02-03T07:46:39Z</dcterms:created>
  <dcterms:modified xsi:type="dcterms:W3CDTF">2016-02-24T07:57:05Z</dcterms:modified>
  <cp:category/>
</cp:coreProperties>
</file>