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<sst xmlns="http://schemas.openxmlformats.org/spreadsheetml/2006/main" count="221" uniqueCount="111">
  <si>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</si>
  <si>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</si>
  <si>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</si>
  <si>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</si>
  <si>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</si>
  <si>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</si>
  <si>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</si>
  <si>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</si>
  <si>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</si>
  <si>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</si>
  <si>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</si>
  <si>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</si>
  <si>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</si>
  <si>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</si>
  <si>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</si>
  <si>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</si>
  <si>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</si>
  <si>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</si>
  <si>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</si>
  <si>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</si>
  <si>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</si>
  <si>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</si>
  <si>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</si>
  <si>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</si>
  <si>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</si>
  <si>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</si>
  <si>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</si>
  <si>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</si>
  <si>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</si>
  <si>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</si>
  <si>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</si>
  <si>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</si>
  <si>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</si>
  <si>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</si>
  <si>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</si>
  <si>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</si>
  <si>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</si>
  <si>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</si>
  <si>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</si>
  <si>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</si>
  <si>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</si>
  <si>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</si>
  <si>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</si>
  <si>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</si>
  <si>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</si>
  <si>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</si>
  <si>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</si>
  <si>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</si>
  <si>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</si>
  <si>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</si>
  <si>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</si>
  <si>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</si>
  <si>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</si>
  <si>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</si>
  <si>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</si>
  <si>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</si>
  <si>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</si>
  <si>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</si>
  <si>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</si>
  <si>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</si>
  <si>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</si>
  <si>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</si>
  <si>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</si>
  <si>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</si>
  <si>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</si>
  <si>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</si>
  <si>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</si>
  <si>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</si>
  <si>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</si>
  <si>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</si>
  <si>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</si>
  <si>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</si>
  <si>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</si>
  <si>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</si>
  <si>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</si>
  <si>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</si>
  <si>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</si>
  <si>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</si>
  <si>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</si>
  <si>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</si>
  <si>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</si>
  <si>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</si>
  <si>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</si>
  <si>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</si>
  <si>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</si>
  <si>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</si>
  <si>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</si>
  <si>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</si>
  <si>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</si>
  <si>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</si>
  <si>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</si>
  <si>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</si>
  <si>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</si>
  <si>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</si>
  <si>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</si>
  <si>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</si>
  <si>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熊本市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</si>
  <si>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</si>
  <si>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</si>
  <si>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</si>
  <si>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</si>
  <si>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</si>
  <si>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</si>
  <si>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</si>
  <si>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</si>
  <si>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</si>
  <si>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</si>
  <si>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</si>
  <si>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経営の健全性・効率性について検討する必要性があると考えられる。
老朽化の状況については、他の数値がないため分析できないが、管渠については概ね良好といえる。</t>
    <rPh sb="0" eb="2">
      <t>ケイエイ</t>
    </rPh>
    <rPh sb="3" eb="6">
      <t>ケンゼンセイ</t>
    </rPh>
    <rPh sb="7" eb="9">
      <t>コウリツ</t>
    </rPh>
    <rPh sb="9" eb="10">
      <t>セイ</t>
    </rPh>
    <rPh sb="14" eb="16">
      <t>ケントウ</t>
    </rPh>
    <rPh sb="18" eb="20">
      <t>ヒツヨウ</t>
    </rPh>
    <rPh sb="20" eb="21">
      <t>セイ</t>
    </rPh>
    <rPh sb="25" eb="26">
      <t>カンガ</t>
    </rPh>
    <rPh sb="32" eb="34">
      <t>ロウキュウ</t>
    </rPh>
    <rPh sb="34" eb="35">
      <t>カ</t>
    </rPh>
    <rPh sb="36" eb="38">
      <t>ジョウキョウ</t>
    </rPh>
    <rPh sb="44" eb="45">
      <t>タ</t>
    </rPh>
    <rPh sb="46" eb="48">
      <t>スウチ</t>
    </rPh>
    <rPh sb="53" eb="55">
      <t>ブンセキ</t>
    </rPh>
    <rPh sb="61" eb="62">
      <t>カン</t>
    </rPh>
    <rPh sb="62" eb="63">
      <t>キョ</t>
    </rPh>
    <rPh sb="68" eb="69">
      <t>オオム</t>
    </rPh>
    <rPh sb="70" eb="72">
      <t>リョウコウ</t>
    </rPh>
    <phoneticPr fontId="4"/>
  </si>
  <si>
    <t>収益的収支比率は１００％に達していないが、不足分については繰越金にて対応しているため黒字ではある。しかし、収入の半分以上を一般会計からの繰入金で賄っている。施設の利用率は平均並みであり、水洗化率も横ばいである。</t>
    <rPh sb="0" eb="2">
      <t>シュウエキ</t>
    </rPh>
    <rPh sb="2" eb="3">
      <t>テキ</t>
    </rPh>
    <rPh sb="3" eb="5">
      <t>シュウシ</t>
    </rPh>
    <rPh sb="5" eb="7">
      <t>ヒリツ</t>
    </rPh>
    <rPh sb="13" eb="14">
      <t>タッ</t>
    </rPh>
    <rPh sb="21" eb="23">
      <t>フソク</t>
    </rPh>
    <rPh sb="23" eb="24">
      <t>ブン</t>
    </rPh>
    <rPh sb="29" eb="31">
      <t>クリコシ</t>
    </rPh>
    <rPh sb="31" eb="32">
      <t>キン</t>
    </rPh>
    <rPh sb="34" eb="36">
      <t>タイオウ</t>
    </rPh>
    <rPh sb="42" eb="44">
      <t>クロジ</t>
    </rPh>
    <rPh sb="53" eb="55">
      <t>シュウニュウ</t>
    </rPh>
    <rPh sb="56" eb="58">
      <t>ハンブン</t>
    </rPh>
    <rPh sb="58" eb="60">
      <t>イジョウ</t>
    </rPh>
    <rPh sb="61" eb="63">
      <t>イッパン</t>
    </rPh>
    <rPh sb="63" eb="65">
      <t>カイケイ</t>
    </rPh>
    <rPh sb="68" eb="70">
      <t>クリイレ</t>
    </rPh>
    <rPh sb="70" eb="71">
      <t>キン</t>
    </rPh>
    <rPh sb="72" eb="73">
      <t>マカナ</t>
    </rPh>
    <rPh sb="78" eb="80">
      <t>シセツ</t>
    </rPh>
    <rPh sb="81" eb="84">
      <t>リヨウリツ</t>
    </rPh>
    <rPh sb="85" eb="87">
      <t>ヘイキン</t>
    </rPh>
    <rPh sb="87" eb="88">
      <t>ナ</t>
    </rPh>
    <rPh sb="93" eb="96">
      <t>スイセンカ</t>
    </rPh>
    <rPh sb="96" eb="97">
      <t>リツ</t>
    </rPh>
    <rPh sb="98" eb="99">
      <t>ヨコ</t>
    </rPh>
    <phoneticPr fontId="4"/>
  </si>
  <si>
    <t>管渠の耐用年数は概ね50年となっており、各施設は供用開始から15年程度しか経過しておらず、管渠については概ね良好といえる。
なお、処理場は今後策定予定の最適整備構想に基づき適切な維持管理を行う予定である。</t>
    <rPh sb="0" eb="1">
      <t>カン</t>
    </rPh>
    <rPh sb="1" eb="2">
      <t>キョ</t>
    </rPh>
    <rPh sb="3" eb="5">
      <t>タイヨウ</t>
    </rPh>
    <rPh sb="5" eb="7">
      <t>ネンスウ</t>
    </rPh>
    <rPh sb="8" eb="9">
      <t>オオム</t>
    </rPh>
    <rPh sb="12" eb="13">
      <t>ネン</t>
    </rPh>
    <rPh sb="20" eb="21">
      <t>カク</t>
    </rPh>
    <rPh sb="21" eb="23">
      <t>シセツ</t>
    </rPh>
    <rPh sb="24" eb="26">
      <t>キョウヨウ</t>
    </rPh>
    <rPh sb="26" eb="28">
      <t>カイシ</t>
    </rPh>
    <rPh sb="32" eb="33">
      <t>ネン</t>
    </rPh>
    <rPh sb="33" eb="35">
      <t>テイド</t>
    </rPh>
    <rPh sb="37" eb="39">
      <t>ケイカ</t>
    </rPh>
    <rPh sb="45" eb="46">
      <t>カン</t>
    </rPh>
    <rPh sb="46" eb="47">
      <t>キョ</t>
    </rPh>
    <rPh sb="52" eb="53">
      <t>オオム</t>
    </rPh>
    <rPh sb="54" eb="56">
      <t>リョウコウ</t>
    </rPh>
    <rPh sb="65" eb="68">
      <t>ショリジョウ</t>
    </rPh>
    <rPh sb="69" eb="71">
      <t>コンゴ</t>
    </rPh>
    <rPh sb="71" eb="73">
      <t>サクテイ</t>
    </rPh>
    <rPh sb="73" eb="75">
      <t>ヨテイ</t>
    </rPh>
    <rPh sb="76" eb="78">
      <t>サイテキ</t>
    </rPh>
    <rPh sb="78" eb="80">
      <t>セイビ</t>
    </rPh>
    <rPh sb="80" eb="82">
      <t>コウソウ</t>
    </rPh>
    <rPh sb="83" eb="84">
      <t>モト</t>
    </rPh>
    <rPh sb="86" eb="88">
      <t>テキセツ</t>
    </rPh>
    <rPh sb="89" eb="91">
      <t>イジ</t>
    </rPh>
    <rPh sb="91" eb="93">
      <t>カンリ</t>
    </rPh>
    <rPh sb="94" eb="95">
      <t>オコナ</t>
    </rPh>
    <rPh sb="96" eb="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</si>
</sst>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99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323204992"/>
        <c:axId val="339767296"/>
      </c:lineChart>
      <c:dateAx>
        <c:axId val="32320499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78.569999999999993</c:v>
                </c:pt>
                <c:pt idx="1">
                  <c:v>99.39</c:v>
                </c:pt>
                <c:pt idx="2">
                  <c:v>98.39</c:v>
                </c:pt>
                <c:pt idx="3">
                  <c:v>99.63</c:v>
                </c:pt>
                <c:pt idx="4">
                  <c:v>99.78</c:v>
                </c:pt>
              </c:numCache>
            </c:numRef>
          </c:val>
        </c:ser>
        <c:dLbls>
          <c:showLegendKey val="0"/>
          <c:showVal val="0"/>
          <c:showCatName val="0"/>
          <c:showSerName val="0"/>
          <c:showPercent val="0"/>
          <c:showBubbleSize val="0"/>
        </c:dLbls>
        <c:gapWidth val="150"/>
        <c:axId val="313978880"/>
        <c:axId val="3139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78880"/>
        <c:axId val="313980416"/>
      </c:lineChart>
      <c:dateAx>
        <c:axId val="313978880"/>
        <c:scaling>
          <c:orientation val="minMax"/>
        </c:scaling>
        <c:delete val="1"/>
        <c:axPos val="b"/>
        <c:numFmt formatCode="ge" sourceLinked="1"/>
        <c:majorTickMark val="none"/>
        <c:minorTickMark val="none"/>
        <c:tickLblPos val="none"/>
        <c:crossAx val="313980416"/>
        <c:crosses val="autoZero"/>
        <c:auto val="1"/>
        <c:lblOffset val="100"/>
        <c:baseTimeUnit val="years"/>
      </c:dateAx>
      <c:valAx>
        <c:axId val="313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64896"/>
        <c:axId val="314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64896"/>
        <c:axId val="314471168"/>
      </c:lineChart>
      <c:dateAx>
        <c:axId val="314464896"/>
        <c:scaling>
          <c:orientation val="minMax"/>
        </c:scaling>
        <c:delete val="1"/>
        <c:axPos val="b"/>
        <c:numFmt formatCode="ge" sourceLinked="1"/>
        <c:majorTickMark val="none"/>
        <c:minorTickMark val="none"/>
        <c:tickLblPos val="none"/>
        <c:crossAx val="314471168"/>
        <c:crosses val="autoZero"/>
        <c:auto val="1"/>
        <c:lblOffset val="100"/>
        <c:baseTimeUnit val="years"/>
      </c:dateAx>
      <c:valAx>
        <c:axId val="314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7280"/>
        <c:axId val="318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7280"/>
        <c:axId val="318112128"/>
      </c:lineChart>
      <c:dateAx>
        <c:axId val="314497280"/>
        <c:scaling>
          <c:orientation val="minMax"/>
        </c:scaling>
        <c:delete val="1"/>
        <c:axPos val="b"/>
        <c:numFmt formatCode="ge" sourceLinked="1"/>
        <c:majorTickMark val="none"/>
        <c:minorTickMark val="none"/>
        <c:tickLblPos val="none"/>
        <c:crossAx val="318112128"/>
        <c:crosses val="autoZero"/>
        <c:auto val="1"/>
        <c:lblOffset val="100"/>
        <c:baseTimeUnit val="years"/>
      </c:dateAx>
      <c:valAx>
        <c:axId val="31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1856"/>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856"/>
        <c:axId val="318128128"/>
      </c:lineChart>
      <c:dateAx>
        <c:axId val="318121856"/>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6048"/>
        <c:axId val="318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6048"/>
        <c:axId val="318147968"/>
      </c:lineChart>
      <c:dateAx>
        <c:axId val="318146048"/>
        <c:scaling>
          <c:orientation val="minMax"/>
        </c:scaling>
        <c:delete val="1"/>
        <c:axPos val="b"/>
        <c:numFmt formatCode="ge" sourceLinked="1"/>
        <c:majorTickMark val="none"/>
        <c:minorTickMark val="none"/>
        <c:tickLblPos val="none"/>
        <c:crossAx val="318147968"/>
        <c:crosses val="autoZero"/>
        <c:auto val="1"/>
        <c:lblOffset val="100"/>
        <c:baseTimeUnit val="years"/>
      </c:dateAx>
      <c:valAx>
        <c:axId val="318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1035.8499999999999</c:v>
                </c:pt>
                <c:pt idx="1">
                  <c:v>1124.7</c:v>
                </c:pt>
                <c:pt idx="2">
                  <c:v>674.66</c:v>
                </c:pt>
                <c:pt idx="3">
                  <c:v>144.05000000000001</c:v>
                </c:pt>
                <c:pt idx="4">
                  <c:v>43.52</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43.6</c:v>
                </c:pt>
                <c:pt idx="1">
                  <c:v>37.11</c:v>
                </c:pt>
                <c:pt idx="2">
                  <c:v>42.42</c:v>
                </c:pt>
                <c:pt idx="3">
                  <c:v>50.25</c:v>
                </c:pt>
                <c:pt idx="4">
                  <c:v>44.78</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206.16</c:v>
                </c:pt>
                <c:pt idx="1">
                  <c:v>242.49</c:v>
                </c:pt>
                <c:pt idx="2">
                  <c:v>221.77</c:v>
                </c:pt>
                <c:pt idx="3">
                  <c:v>187.36</c:v>
                </c:pt>
                <c:pt idx="4">
                  <c:v>217.18</c:v>
                </c:pt>
              </c:numCache>
            </c:numRef>
          </c:val>
        </c:ser>
        <c:dLbls>
          <c:showLegendKey val="0"/>
          <c:showVal val="0"/>
          <c:showCatName val="0"/>
          <c:showSerName val="0"/>
          <c:showPercent val="0"/>
          <c:showBubbleSize val="0"/>
        </c:dLbls>
        <c:gapWidth val="150"/>
        <c:axId val="318460288"/>
        <c:axId val="318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8460288"/>
        <c:axId val="318462208"/>
      </c:lineChart>
      <c:dateAx>
        <c:axId val="318460288"/>
        <c:scaling>
          <c:orientation val="minMax"/>
        </c:scaling>
        <c:delete val="1"/>
        <c:axPos val="b"/>
        <c:numFmt formatCode="ge" sourceLinked="1"/>
        <c:majorTickMark val="none"/>
        <c:minorTickMark val="none"/>
        <c:tickLblPos val="none"/>
        <c:crossAx val="318462208"/>
        <c:crosses val="autoZero"/>
        <c:auto val="1"/>
        <c:lblOffset val="100"/>
        <c:baseTimeUnit val="years"/>
      </c:dateAx>
      <c:valAx>
        <c:axId val="318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68.14</c:v>
                </c:pt>
                <c:pt idx="1">
                  <c:v>55.84</c:v>
                </c:pt>
                <c:pt idx="2">
                  <c:v>53.6</c:v>
                </c:pt>
                <c:pt idx="3">
                  <c:v>52.99</c:v>
                </c:pt>
                <c:pt idx="4">
                  <c:v>61.89</c:v>
                </c:pt>
              </c:numCache>
            </c:numRef>
          </c:val>
        </c:ser>
        <c:dLbls>
          <c:showLegendKey val="0"/>
          <c:showVal val="0"/>
          <c:showCatName val="0"/>
          <c:showSerName val="0"/>
          <c:showPercent val="0"/>
          <c:showBubbleSize val="0"/>
        </c:dLbls>
        <c:gapWidth val="150"/>
        <c:axId val="318476288"/>
        <c:axId val="318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318476288"/>
        <c:axId val="318478208"/>
      </c:lineChart>
      <c:dateAx>
        <c:axId val="318476288"/>
        <c:scaling>
          <c:orientation val="minMax"/>
        </c:scaling>
        <c:delete val="1"/>
        <c:axPos val="b"/>
        <c:numFmt formatCode="ge" sourceLinked="1"/>
        <c:majorTickMark val="none"/>
        <c:minorTickMark val="none"/>
        <c:tickLblPos val="none"/>
        <c:crossAx val="318478208"/>
        <c:crosses val="autoZero"/>
        <c:auto val="1"/>
        <c:lblOffset val="100"/>
        <c:baseTimeUnit val="years"/>
      </c:dateAx>
      <c:valAx>
        <c:axId val="318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74.48</c:v>
                </c:pt>
                <c:pt idx="1">
                  <c:v>73.92</c:v>
                </c:pt>
                <c:pt idx="2">
                  <c:v>72.92</c:v>
                </c:pt>
                <c:pt idx="3">
                  <c:v>73.930000000000007</c:v>
                </c:pt>
                <c:pt idx="4">
                  <c:v>69.16</c:v>
                </c:pt>
              </c:numCache>
            </c:numRef>
          </c:val>
        </c:ser>
        <c:dLbls>
          <c:showLegendKey val="0"/>
          <c:showVal val="0"/>
          <c:showCatName val="0"/>
          <c:showSerName val="0"/>
          <c:showPercent val="0"/>
          <c:showBubbleSize val="0"/>
        </c:dLbls>
        <c:gapWidth val="150"/>
        <c:axId val="318500224"/>
        <c:axId val="3185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318500224"/>
        <c:axId val="318502400"/>
      </c:lineChart>
      <c:dateAx>
        <c:axId val="318500224"/>
        <c:scaling>
          <c:orientation val="minMax"/>
        </c:scaling>
        <c:delete val="1"/>
        <c:axPos val="b"/>
        <c:numFmt formatCode="ge" sourceLinked="1"/>
        <c:majorTickMark val="none"/>
        <c:minorTickMark val="none"/>
        <c:tickLblPos val="none"/>
        <c:crossAx val="318502400"/>
        <c:crosses val="autoZero"/>
        <c:auto val="1"/>
        <c:lblOffset val="100"/>
        <c:baseTimeUnit val="years"/>
      </c:dateAx>
      <c:valAx>
        <c:axId val="318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熊本県　熊本市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734917</v>
      </c>
      <c r="AM8" s="47"/>
      <c r="AN8" s="47"/>
      <c r="AO8" s="47"/>
      <c r="AP8" s="47"/>
      <c r="AQ8" s="47"/>
      <c r="AR8" s="47"/>
      <c r="AS8" s="47"/>
      <c r="AT8" s="43">
        <f>データ!S6</f>
        <v>390.32</v>
      </c>
      <c r="AU8" s="43"/>
      <c r="AV8" s="43"/>
      <c r="AW8" s="43"/>
      <c r="AX8" s="43"/>
      <c r="AY8" s="43"/>
      <c r="AZ8" s="43"/>
      <c r="BA8" s="43"/>
      <c r="BB8" s="43">
        <f>データ!T6</f>
        <v>1882.86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0.6</v>
      </c>
      <c r="Q10" s="43"/>
      <c r="R10" s="43"/>
      <c r="S10" s="43"/>
      <c r="T10" s="43"/>
      <c r="U10" s="43"/>
      <c r="V10" s="43"/>
      <c r="W10" s="43">
        <f>データ!P6</f>
        <v>100</v>
      </c>
      <c r="X10" s="43"/>
      <c r="Y10" s="43"/>
      <c r="Z10" s="43"/>
      <c r="AA10" s="43"/>
      <c r="AB10" s="43"/>
      <c r="AC10" s="43"/>
      <c r="AD10" s="47">
        <f>データ!Q6</f>
        <v>1748</v>
      </c>
      <c r="AE10" s="47"/>
      <c r="AF10" s="47"/>
      <c r="AG10" s="47"/>
      <c r="AH10" s="47"/>
      <c r="AI10" s="47"/>
      <c r="AJ10" s="47"/>
      <c r="AK10" s="2"/>
      <c r="AL10" s="47">
        <f>データ!U6</f>
        <v>4426</v>
      </c>
      <c r="AM10" s="47"/>
      <c r="AN10" s="47"/>
      <c r="AO10" s="47"/>
      <c r="AP10" s="47"/>
      <c r="AQ10" s="47"/>
      <c r="AR10" s="47"/>
      <c r="AS10" s="47"/>
      <c r="AT10" s="43">
        <f>データ!V6</f>
        <v>2.1800000000000002</v>
      </c>
      <c r="AU10" s="43"/>
      <c r="AV10" s="43"/>
      <c r="AW10" s="43"/>
      <c r="AX10" s="43"/>
      <c r="AY10" s="43"/>
      <c r="AZ10" s="43"/>
      <c r="BA10" s="43"/>
      <c r="BB10" s="43">
        <f>データ!W6</f>
        <v>2030.28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431001</v>
      </c>
      <c r="D6" s="31">
        <f t="shared" si="3"/>
        <v>47</v>
      </c>
      <c r="E6" s="31">
        <f t="shared" si="3"/>
        <v>17</v>
      </c>
      <c r="F6" s="31">
        <f t="shared" si="3"/>
        <v>5</v>
      </c>
      <c r="G6" s="31">
        <f t="shared" si="3"/>
        <v>0</v>
      </c>
      <c r="H6" s="31" t="str">
        <f t="shared" si="3"/>
        <v>熊本県　熊本市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v>
      </c>
      <c r="P6" s="32">
        <f t="shared" si="3"/>
        <v>100</v>
      </c>
      <c r="Q6" s="32">
        <f t="shared" si="3"/>
        <v>1748</v>
      </c>
      <c r="R6" s="32">
        <f t="shared" si="3"/>
        <v>734917</v>
      </c>
      <c r="S6" s="32">
        <f t="shared" si="3"/>
        <v>390.32</v>
      </c>
      <c r="T6" s="32">
        <f t="shared" si="3"/>
        <v>1882.86</v>
      </c>
      <c r="U6" s="32">
        <f t="shared" si="3"/>
        <v>4426</v>
      </c>
      <c r="V6" s="32">
        <f t="shared" si="3"/>
        <v>2.1800000000000002</v>
      </c>
      <c r="W6" s="32">
        <f t="shared" si="3"/>
        <v>2030.28</v>
      </c>
      <c r="X6" s="33">
        <f>IF(X7="",NA(),X7)</f>
        <v>78.569999999999993</v>
      </c>
      <c r="Y6" s="33">
        <f t="shared" ref="Y6:AG6" si="4">IF(Y7="",NA(),Y7)</f>
        <v>99.39</v>
      </c>
      <c r="Z6" s="33">
        <f t="shared" si="4"/>
        <v>98.39</v>
      </c>
      <c r="AA6" s="33">
        <f t="shared" si="4"/>
        <v>99.63</v>
      </c>
      <c r="AB6" s="33">
        <f t="shared" si="4"/>
        <v>99.78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1035.8499999999999</v>
      </c>
      <c r="BF6" s="33">
        <f t="shared" ref="BF6:BN6" si="7">IF(BF7="",NA(),BF7)</f>
        <v>1124.7</v>
      </c>
      <c r="BG6" s="33">
        <f t="shared" si="7"/>
        <v>674.66</v>
      </c>
      <c r="BH6" s="33">
        <f t="shared" si="7"/>
        <v>144.05000000000001</v>
      </c>
      <c r="BI6" s="33">
        <f t="shared" si="7"/>
        <v>43.52</v>
      </c>
      <c r="BJ6" s="33">
        <f t="shared" si="7"/>
        <v>1316.7</v>
      </c>
      <c r="BK6" s="33">
        <f t="shared" si="7"/>
        <v>1224.75</v>
      </c>
      <c r="BL6" s="33">
        <f t="shared" si="7"/>
        <v>1197.82</v>
      </c>
      <c r="BM6" s="33">
        <f t="shared" si="7"/>
        <v>1126.77</v>
      </c>
      <c r="BN6" s="33">
        <f t="shared" si="7"/>
        <v>1044.8</v>
      </c>
      <c r="BO6" s="32" t="str">
        <f>IF(BO7="","",IF(BO7="-","【-】","【"&amp;SUBSTITUTE(TEXT(BO7,"#,##0.00"),"-","△")&amp;"】"))</f>
        <v>【992.47】</v>
      </c>
      <c r="BP6" s="33">
        <f>IF(BP7="",NA(),BP7)</f>
        <v>43.6</v>
      </c>
      <c r="BQ6" s="33">
        <f t="shared" ref="BQ6:BY6" si="8">IF(BQ7="",NA(),BQ7)</f>
        <v>37.11</v>
      </c>
      <c r="BR6" s="33">
        <f t="shared" si="8"/>
        <v>42.42</v>
      </c>
      <c r="BS6" s="33">
        <f t="shared" si="8"/>
        <v>50.25</v>
      </c>
      <c r="BT6" s="33">
        <f t="shared" si="8"/>
        <v>44.78</v>
      </c>
      <c r="BU6" s="33">
        <f t="shared" si="8"/>
        <v>43.24</v>
      </c>
      <c r="BV6" s="33">
        <f t="shared" si="8"/>
        <v>42.13</v>
      </c>
      <c r="BW6" s="33">
        <f t="shared" si="8"/>
        <v>51.03</v>
      </c>
      <c r="BX6" s="33">
        <f t="shared" si="8"/>
        <v>50.9</v>
      </c>
      <c r="BY6" s="33">
        <f t="shared" si="8"/>
        <v>50.82</v>
      </c>
      <c r="BZ6" s="32" t="str">
        <f>IF(BZ7="","",IF(BZ7="-","【-】","【"&amp;SUBSTITUTE(TEXT(BZ7,"#,##0.00"),"-","△")&amp;"】"))</f>
        <v>【51.49】</v>
      </c>
      <c r="CA6" s="33">
        <f>IF(CA7="",NA(),CA7)</f>
        <v>206.16</v>
      </c>
      <c r="CB6" s="33">
        <f t="shared" ref="CB6:CJ6" si="9">IF(CB7="",NA(),CB7)</f>
        <v>242.49</v>
      </c>
      <c r="CC6" s="33">
        <f t="shared" si="9"/>
        <v>221.77</v>
      </c>
      <c r="CD6" s="33">
        <f t="shared" si="9"/>
        <v>187.36</v>
      </c>
      <c r="CE6" s="33">
        <f t="shared" si="9"/>
        <v>217.18</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68.14</v>
      </c>
      <c r="CM6" s="33">
        <f t="shared" ref="CM6:CU6" si="10">IF(CM7="",NA(),CM7)</f>
        <v>55.84</v>
      </c>
      <c r="CN6" s="33">
        <f t="shared" si="10"/>
        <v>53.6</v>
      </c>
      <c r="CO6" s="33">
        <f t="shared" si="10"/>
        <v>52.99</v>
      </c>
      <c r="CP6" s="33">
        <f t="shared" si="10"/>
        <v>61.89</v>
      </c>
      <c r="CQ6" s="33">
        <f t="shared" si="10"/>
        <v>44.65</v>
      </c>
      <c r="CR6" s="33">
        <f t="shared" si="10"/>
        <v>46.85</v>
      </c>
      <c r="CS6" s="33">
        <f t="shared" si="10"/>
        <v>54.74</v>
      </c>
      <c r="CT6" s="33">
        <f t="shared" si="10"/>
        <v>53.78</v>
      </c>
      <c r="CU6" s="33">
        <f t="shared" si="10"/>
        <v>53.24</v>
      </c>
      <c r="CV6" s="32" t="str">
        <f>IF(CV7="","",IF(CV7="-","【-】","【"&amp;SUBSTITUTE(TEXT(CV7,"#,##0.00"),"-","△")&amp;"】"))</f>
        <v>【53.32】</v>
      </c>
      <c r="CW6" s="33">
        <f>IF(CW7="",NA(),CW7)</f>
        <v>74.48</v>
      </c>
      <c r="CX6" s="33">
        <f t="shared" ref="CX6:DF6" si="11">IF(CX7="",NA(),CX7)</f>
        <v>73.92</v>
      </c>
      <c r="CY6" s="33">
        <f t="shared" si="11"/>
        <v>72.92</v>
      </c>
      <c r="CZ6" s="33">
        <f t="shared" si="11"/>
        <v>73.930000000000007</v>
      </c>
      <c r="DA6" s="33">
        <f t="shared" si="11"/>
        <v>69.16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x14ac:dyDescent="0.2">
      <c r="A7" s="26"/>
      <c r="B7" s="35">
        <v>2014</v>
      </c>
      <c r="C7" s="35">
        <v>431001</v>
      </c>
      <c r="D7" s="35">
        <v>47</v>
      </c>
      <c r="E7" s="35">
        <v>17</v>
      </c>
      <c r="F7" s="35">
        <v>5</v>
      </c>
      <c r="G7" s="35">
        <v>0</v>
      </c>
      <c r="H7" s="35" t="s">
        <v>96</v>
      </c>
      <c r="I7" s="35" t="s">
        <v>97</v>
      </c>
      <c r="J7" s="35" t="s">
        <v>98</v>
      </c>
      <c r="K7" s="35" t="s">
        <v>99</v>
      </c>
      <c r="L7" s="35" t="s">
        <v>100</v>
      </c>
      <c r="M7" s="36" t="s">
        <v>101</v>
      </c>
      <c r="N7" s="36" t="s">
        <v>102</v>
      </c>
      <c r="O7" s="36">
        <v>0.6</v>
      </c>
      <c r="P7" s="36">
        <v>100</v>
      </c>
      <c r="Q7" s="36">
        <v>1748</v>
      </c>
      <c r="R7" s="36">
        <v>734917</v>
      </c>
      <c r="S7" s="36">
        <v>390.32</v>
      </c>
      <c r="T7" s="36">
        <v>1882.86</v>
      </c>
      <c r="U7" s="36">
        <v>4426</v>
      </c>
      <c r="V7" s="36">
        <v>2.1800000000000002</v>
      </c>
      <c r="W7" s="36">
        <v>2030.28</v>
      </c>
      <c r="X7" s="36">
        <v>78.569999999999993</v>
      </c>
      <c r="Y7" s="36">
        <v>99.39</v>
      </c>
      <c r="Z7" s="36">
        <v>98.39</v>
      </c>
      <c r="AA7" s="36">
        <v>99.63</v>
      </c>
      <c r="AB7" s="36">
        <v>99.78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1035.8499999999999</v>
      </c>
      <c r="BF7" s="36">
        <v>1124.7</v>
      </c>
      <c r="BG7" s="36">
        <v>674.66</v>
      </c>
      <c r="BH7" s="36">
        <v>144.05000000000001</v>
      </c>
      <c r="BI7" s="36">
        <v>43.52</v>
      </c>
      <c r="BJ7" s="36">
        <v>1316.7</v>
      </c>
      <c r="BK7" s="36">
        <v>1224.75</v>
      </c>
      <c r="BL7" s="36">
        <v>1197.82</v>
      </c>
      <c r="BM7" s="36">
        <v>1126.77</v>
      </c>
      <c r="BN7" s="36">
        <v>1044.8</v>
      </c>
      <c r="BO7" s="36">
        <v>992.47</v>
      </c>
      <c r="BP7" s="36">
        <v>43.6</v>
      </c>
      <c r="BQ7" s="36">
        <v>37.11</v>
      </c>
      <c r="BR7" s="36">
        <v>42.42</v>
      </c>
      <c r="BS7" s="36">
        <v>50.25</v>
      </c>
      <c r="BT7" s="36">
        <v>44.78</v>
      </c>
      <c r="BU7" s="36">
        <v>43.24</v>
      </c>
      <c r="BV7" s="36">
        <v>42.13</v>
      </c>
      <c r="BW7" s="36">
        <v>51.03</v>
      </c>
      <c r="BX7" s="36">
        <v>50.9</v>
      </c>
      <c r="BY7" s="36">
        <v>50.82</v>
      </c>
      <c r="BZ7" s="36">
        <v>51.49</v>
      </c>
      <c r="CA7" s="36">
        <v>206.16</v>
      </c>
      <c r="CB7" s="36">
        <v>242.49</v>
      </c>
      <c r="CC7" s="36">
        <v>221.77</v>
      </c>
      <c r="CD7" s="36">
        <v>187.36</v>
      </c>
      <c r="CE7" s="36">
        <v>217.18</v>
      </c>
      <c r="CF7" s="36">
        <v>338.76</v>
      </c>
      <c r="CG7" s="36">
        <v>348.41</v>
      </c>
      <c r="CH7" s="36">
        <v>289.60000000000002</v>
      </c>
      <c r="CI7" s="36">
        <v>293.27</v>
      </c>
      <c r="CJ7" s="36">
        <v>300.52</v>
      </c>
      <c r="CK7" s="36">
        <v>295.10000000000002</v>
      </c>
      <c r="CL7" s="36">
        <v>68.14</v>
      </c>
      <c r="CM7" s="36">
        <v>55.84</v>
      </c>
      <c r="CN7" s="36">
        <v>53.6</v>
      </c>
      <c r="CO7" s="36">
        <v>52.99</v>
      </c>
      <c r="CP7" s="36">
        <v>61.89</v>
      </c>
      <c r="CQ7" s="36">
        <v>44.65</v>
      </c>
      <c r="CR7" s="36">
        <v>46.85</v>
      </c>
      <c r="CS7" s="36">
        <v>54.74</v>
      </c>
      <c r="CT7" s="36">
        <v>53.78</v>
      </c>
      <c r="CU7" s="36">
        <v>53.24</v>
      </c>
      <c r="CV7" s="36">
        <v>53.32</v>
      </c>
      <c r="CW7" s="36">
        <v>74.48</v>
      </c>
      <c r="CX7" s="36">
        <v>73.92</v>
      </c>
      <c r="CY7" s="36">
        <v>72.92</v>
      </c>
      <c r="CZ7" s="36">
        <v>73.930000000000007</v>
      </c>
      <c r="DA7" s="36">
        <v>69.16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2016-02-17T06:55:00Z</cp:lastPrinted>
  <dcterms:created xsi:type="dcterms:W3CDTF">2016-02-03T09:18:30Z</dcterms:created>
  <dcterms:modified xsi:type="dcterms:W3CDTF">2016-02-24T07:38:55Z</dcterms:modified>
  <cp:category/>
</cp:coreProperties>
</file>