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2"/>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W8" i="4"/>
  <c r="I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<sst xmlns="http://schemas.openxmlformats.org/spreadsheetml/2006/main" count="221" uniqueCount="111">
  <si>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</si>
  <si>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</si>
  <si>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</si>
  <si>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</si>
  <si>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</si>
  <si>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</si>
  <si>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</si>
  <si>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</si>
  <si>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</si>
  <si>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</si>
  <si>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</si>
  <si>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</si>
  <si>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</si>
  <si>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</si>
  <si>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</si>
  <si>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</si>
  <si>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</si>
  <si>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</si>
  <si>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</si>
  <si>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</si>
  <si>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</si>
  <si>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</si>
  <si>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</si>
  <si>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</si>
  <si>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</si>
  <si>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</si>
  <si>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</si>
  <si>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</si>
  <si>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</si>
  <si>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</si>
  <si>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</si>
  <si>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</si>
  <si>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</si>
  <si>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</si>
  <si>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</si>
  <si>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</si>
  <si>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</si>
  <si>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</si>
  <si>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</si>
  <si>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</si>
  <si>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</si>
  <si>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</si>
  <si>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</si>
  <si>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</si>
  <si>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</si>
  <si>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</si>
  <si>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</si>
  <si>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</si>
  <si>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</si>
  <si>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</si>
  <si>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</si>
  <si>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</si>
  <si>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</si>
  <si>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</si>
  <si>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</si>
  <si>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</si>
  <si>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</si>
  <si>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</si>
  <si>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</si>
  <si>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</si>
  <si>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</si>
  <si>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</si>
  <si>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</si>
  <si>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</si>
  <si>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</si>
  <si>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</si>
  <si>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</si>
  <si>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</si>
  <si>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</si>
  <si>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</si>
  <si>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</si>
  <si>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</si>
  <si>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</si>
  <si>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</si>
  <si>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</si>
  <si>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</si>
  <si>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</si>
  <si>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</si>
  <si>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</si>
  <si>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</si>
  <si>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</si>
  <si>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</si>
  <si>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</si>
  <si>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</si>
  <si>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</si>
  <si>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</si>
  <si>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</si>
  <si>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</si>
  <si>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</si>
  <si>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</si>
  <si>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</si>
  <si>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</si>
  <si>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</si>
  <si>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</si>
  <si>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</si>
  <si>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</si>
  <si>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熊本県　熊本市</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</si>
  <si>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</si>
  <si>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</si>
  <si>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</si>
  <si>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</si>
  <si>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</si>
  <si>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</si>
  <si>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</si>
  <si>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</si>
  <si>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</si>
  <si>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</si>
  <si>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</si>
  <si>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経営の健全性・効率性について検討する必要性があると考えられる。
老朽化の状況については、他の数値がないため分析できないが、管渠については概ね良好といえる。</t>
    <rPh sb="0" eb="2">
      <t>ケイエイ</t>
    </rPh>
    <rPh sb="3" eb="6">
      <t>ケンゼンセイ</t>
    </rPh>
    <rPh sb="7" eb="9">
      <t>コウリツ</t>
    </rPh>
    <rPh sb="9" eb="10">
      <t>セイ</t>
    </rPh>
    <rPh sb="14" eb="16">
      <t>ケントウ</t>
    </rPh>
    <rPh sb="18" eb="20">
      <t>ヒツヨウ</t>
    </rPh>
    <rPh sb="20" eb="21">
      <t>セイ</t>
    </rPh>
    <rPh sb="25" eb="26">
      <t>カンガ</t>
    </rPh>
    <rPh sb="32" eb="34">
      <t>ロウキュウ</t>
    </rPh>
    <rPh sb="34" eb="35">
      <t>カ</t>
    </rPh>
    <rPh sb="36" eb="38">
      <t>ジョウキョウ</t>
    </rPh>
    <rPh sb="44" eb="45">
      <t>タ</t>
    </rPh>
    <rPh sb="46" eb="48">
      <t>スウチ</t>
    </rPh>
    <rPh sb="53" eb="55">
      <t>ブンセキ</t>
    </rPh>
    <rPh sb="61" eb="62">
      <t>カン</t>
    </rPh>
    <rPh sb="62" eb="63">
      <t>キョ</t>
    </rPh>
    <rPh sb="68" eb="69">
      <t>オオム</t>
    </rPh>
    <rPh sb="70" eb="72">
      <t>リョウコウ</t>
    </rPh>
    <phoneticPr fontId="4"/>
  </si>
  <si>
    <t>収益的収支比率は１００％に達していないが、不足分については繰越金にて対応しているため黒字ではある。しかし、収入の半分以上を一般会計からの繰入金で賄っている。施設の利用率は平均並みであり、水洗化率も横ばいである。</t>
    <rPh sb="0" eb="2">
      <t>シュウエキ</t>
    </rPh>
    <rPh sb="2" eb="3">
      <t>テキ</t>
    </rPh>
    <rPh sb="3" eb="5">
      <t>シュウシ</t>
    </rPh>
    <rPh sb="5" eb="7">
      <t>ヒリツ</t>
    </rPh>
    <rPh sb="13" eb="14">
      <t>タッ</t>
    </rPh>
    <rPh sb="21" eb="23">
      <t>フソク</t>
    </rPh>
    <rPh sb="23" eb="24">
      <t>ブン</t>
    </rPh>
    <rPh sb="29" eb="31">
      <t>クリコシ</t>
    </rPh>
    <rPh sb="31" eb="32">
      <t>キン</t>
    </rPh>
    <rPh sb="34" eb="36">
      <t>タイオウ</t>
    </rPh>
    <rPh sb="42" eb="44">
      <t>クロジ</t>
    </rPh>
    <rPh sb="53" eb="55">
      <t>シュウニュウ</t>
    </rPh>
    <rPh sb="56" eb="58">
      <t>ハンブン</t>
    </rPh>
    <rPh sb="58" eb="60">
      <t>イジョウ</t>
    </rPh>
    <rPh sb="61" eb="63">
      <t>イッパン</t>
    </rPh>
    <rPh sb="63" eb="65">
      <t>カイケイ</t>
    </rPh>
    <rPh sb="68" eb="70">
      <t>クリイレ</t>
    </rPh>
    <rPh sb="70" eb="71">
      <t>キン</t>
    </rPh>
    <rPh sb="72" eb="73">
      <t>マカナ</t>
    </rPh>
    <rPh sb="78" eb="80">
      <t>シセツ</t>
    </rPh>
    <rPh sb="81" eb="84">
      <t>リヨウリツ</t>
    </rPh>
    <rPh sb="85" eb="87">
      <t>ヘイキン</t>
    </rPh>
    <rPh sb="87" eb="88">
      <t>ナ</t>
    </rPh>
    <rPh sb="93" eb="96">
      <t>スイセンカ</t>
    </rPh>
    <rPh sb="96" eb="97">
      <t>リツ</t>
    </rPh>
    <rPh sb="98" eb="99">
      <t>ヨコ</t>
    </rPh>
    <phoneticPr fontId="4"/>
  </si>
  <si>
    <t>管渠の耐用年数は概ね50年となっており、各施設は供用開始から15年程度しか経過しておらず、管渠については概ね良好といえる。
なお、処理場は今後策定予定の最適整備構想に基づき適切な維持管理を行う予定である。</t>
    <rPh sb="0" eb="1">
      <t>カン</t>
    </rPh>
    <rPh sb="1" eb="2">
      <t>キョ</t>
    </rPh>
    <rPh sb="3" eb="5">
      <t>タイヨウ</t>
    </rPh>
    <rPh sb="5" eb="7">
      <t>ネンスウ</t>
    </rPh>
    <rPh sb="8" eb="9">
      <t>オオム</t>
    </rPh>
    <rPh sb="12" eb="13">
      <t>ネン</t>
    </rPh>
    <rPh sb="20" eb="21">
      <t>カク</t>
    </rPh>
    <rPh sb="21" eb="23">
      <t>シセツ</t>
    </rPh>
    <rPh sb="24" eb="26">
      <t>キョウヨウ</t>
    </rPh>
    <rPh sb="26" eb="28">
      <t>カイシ</t>
    </rPh>
    <rPh sb="32" eb="33">
      <t>ネン</t>
    </rPh>
    <rPh sb="33" eb="35">
      <t>テイド</t>
    </rPh>
    <rPh sb="37" eb="39">
      <t>ケイカ</t>
    </rPh>
    <rPh sb="45" eb="46">
      <t>カン</t>
    </rPh>
    <rPh sb="46" eb="47">
      <t>キョ</t>
    </rPh>
    <rPh sb="52" eb="53">
      <t>オオム</t>
    </rPh>
    <rPh sb="54" eb="56">
      <t>リョウコウ</t>
    </rPh>
    <rPh sb="65" eb="68">
      <t>ショリジョウ</t>
    </rPh>
    <rPh sb="69" eb="71">
      <t>コンゴ</t>
    </rPh>
    <rPh sb="71" eb="73">
      <t>サクテイ</t>
    </rPh>
    <rPh sb="73" eb="75">
      <t>ヨテイ</t>
    </rPh>
    <rPh sb="76" eb="78">
      <t>サイテキ</t>
    </rPh>
    <rPh sb="78" eb="80">
      <t>セイビ</t>
    </rPh>
    <rPh sb="80" eb="82">
      <t>コウソウ</t>
    </rPh>
    <rPh sb="83" eb="84">
      <t>モト</t>
    </rPh>
    <rPh sb="86" eb="88">
      <t>テキセツ</t>
    </rPh>
    <rPh sb="89" eb="91">
      <t>イジ</t>
    </rPh>
    <rPh sb="91" eb="93">
      <t>カンリ</t>
    </rPh>
    <rPh sb="94" eb="95">
      <t>オコナ</t>
    </rPh>
    <rPh sb="96" eb="98">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</si>
</sst>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18" fillId="0" borderId="6"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7" xfId="0" applyFont="1" applyBorder="1" applyAlignment="1" applyProtection="1">
      <alignment horizontal="left" vertical="top" wrapText="1"/>
      <protection locked="0"/>
    </xf>
    <xf numFmtId="0" fontId="18" fillId="0" borderId="8"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23204992"/>
        <c:axId val="339767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formatCode="#,##0.00;&quot;△&quot;#,##0.00">
                  <c:v>0</c:v>
                </c:pt>
                <c:pt idx="1">
                  <c:v>0.08</c:v>
                </c:pt>
                <c:pt idx="2">
                  <c:v>0.04</c:v>
                </c:pt>
                <c:pt idx="3">
                  <c:v>0.03</c:v>
                </c:pt>
                <c:pt idx="4">
                  <c:v>0.02</c:v>
                </c:pt>
              </c:numCache>
            </c:numRef>
          </c:val>
          <c:smooth val="0"/>
        </c:ser>
        <c:dLbls>
          <c:showLegendKey val="0"/>
          <c:showVal val="0"/>
          <c:showCatName val="0"/>
          <c:showSerName val="0"/>
          <c:showPercent val="0"/>
          <c:showBubbleSize val="0"/>
        </c:dLbls>
        <c:marker val="1"/>
        <c:smooth val="0"/>
        <c:axId val="323204992"/>
        <c:axId val="339767296"/>
      </c:lineChart>
      <c:dateAx>
        <c:axId val="323204992"/>
        <c:scaling>
          <c:orientation val="minMax"/>
        </c:scaling>
        <c:delete val="1"/>
        <c:axPos val="b"/>
        <c:numFmt formatCode="ge" sourceLinked="1"/>
        <c:majorTickMark val="none"/>
        <c:minorTickMark val="none"/>
        <c:tickLblPos val="none"/>
        <c:crossAx val="339767296"/>
        <c:crosses val="autoZero"/>
        <c:auto val="1"/>
        <c:lblOffset val="100"/>
        <c:baseTimeUnit val="years"/>
      </c:dateAx>
      <c:valAx>
        <c:axId val="339767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320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68.14</c:v>
                </c:pt>
                <c:pt idx="1">
                  <c:v>55.84</c:v>
                </c:pt>
                <c:pt idx="2">
                  <c:v>53.6</c:v>
                </c:pt>
                <c:pt idx="3">
                  <c:v>52.99</c:v>
                </c:pt>
                <c:pt idx="4">
                  <c:v>61.89</c:v>
                </c:pt>
              </c:numCache>
            </c:numRef>
          </c:val>
        </c:ser>
        <c:dLbls>
          <c:showLegendKey val="0"/>
          <c:showVal val="0"/>
          <c:showCatName val="0"/>
          <c:showSerName val="0"/>
          <c:showPercent val="0"/>
          <c:showBubbleSize val="0"/>
        </c:dLbls>
        <c:gapWidth val="150"/>
        <c:axId val="318476288"/>
        <c:axId val="318478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44.65</c:v>
                </c:pt>
                <c:pt idx="1">
                  <c:v>46.85</c:v>
                </c:pt>
                <c:pt idx="2">
                  <c:v>54.74</c:v>
                </c:pt>
                <c:pt idx="3">
                  <c:v>53.78</c:v>
                </c:pt>
                <c:pt idx="4">
                  <c:v>53.24</c:v>
                </c:pt>
              </c:numCache>
            </c:numRef>
          </c:val>
          <c:smooth val="0"/>
        </c:ser>
        <c:dLbls>
          <c:showLegendKey val="0"/>
          <c:showVal val="0"/>
          <c:showCatName val="0"/>
          <c:showSerName val="0"/>
          <c:showPercent val="0"/>
          <c:showBubbleSize val="0"/>
        </c:dLbls>
        <c:marker val="1"/>
        <c:smooth val="0"/>
        <c:axId val="318476288"/>
        <c:axId val="318478208"/>
      </c:lineChart>
      <c:dateAx>
        <c:axId val="318476288"/>
        <c:scaling>
          <c:orientation val="minMax"/>
        </c:scaling>
        <c:delete val="1"/>
        <c:axPos val="b"/>
        <c:numFmt formatCode="ge" sourceLinked="1"/>
        <c:majorTickMark val="none"/>
        <c:minorTickMark val="none"/>
        <c:tickLblPos val="none"/>
        <c:crossAx val="318478208"/>
        <c:crosses val="autoZero"/>
        <c:auto val="1"/>
        <c:lblOffset val="100"/>
        <c:baseTimeUnit val="years"/>
      </c:dateAx>
      <c:valAx>
        <c:axId val="318478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476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74.48</c:v>
                </c:pt>
                <c:pt idx="1">
                  <c:v>73.92</c:v>
                </c:pt>
                <c:pt idx="2">
                  <c:v>72.92</c:v>
                </c:pt>
                <c:pt idx="3">
                  <c:v>73.930000000000007</c:v>
                </c:pt>
                <c:pt idx="4">
                  <c:v>69.16</c:v>
                </c:pt>
              </c:numCache>
            </c:numRef>
          </c:val>
        </c:ser>
        <c:dLbls>
          <c:showLegendKey val="0"/>
          <c:showVal val="0"/>
          <c:showCatName val="0"/>
          <c:showSerName val="0"/>
          <c:showPercent val="0"/>
          <c:showBubbleSize val="0"/>
        </c:dLbls>
        <c:gapWidth val="150"/>
        <c:axId val="318500224"/>
        <c:axId val="318502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73.599999999999994</c:v>
                </c:pt>
                <c:pt idx="1">
                  <c:v>73.78</c:v>
                </c:pt>
                <c:pt idx="2">
                  <c:v>83.88</c:v>
                </c:pt>
                <c:pt idx="3">
                  <c:v>84.06</c:v>
                </c:pt>
                <c:pt idx="4">
                  <c:v>84.07</c:v>
                </c:pt>
              </c:numCache>
            </c:numRef>
          </c:val>
          <c:smooth val="0"/>
        </c:ser>
        <c:dLbls>
          <c:showLegendKey val="0"/>
          <c:showVal val="0"/>
          <c:showCatName val="0"/>
          <c:showSerName val="0"/>
          <c:showPercent val="0"/>
          <c:showBubbleSize val="0"/>
        </c:dLbls>
        <c:marker val="1"/>
        <c:smooth val="0"/>
        <c:axId val="318500224"/>
        <c:axId val="318502400"/>
      </c:lineChart>
      <c:dateAx>
        <c:axId val="318500224"/>
        <c:scaling>
          <c:orientation val="minMax"/>
        </c:scaling>
        <c:delete val="1"/>
        <c:axPos val="b"/>
        <c:numFmt formatCode="ge" sourceLinked="1"/>
        <c:majorTickMark val="none"/>
        <c:minorTickMark val="none"/>
        <c:tickLblPos val="none"/>
        <c:crossAx val="318502400"/>
        <c:crosses val="autoZero"/>
        <c:auto val="1"/>
        <c:lblOffset val="100"/>
        <c:baseTimeUnit val="years"/>
      </c:dateAx>
      <c:valAx>
        <c:axId val="318502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500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78.569999999999993</c:v>
                </c:pt>
                <c:pt idx="1">
                  <c:v>99.39</c:v>
                </c:pt>
                <c:pt idx="2">
                  <c:v>98.39</c:v>
                </c:pt>
                <c:pt idx="3">
                  <c:v>99.63</c:v>
                </c:pt>
                <c:pt idx="4">
                  <c:v>99.78</c:v>
                </c:pt>
              </c:numCache>
            </c:numRef>
          </c:val>
        </c:ser>
        <c:dLbls>
          <c:showLegendKey val="0"/>
          <c:showVal val="0"/>
          <c:showCatName val="0"/>
          <c:showSerName val="0"/>
          <c:showPercent val="0"/>
          <c:showBubbleSize val="0"/>
        </c:dLbls>
        <c:gapWidth val="150"/>
        <c:axId val="313978880"/>
        <c:axId val="313980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13978880"/>
        <c:axId val="313980416"/>
      </c:lineChart>
      <c:dateAx>
        <c:axId val="313978880"/>
        <c:scaling>
          <c:orientation val="minMax"/>
        </c:scaling>
        <c:delete val="1"/>
        <c:axPos val="b"/>
        <c:numFmt formatCode="ge" sourceLinked="1"/>
        <c:majorTickMark val="none"/>
        <c:minorTickMark val="none"/>
        <c:tickLblPos val="none"/>
        <c:crossAx val="313980416"/>
        <c:crosses val="autoZero"/>
        <c:auto val="1"/>
        <c:lblOffset val="100"/>
        <c:baseTimeUnit val="years"/>
      </c:dateAx>
      <c:valAx>
        <c:axId val="313980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3978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14464896"/>
        <c:axId val="314471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14464896"/>
        <c:axId val="314471168"/>
      </c:lineChart>
      <c:dateAx>
        <c:axId val="314464896"/>
        <c:scaling>
          <c:orientation val="minMax"/>
        </c:scaling>
        <c:delete val="1"/>
        <c:axPos val="b"/>
        <c:numFmt formatCode="ge" sourceLinked="1"/>
        <c:majorTickMark val="none"/>
        <c:minorTickMark val="none"/>
        <c:tickLblPos val="none"/>
        <c:crossAx val="314471168"/>
        <c:crosses val="autoZero"/>
        <c:auto val="1"/>
        <c:lblOffset val="100"/>
        <c:baseTimeUnit val="years"/>
      </c:dateAx>
      <c:valAx>
        <c:axId val="314471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4464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14497280"/>
        <c:axId val="318112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14497280"/>
        <c:axId val="318112128"/>
      </c:lineChart>
      <c:dateAx>
        <c:axId val="314497280"/>
        <c:scaling>
          <c:orientation val="minMax"/>
        </c:scaling>
        <c:delete val="1"/>
        <c:axPos val="b"/>
        <c:numFmt formatCode="ge" sourceLinked="1"/>
        <c:majorTickMark val="none"/>
        <c:minorTickMark val="none"/>
        <c:tickLblPos val="none"/>
        <c:crossAx val="318112128"/>
        <c:crosses val="autoZero"/>
        <c:auto val="1"/>
        <c:lblOffset val="100"/>
        <c:baseTimeUnit val="years"/>
      </c:dateAx>
      <c:valAx>
        <c:axId val="318112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4497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18121856"/>
        <c:axId val="318128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18121856"/>
        <c:axId val="318128128"/>
      </c:lineChart>
      <c:dateAx>
        <c:axId val="318121856"/>
        <c:scaling>
          <c:orientation val="minMax"/>
        </c:scaling>
        <c:delete val="1"/>
        <c:axPos val="b"/>
        <c:numFmt formatCode="ge" sourceLinked="1"/>
        <c:majorTickMark val="none"/>
        <c:minorTickMark val="none"/>
        <c:tickLblPos val="none"/>
        <c:crossAx val="318128128"/>
        <c:crosses val="autoZero"/>
        <c:auto val="1"/>
        <c:lblOffset val="100"/>
        <c:baseTimeUnit val="years"/>
      </c:dateAx>
      <c:valAx>
        <c:axId val="318128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121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18146048"/>
        <c:axId val="318147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18146048"/>
        <c:axId val="318147968"/>
      </c:lineChart>
      <c:dateAx>
        <c:axId val="318146048"/>
        <c:scaling>
          <c:orientation val="minMax"/>
        </c:scaling>
        <c:delete val="1"/>
        <c:axPos val="b"/>
        <c:numFmt formatCode="ge" sourceLinked="1"/>
        <c:majorTickMark val="none"/>
        <c:minorTickMark val="none"/>
        <c:tickLblPos val="none"/>
        <c:crossAx val="318147968"/>
        <c:crosses val="autoZero"/>
        <c:auto val="1"/>
        <c:lblOffset val="100"/>
        <c:baseTimeUnit val="years"/>
      </c:dateAx>
      <c:valAx>
        <c:axId val="31814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14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1035.8499999999999</c:v>
                </c:pt>
                <c:pt idx="1">
                  <c:v>1124.7</c:v>
                </c:pt>
                <c:pt idx="2">
                  <c:v>674.66</c:v>
                </c:pt>
                <c:pt idx="3">
                  <c:v>144.05000000000001</c:v>
                </c:pt>
                <c:pt idx="4">
                  <c:v>43.52</c:v>
                </c:pt>
              </c:numCache>
            </c:numRef>
          </c:val>
        </c:ser>
        <c:dLbls>
          <c:showLegendKey val="0"/>
          <c:showVal val="0"/>
          <c:showCatName val="0"/>
          <c:showSerName val="0"/>
          <c:showPercent val="0"/>
          <c:showBubbleSize val="0"/>
        </c:dLbls>
        <c:gapWidth val="150"/>
        <c:axId val="318166144"/>
        <c:axId val="318168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1316.7</c:v>
                </c:pt>
                <c:pt idx="1">
                  <c:v>1224.75</c:v>
                </c:pt>
                <c:pt idx="2">
                  <c:v>1197.82</c:v>
                </c:pt>
                <c:pt idx="3">
                  <c:v>1126.77</c:v>
                </c:pt>
                <c:pt idx="4">
                  <c:v>1044.8</c:v>
                </c:pt>
              </c:numCache>
            </c:numRef>
          </c:val>
          <c:smooth val="0"/>
        </c:ser>
        <c:dLbls>
          <c:showLegendKey val="0"/>
          <c:showVal val="0"/>
          <c:showCatName val="0"/>
          <c:showSerName val="0"/>
          <c:showPercent val="0"/>
          <c:showBubbleSize val="0"/>
        </c:dLbls>
        <c:marker val="1"/>
        <c:smooth val="0"/>
        <c:axId val="318166144"/>
        <c:axId val="318168064"/>
      </c:lineChart>
      <c:dateAx>
        <c:axId val="318166144"/>
        <c:scaling>
          <c:orientation val="minMax"/>
        </c:scaling>
        <c:delete val="1"/>
        <c:axPos val="b"/>
        <c:numFmt formatCode="ge" sourceLinked="1"/>
        <c:majorTickMark val="none"/>
        <c:minorTickMark val="none"/>
        <c:tickLblPos val="none"/>
        <c:crossAx val="318168064"/>
        <c:crosses val="autoZero"/>
        <c:auto val="1"/>
        <c:lblOffset val="100"/>
        <c:baseTimeUnit val="years"/>
      </c:dateAx>
      <c:valAx>
        <c:axId val="318168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1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43.6</c:v>
                </c:pt>
                <c:pt idx="1">
                  <c:v>37.11</c:v>
                </c:pt>
                <c:pt idx="2">
                  <c:v>42.42</c:v>
                </c:pt>
                <c:pt idx="3">
                  <c:v>50.25</c:v>
                </c:pt>
                <c:pt idx="4">
                  <c:v>44.78</c:v>
                </c:pt>
              </c:numCache>
            </c:numRef>
          </c:val>
        </c:ser>
        <c:dLbls>
          <c:showLegendKey val="0"/>
          <c:showVal val="0"/>
          <c:showCatName val="0"/>
          <c:showSerName val="0"/>
          <c:showPercent val="0"/>
          <c:showBubbleSize val="0"/>
        </c:dLbls>
        <c:gapWidth val="150"/>
        <c:axId val="318444288"/>
        <c:axId val="318446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43.24</c:v>
                </c:pt>
                <c:pt idx="1">
                  <c:v>42.13</c:v>
                </c:pt>
                <c:pt idx="2">
                  <c:v>51.03</c:v>
                </c:pt>
                <c:pt idx="3">
                  <c:v>50.9</c:v>
                </c:pt>
                <c:pt idx="4">
                  <c:v>50.82</c:v>
                </c:pt>
              </c:numCache>
            </c:numRef>
          </c:val>
          <c:smooth val="0"/>
        </c:ser>
        <c:dLbls>
          <c:showLegendKey val="0"/>
          <c:showVal val="0"/>
          <c:showCatName val="0"/>
          <c:showSerName val="0"/>
          <c:showPercent val="0"/>
          <c:showBubbleSize val="0"/>
        </c:dLbls>
        <c:marker val="1"/>
        <c:smooth val="0"/>
        <c:axId val="318444288"/>
        <c:axId val="318446208"/>
      </c:lineChart>
      <c:dateAx>
        <c:axId val="318444288"/>
        <c:scaling>
          <c:orientation val="minMax"/>
        </c:scaling>
        <c:delete val="1"/>
        <c:axPos val="b"/>
        <c:numFmt formatCode="ge" sourceLinked="1"/>
        <c:majorTickMark val="none"/>
        <c:minorTickMark val="none"/>
        <c:tickLblPos val="none"/>
        <c:crossAx val="318446208"/>
        <c:crosses val="autoZero"/>
        <c:auto val="1"/>
        <c:lblOffset val="100"/>
        <c:baseTimeUnit val="years"/>
      </c:dateAx>
      <c:valAx>
        <c:axId val="318446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444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206.16</c:v>
                </c:pt>
                <c:pt idx="1">
                  <c:v>242.49</c:v>
                </c:pt>
                <c:pt idx="2">
                  <c:v>221.77</c:v>
                </c:pt>
                <c:pt idx="3">
                  <c:v>187.36</c:v>
                </c:pt>
                <c:pt idx="4">
                  <c:v>217.18</c:v>
                </c:pt>
              </c:numCache>
            </c:numRef>
          </c:val>
        </c:ser>
        <c:dLbls>
          <c:showLegendKey val="0"/>
          <c:showVal val="0"/>
          <c:showCatName val="0"/>
          <c:showSerName val="0"/>
          <c:showPercent val="0"/>
          <c:showBubbleSize val="0"/>
        </c:dLbls>
        <c:gapWidth val="150"/>
        <c:axId val="318460288"/>
        <c:axId val="318462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338.76</c:v>
                </c:pt>
                <c:pt idx="1">
                  <c:v>348.41</c:v>
                </c:pt>
                <c:pt idx="2">
                  <c:v>289.60000000000002</c:v>
                </c:pt>
                <c:pt idx="3">
                  <c:v>293.27</c:v>
                </c:pt>
                <c:pt idx="4">
                  <c:v>300.52</c:v>
                </c:pt>
              </c:numCache>
            </c:numRef>
          </c:val>
          <c:smooth val="0"/>
        </c:ser>
        <c:dLbls>
          <c:showLegendKey val="0"/>
          <c:showVal val="0"/>
          <c:showCatName val="0"/>
          <c:showSerName val="0"/>
          <c:showPercent val="0"/>
          <c:showBubbleSize val="0"/>
        </c:dLbls>
        <c:marker val="1"/>
        <c:smooth val="0"/>
        <c:axId val="318460288"/>
        <c:axId val="318462208"/>
      </c:lineChart>
      <c:dateAx>
        <c:axId val="318460288"/>
        <c:scaling>
          <c:orientation val="minMax"/>
        </c:scaling>
        <c:delete val="1"/>
        <c:axPos val="b"/>
        <c:numFmt formatCode="ge" sourceLinked="1"/>
        <c:majorTickMark val="none"/>
        <c:minorTickMark val="none"/>
        <c:tickLblPos val="none"/>
        <c:crossAx val="318462208"/>
        <c:crosses val="autoZero"/>
        <c:auto val="1"/>
        <c:lblOffset val="100"/>
        <c:baseTimeUnit val="years"/>
      </c:dateAx>
      <c:valAx>
        <c:axId val="318462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460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【992.47】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【83.79】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【53.32】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【295.10】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【51.49】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70" zoomScaleNormal="7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x14ac:dyDescent="0.2">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x14ac:dyDescent="0.2">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1" t="str">
        <f>データ!H6</f>
        <v>熊本県　熊本市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x14ac:dyDescent="0.2">
      <c r="A8" s="2"/>
      <c r="B8" s="46" t="str">
        <f>データ!I6</f>
        <v>法非適用</v>
      </c>
      <c r="C8" s="46"/>
      <c r="D8" s="46"/>
      <c r="E8" s="46"/>
      <c r="F8" s="46"/>
      <c r="G8" s="46"/>
      <c r="H8" s="46"/>
      <c r="I8" s="46" t="str">
        <f>データ!J6</f>
        <v>下水道事業</v>
      </c>
      <c r="J8" s="46"/>
      <c r="K8" s="46"/>
      <c r="L8" s="46"/>
      <c r="M8" s="46"/>
      <c r="N8" s="46"/>
      <c r="O8" s="46"/>
      <c r="P8" s="46" t="str">
        <f>データ!K6</f>
        <v>農業集落排水</v>
      </c>
      <c r="Q8" s="46"/>
      <c r="R8" s="46"/>
      <c r="S8" s="46"/>
      <c r="T8" s="46"/>
      <c r="U8" s="46"/>
      <c r="V8" s="46"/>
      <c r="W8" s="46" t="str">
        <f>データ!L6</f>
        <v>F2</v>
      </c>
      <c r="X8" s="46"/>
      <c r="Y8" s="46"/>
      <c r="Z8" s="46"/>
      <c r="AA8" s="46"/>
      <c r="AB8" s="46"/>
      <c r="AC8" s="46"/>
      <c r="AD8" s="3"/>
      <c r="AE8" s="3"/>
      <c r="AF8" s="3"/>
      <c r="AG8" s="3"/>
      <c r="AH8" s="3"/>
      <c r="AI8" s="3"/>
      <c r="AJ8" s="3"/>
      <c r="AK8" s="3"/>
      <c r="AL8" s="47">
        <f>データ!R6</f>
        <v>734917</v>
      </c>
      <c r="AM8" s="47"/>
      <c r="AN8" s="47"/>
      <c r="AO8" s="47"/>
      <c r="AP8" s="47"/>
      <c r="AQ8" s="47"/>
      <c r="AR8" s="47"/>
      <c r="AS8" s="47"/>
      <c r="AT8" s="43">
        <f>データ!S6</f>
        <v>390.32</v>
      </c>
      <c r="AU8" s="43"/>
      <c r="AV8" s="43"/>
      <c r="AW8" s="43"/>
      <c r="AX8" s="43"/>
      <c r="AY8" s="43"/>
      <c r="AZ8" s="43"/>
      <c r="BA8" s="43"/>
      <c r="BB8" s="43">
        <f>データ!T6</f>
        <v>1882.86</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x14ac:dyDescent="0.2">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x14ac:dyDescent="0.2">
      <c r="A10" s="2"/>
      <c r="B10" s="43" t="str">
        <f>データ!M6</f>
        <v>-</v>
      </c>
      <c r="C10" s="43"/>
      <c r="D10" s="43"/>
      <c r="E10" s="43"/>
      <c r="F10" s="43"/>
      <c r="G10" s="43"/>
      <c r="H10" s="43"/>
      <c r="I10" s="43" t="str">
        <f>データ!N6</f>
        <v>該当数値なし</v>
      </c>
      <c r="J10" s="43"/>
      <c r="K10" s="43"/>
      <c r="L10" s="43"/>
      <c r="M10" s="43"/>
      <c r="N10" s="43"/>
      <c r="O10" s="43"/>
      <c r="P10" s="43">
        <f>データ!O6</f>
        <v>0.6</v>
      </c>
      <c r="Q10" s="43"/>
      <c r="R10" s="43"/>
      <c r="S10" s="43"/>
      <c r="T10" s="43"/>
      <c r="U10" s="43"/>
      <c r="V10" s="43"/>
      <c r="W10" s="43">
        <f>データ!P6</f>
        <v>100</v>
      </c>
      <c r="X10" s="43"/>
      <c r="Y10" s="43"/>
      <c r="Z10" s="43"/>
      <c r="AA10" s="43"/>
      <c r="AB10" s="43"/>
      <c r="AC10" s="43"/>
      <c r="AD10" s="47">
        <f>データ!Q6</f>
        <v>1748</v>
      </c>
      <c r="AE10" s="47"/>
      <c r="AF10" s="47"/>
      <c r="AG10" s="47"/>
      <c r="AH10" s="47"/>
      <c r="AI10" s="47"/>
      <c r="AJ10" s="47"/>
      <c r="AK10" s="2"/>
      <c r="AL10" s="47">
        <f>データ!U6</f>
        <v>4426</v>
      </c>
      <c r="AM10" s="47"/>
      <c r="AN10" s="47"/>
      <c r="AO10" s="47"/>
      <c r="AP10" s="47"/>
      <c r="AQ10" s="47"/>
      <c r="AR10" s="47"/>
      <c r="AS10" s="47"/>
      <c r="AT10" s="43">
        <f>データ!V6</f>
        <v>2.1800000000000002</v>
      </c>
      <c r="AU10" s="43"/>
      <c r="AV10" s="43"/>
      <c r="AW10" s="43"/>
      <c r="AX10" s="43"/>
      <c r="AY10" s="43"/>
      <c r="AZ10" s="43"/>
      <c r="BA10" s="43"/>
      <c r="BB10" s="43">
        <f>データ!W6</f>
        <v>2030.28</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2">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x14ac:dyDescent="0.2">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109</v>
      </c>
      <c r="BM16" s="67"/>
      <c r="BN16" s="67"/>
      <c r="BO16" s="67"/>
      <c r="BP16" s="67"/>
      <c r="BQ16" s="67"/>
      <c r="BR16" s="67"/>
      <c r="BS16" s="67"/>
      <c r="BT16" s="67"/>
      <c r="BU16" s="67"/>
      <c r="BV16" s="67"/>
      <c r="BW16" s="67"/>
      <c r="BX16" s="67"/>
      <c r="BY16" s="67"/>
      <c r="BZ16" s="68"/>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x14ac:dyDescent="0.2">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x14ac:dyDescent="0.2">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3" t="s">
        <v>110</v>
      </c>
      <c r="BM47" s="74"/>
      <c r="BN47" s="74"/>
      <c r="BO47" s="74"/>
      <c r="BP47" s="74"/>
      <c r="BQ47" s="74"/>
      <c r="BR47" s="74"/>
      <c r="BS47" s="74"/>
      <c r="BT47" s="74"/>
      <c r="BU47" s="74"/>
      <c r="BV47" s="74"/>
      <c r="BW47" s="74"/>
      <c r="BX47" s="74"/>
      <c r="BY47" s="74"/>
      <c r="BZ47" s="75"/>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3"/>
      <c r="BM48" s="74"/>
      <c r="BN48" s="74"/>
      <c r="BO48" s="74"/>
      <c r="BP48" s="74"/>
      <c r="BQ48" s="74"/>
      <c r="BR48" s="74"/>
      <c r="BS48" s="74"/>
      <c r="BT48" s="74"/>
      <c r="BU48" s="74"/>
      <c r="BV48" s="74"/>
      <c r="BW48" s="74"/>
      <c r="BX48" s="74"/>
      <c r="BY48" s="74"/>
      <c r="BZ48" s="75"/>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3"/>
      <c r="BM49" s="74"/>
      <c r="BN49" s="74"/>
      <c r="BO49" s="74"/>
      <c r="BP49" s="74"/>
      <c r="BQ49" s="74"/>
      <c r="BR49" s="74"/>
      <c r="BS49" s="74"/>
      <c r="BT49" s="74"/>
      <c r="BU49" s="74"/>
      <c r="BV49" s="74"/>
      <c r="BW49" s="74"/>
      <c r="BX49" s="74"/>
      <c r="BY49" s="74"/>
      <c r="BZ49" s="75"/>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3"/>
      <c r="BM50" s="74"/>
      <c r="BN50" s="74"/>
      <c r="BO50" s="74"/>
      <c r="BP50" s="74"/>
      <c r="BQ50" s="74"/>
      <c r="BR50" s="74"/>
      <c r="BS50" s="74"/>
      <c r="BT50" s="74"/>
      <c r="BU50" s="74"/>
      <c r="BV50" s="74"/>
      <c r="BW50" s="74"/>
      <c r="BX50" s="74"/>
      <c r="BY50" s="74"/>
      <c r="BZ50" s="75"/>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3"/>
      <c r="BM51" s="74"/>
      <c r="BN51" s="74"/>
      <c r="BO51" s="74"/>
      <c r="BP51" s="74"/>
      <c r="BQ51" s="74"/>
      <c r="BR51" s="74"/>
      <c r="BS51" s="74"/>
      <c r="BT51" s="74"/>
      <c r="BU51" s="74"/>
      <c r="BV51" s="74"/>
      <c r="BW51" s="74"/>
      <c r="BX51" s="74"/>
      <c r="BY51" s="74"/>
      <c r="BZ51" s="75"/>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3"/>
      <c r="BM52" s="74"/>
      <c r="BN52" s="74"/>
      <c r="BO52" s="74"/>
      <c r="BP52" s="74"/>
      <c r="BQ52" s="74"/>
      <c r="BR52" s="74"/>
      <c r="BS52" s="74"/>
      <c r="BT52" s="74"/>
      <c r="BU52" s="74"/>
      <c r="BV52" s="74"/>
      <c r="BW52" s="74"/>
      <c r="BX52" s="74"/>
      <c r="BY52" s="74"/>
      <c r="BZ52" s="75"/>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3"/>
      <c r="BM53" s="74"/>
      <c r="BN53" s="74"/>
      <c r="BO53" s="74"/>
      <c r="BP53" s="74"/>
      <c r="BQ53" s="74"/>
      <c r="BR53" s="74"/>
      <c r="BS53" s="74"/>
      <c r="BT53" s="74"/>
      <c r="BU53" s="74"/>
      <c r="BV53" s="74"/>
      <c r="BW53" s="74"/>
      <c r="BX53" s="74"/>
      <c r="BY53" s="74"/>
      <c r="BZ53" s="75"/>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3"/>
      <c r="BM54" s="74"/>
      <c r="BN54" s="74"/>
      <c r="BO54" s="74"/>
      <c r="BP54" s="74"/>
      <c r="BQ54" s="74"/>
      <c r="BR54" s="74"/>
      <c r="BS54" s="74"/>
      <c r="BT54" s="74"/>
      <c r="BU54" s="74"/>
      <c r="BV54" s="74"/>
      <c r="BW54" s="74"/>
      <c r="BX54" s="74"/>
      <c r="BY54" s="74"/>
      <c r="BZ54" s="75"/>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3"/>
      <c r="BM55" s="74"/>
      <c r="BN55" s="74"/>
      <c r="BO55" s="74"/>
      <c r="BP55" s="74"/>
      <c r="BQ55" s="74"/>
      <c r="BR55" s="74"/>
      <c r="BS55" s="74"/>
      <c r="BT55" s="74"/>
      <c r="BU55" s="74"/>
      <c r="BV55" s="74"/>
      <c r="BW55" s="74"/>
      <c r="BX55" s="74"/>
      <c r="BY55" s="74"/>
      <c r="BZ55" s="75"/>
    </row>
    <row r="56" spans="1:78" ht="13.5" customHeight="1" x14ac:dyDescent="0.2">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73"/>
      <c r="BM56" s="74"/>
      <c r="BN56" s="74"/>
      <c r="BO56" s="74"/>
      <c r="BP56" s="74"/>
      <c r="BQ56" s="74"/>
      <c r="BR56" s="74"/>
      <c r="BS56" s="74"/>
      <c r="BT56" s="74"/>
      <c r="BU56" s="74"/>
      <c r="BV56" s="74"/>
      <c r="BW56" s="74"/>
      <c r="BX56" s="74"/>
      <c r="BY56" s="74"/>
      <c r="BZ56" s="75"/>
    </row>
    <row r="57" spans="1:78" ht="13.5" customHeight="1" x14ac:dyDescent="0.2">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73"/>
      <c r="BM57" s="74"/>
      <c r="BN57" s="74"/>
      <c r="BO57" s="74"/>
      <c r="BP57" s="74"/>
      <c r="BQ57" s="74"/>
      <c r="BR57" s="74"/>
      <c r="BS57" s="74"/>
      <c r="BT57" s="74"/>
      <c r="BU57" s="74"/>
      <c r="BV57" s="74"/>
      <c r="BW57" s="74"/>
      <c r="BX57" s="74"/>
      <c r="BY57" s="74"/>
      <c r="BZ57" s="75"/>
    </row>
    <row r="58" spans="1:78" ht="13.5" customHeight="1" x14ac:dyDescent="0.2">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3"/>
      <c r="BM58" s="74"/>
      <c r="BN58" s="74"/>
      <c r="BO58" s="74"/>
      <c r="BP58" s="74"/>
      <c r="BQ58" s="74"/>
      <c r="BR58" s="74"/>
      <c r="BS58" s="74"/>
      <c r="BT58" s="74"/>
      <c r="BU58" s="74"/>
      <c r="BV58" s="74"/>
      <c r="BW58" s="74"/>
      <c r="BX58" s="74"/>
      <c r="BY58" s="74"/>
      <c r="BZ58" s="75"/>
    </row>
    <row r="59" spans="1:78" ht="13.5" customHeight="1" x14ac:dyDescent="0.2">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3"/>
      <c r="BM59" s="74"/>
      <c r="BN59" s="74"/>
      <c r="BO59" s="74"/>
      <c r="BP59" s="74"/>
      <c r="BQ59" s="74"/>
      <c r="BR59" s="74"/>
      <c r="BS59" s="74"/>
      <c r="BT59" s="74"/>
      <c r="BU59" s="74"/>
      <c r="BV59" s="74"/>
      <c r="BW59" s="74"/>
      <c r="BX59" s="74"/>
      <c r="BY59" s="74"/>
      <c r="BZ59" s="75"/>
    </row>
    <row r="60" spans="1:78" ht="13.5" customHeight="1" x14ac:dyDescent="0.2">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73"/>
      <c r="BM60" s="74"/>
      <c r="BN60" s="74"/>
      <c r="BO60" s="74"/>
      <c r="BP60" s="74"/>
      <c r="BQ60" s="74"/>
      <c r="BR60" s="74"/>
      <c r="BS60" s="74"/>
      <c r="BT60" s="74"/>
      <c r="BU60" s="74"/>
      <c r="BV60" s="74"/>
      <c r="BW60" s="74"/>
      <c r="BX60" s="74"/>
      <c r="BY60" s="74"/>
      <c r="BZ60" s="75"/>
    </row>
    <row r="61" spans="1:78" ht="13.5" customHeight="1" x14ac:dyDescent="0.2">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73"/>
      <c r="BM61" s="74"/>
      <c r="BN61" s="74"/>
      <c r="BO61" s="74"/>
      <c r="BP61" s="74"/>
      <c r="BQ61" s="74"/>
      <c r="BR61" s="74"/>
      <c r="BS61" s="74"/>
      <c r="BT61" s="74"/>
      <c r="BU61" s="74"/>
      <c r="BV61" s="74"/>
      <c r="BW61" s="74"/>
      <c r="BX61" s="74"/>
      <c r="BY61" s="74"/>
      <c r="BZ61" s="75"/>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3"/>
      <c r="BM62" s="74"/>
      <c r="BN62" s="74"/>
      <c r="BO62" s="74"/>
      <c r="BP62" s="74"/>
      <c r="BQ62" s="74"/>
      <c r="BR62" s="74"/>
      <c r="BS62" s="74"/>
      <c r="BT62" s="74"/>
      <c r="BU62" s="74"/>
      <c r="BV62" s="74"/>
      <c r="BW62" s="74"/>
      <c r="BX62" s="74"/>
      <c r="BY62" s="74"/>
      <c r="BZ62" s="75"/>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6"/>
      <c r="BM63" s="77"/>
      <c r="BN63" s="77"/>
      <c r="BO63" s="77"/>
      <c r="BP63" s="77"/>
      <c r="BQ63" s="77"/>
      <c r="BR63" s="77"/>
      <c r="BS63" s="77"/>
      <c r="BT63" s="77"/>
      <c r="BU63" s="77"/>
      <c r="BV63" s="77"/>
      <c r="BW63" s="77"/>
      <c r="BX63" s="77"/>
      <c r="BY63" s="77"/>
      <c r="BZ63" s="78"/>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108</v>
      </c>
      <c r="BM66" s="67"/>
      <c r="BN66" s="67"/>
      <c r="BO66" s="67"/>
      <c r="BP66" s="67"/>
      <c r="BQ66" s="67"/>
      <c r="BR66" s="67"/>
      <c r="BS66" s="67"/>
      <c r="BT66" s="67"/>
      <c r="BU66" s="67"/>
      <c r="BV66" s="67"/>
      <c r="BW66" s="67"/>
      <c r="BX66" s="67"/>
      <c r="BY66" s="67"/>
      <c r="BZ66" s="68"/>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x14ac:dyDescent="0.2">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x14ac:dyDescent="0.2">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x14ac:dyDescent="0.2">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x14ac:dyDescent="0.2">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x14ac:dyDescent="0.2">
      <c r="C83" s="2" t="s">
        <v>40</v>
      </c>
    </row>
    <row r="84" spans="1:78" x14ac:dyDescent="0.2">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2" x14ac:dyDescent="0.2"/>
  <cols>
    <col min="2" max="143" width="11.88671875" customWidth="1"/>
  </cols>
  <sheetData>
    <row r="1" spans="1:144" x14ac:dyDescent="0.2">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x14ac:dyDescent="0.2">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x14ac:dyDescent="0.2">
      <c r="A3" s="26" t="s">
        <v>44</v>
      </c>
      <c r="B3" s="27" t="s">
        <v>45</v>
      </c>
      <c r="C3" s="27" t="s">
        <v>46</v>
      </c>
      <c r="D3" s="27" t="s">
        <v>47</v>
      </c>
      <c r="E3" s="27" t="s">
        <v>48</v>
      </c>
      <c r="F3" s="27" t="s">
        <v>49</v>
      </c>
      <c r="G3" s="27" t="s">
        <v>50</v>
      </c>
      <c r="H3" s="80" t="s">
        <v>51</v>
      </c>
      <c r="I3" s="81"/>
      <c r="J3" s="81"/>
      <c r="K3" s="81"/>
      <c r="L3" s="81"/>
      <c r="M3" s="81"/>
      <c r="N3" s="81"/>
      <c r="O3" s="81"/>
      <c r="P3" s="81"/>
      <c r="Q3" s="81"/>
      <c r="R3" s="81"/>
      <c r="S3" s="81"/>
      <c r="T3" s="81"/>
      <c r="U3" s="81"/>
      <c r="V3" s="81"/>
      <c r="W3" s="82"/>
      <c r="X3" s="86" t="s">
        <v>52</v>
      </c>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t="s">
        <v>53</v>
      </c>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row>
    <row r="4" spans="1:144" x14ac:dyDescent="0.2">
      <c r="A4" s="26" t="s">
        <v>54</v>
      </c>
      <c r="B4" s="28"/>
      <c r="C4" s="28"/>
      <c r="D4" s="28"/>
      <c r="E4" s="28"/>
      <c r="F4" s="28"/>
      <c r="G4" s="28"/>
      <c r="H4" s="83"/>
      <c r="I4" s="84"/>
      <c r="J4" s="84"/>
      <c r="K4" s="84"/>
      <c r="L4" s="84"/>
      <c r="M4" s="84"/>
      <c r="N4" s="84"/>
      <c r="O4" s="84"/>
      <c r="P4" s="84"/>
      <c r="Q4" s="84"/>
      <c r="R4" s="84"/>
      <c r="S4" s="84"/>
      <c r="T4" s="84"/>
      <c r="U4" s="84"/>
      <c r="V4" s="84"/>
      <c r="W4" s="85"/>
      <c r="X4" s="79" t="s">
        <v>55</v>
      </c>
      <c r="Y4" s="79"/>
      <c r="Z4" s="79"/>
      <c r="AA4" s="79"/>
      <c r="AB4" s="79"/>
      <c r="AC4" s="79"/>
      <c r="AD4" s="79"/>
      <c r="AE4" s="79"/>
      <c r="AF4" s="79"/>
      <c r="AG4" s="79"/>
      <c r="AH4" s="79"/>
      <c r="AI4" s="79" t="s">
        <v>56</v>
      </c>
      <c r="AJ4" s="79"/>
      <c r="AK4" s="79"/>
      <c r="AL4" s="79"/>
      <c r="AM4" s="79"/>
      <c r="AN4" s="79"/>
      <c r="AO4" s="79"/>
      <c r="AP4" s="79"/>
      <c r="AQ4" s="79"/>
      <c r="AR4" s="79"/>
      <c r="AS4" s="79"/>
      <c r="AT4" s="79" t="s">
        <v>57</v>
      </c>
      <c r="AU4" s="79"/>
      <c r="AV4" s="79"/>
      <c r="AW4" s="79"/>
      <c r="AX4" s="79"/>
      <c r="AY4" s="79"/>
      <c r="AZ4" s="79"/>
      <c r="BA4" s="79"/>
      <c r="BB4" s="79"/>
      <c r="BC4" s="79"/>
      <c r="BD4" s="79"/>
      <c r="BE4" s="79" t="s">
        <v>58</v>
      </c>
      <c r="BF4" s="79"/>
      <c r="BG4" s="79"/>
      <c r="BH4" s="79"/>
      <c r="BI4" s="79"/>
      <c r="BJ4" s="79"/>
      <c r="BK4" s="79"/>
      <c r="BL4" s="79"/>
      <c r="BM4" s="79"/>
      <c r="BN4" s="79"/>
      <c r="BO4" s="79"/>
      <c r="BP4" s="79" t="s">
        <v>59</v>
      </c>
      <c r="BQ4" s="79"/>
      <c r="BR4" s="79"/>
      <c r="BS4" s="79"/>
      <c r="BT4" s="79"/>
      <c r="BU4" s="79"/>
      <c r="BV4" s="79"/>
      <c r="BW4" s="79"/>
      <c r="BX4" s="79"/>
      <c r="BY4" s="79"/>
      <c r="BZ4" s="79"/>
      <c r="CA4" s="79" t="s">
        <v>60</v>
      </c>
      <c r="CB4" s="79"/>
      <c r="CC4" s="79"/>
      <c r="CD4" s="79"/>
      <c r="CE4" s="79"/>
      <c r="CF4" s="79"/>
      <c r="CG4" s="79"/>
      <c r="CH4" s="79"/>
      <c r="CI4" s="79"/>
      <c r="CJ4" s="79"/>
      <c r="CK4" s="79"/>
      <c r="CL4" s="79" t="s">
        <v>61</v>
      </c>
      <c r="CM4" s="79"/>
      <c r="CN4" s="79"/>
      <c r="CO4" s="79"/>
      <c r="CP4" s="79"/>
      <c r="CQ4" s="79"/>
      <c r="CR4" s="79"/>
      <c r="CS4" s="79"/>
      <c r="CT4" s="79"/>
      <c r="CU4" s="79"/>
      <c r="CV4" s="79"/>
      <c r="CW4" s="79" t="s">
        <v>62</v>
      </c>
      <c r="CX4" s="79"/>
      <c r="CY4" s="79"/>
      <c r="CZ4" s="79"/>
      <c r="DA4" s="79"/>
      <c r="DB4" s="79"/>
      <c r="DC4" s="79"/>
      <c r="DD4" s="79"/>
      <c r="DE4" s="79"/>
      <c r="DF4" s="79"/>
      <c r="DG4" s="79"/>
      <c r="DH4" s="79" t="s">
        <v>63</v>
      </c>
      <c r="DI4" s="79"/>
      <c r="DJ4" s="79"/>
      <c r="DK4" s="79"/>
      <c r="DL4" s="79"/>
      <c r="DM4" s="79"/>
      <c r="DN4" s="79"/>
      <c r="DO4" s="79"/>
      <c r="DP4" s="79"/>
      <c r="DQ4" s="79"/>
      <c r="DR4" s="79"/>
      <c r="DS4" s="79" t="s">
        <v>64</v>
      </c>
      <c r="DT4" s="79"/>
      <c r="DU4" s="79"/>
      <c r="DV4" s="79"/>
      <c r="DW4" s="79"/>
      <c r="DX4" s="79"/>
      <c r="DY4" s="79"/>
      <c r="DZ4" s="79"/>
      <c r="EA4" s="79"/>
      <c r="EB4" s="79"/>
      <c r="EC4" s="79"/>
      <c r="ED4" s="79" t="s">
        <v>65</v>
      </c>
      <c r="EE4" s="79"/>
      <c r="EF4" s="79"/>
      <c r="EG4" s="79"/>
      <c r="EH4" s="79"/>
      <c r="EI4" s="79"/>
      <c r="EJ4" s="79"/>
      <c r="EK4" s="79"/>
      <c r="EL4" s="79"/>
      <c r="EM4" s="79"/>
      <c r="EN4" s="79"/>
    </row>
    <row r="5" spans="1:144" x14ac:dyDescent="0.2">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x14ac:dyDescent="0.2">
      <c r="A6" s="26" t="s">
        <v>95</v>
      </c>
      <c r="B6" s="31">
        <f>B7</f>
        <v>2014</v>
      </c>
      <c r="C6" s="31">
        <f t="shared" ref="C6:W6" si="3">C7</f>
        <v>431001</v>
      </c>
      <c r="D6" s="31">
        <f t="shared" si="3"/>
        <v>47</v>
      </c>
      <c r="E6" s="31">
        <f t="shared" si="3"/>
        <v>17</v>
      </c>
      <c r="F6" s="31">
        <f t="shared" si="3"/>
        <v>5</v>
      </c>
      <c r="G6" s="31">
        <f t="shared" si="3"/>
        <v>0</v>
      </c>
      <c r="H6" s="31" t="str">
        <f t="shared" si="3"/>
        <v>熊本県　熊本市</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0.6</v>
      </c>
      <c r="P6" s="32">
        <f t="shared" si="3"/>
        <v>100</v>
      </c>
      <c r="Q6" s="32">
        <f t="shared" si="3"/>
        <v>1748</v>
      </c>
      <c r="R6" s="32">
        <f t="shared" si="3"/>
        <v>734917</v>
      </c>
      <c r="S6" s="32">
        <f t="shared" si="3"/>
        <v>390.32</v>
      </c>
      <c r="T6" s="32">
        <f t="shared" si="3"/>
        <v>1882.86</v>
      </c>
      <c r="U6" s="32">
        <f t="shared" si="3"/>
        <v>4426</v>
      </c>
      <c r="V6" s="32">
        <f t="shared" si="3"/>
        <v>2.1800000000000002</v>
      </c>
      <c r="W6" s="32">
        <f t="shared" si="3"/>
        <v>2030.28</v>
      </c>
      <c r="X6" s="33">
        <f>IF(X7="",NA(),X7)</f>
        <v>78.569999999999993</v>
      </c>
      <c r="Y6" s="33">
        <f t="shared" ref="Y6:AG6" si="4">IF(Y7="",NA(),Y7)</f>
        <v>99.39</v>
      </c>
      <c r="Z6" s="33">
        <f t="shared" si="4"/>
        <v>98.39</v>
      </c>
      <c r="AA6" s="33">
        <f t="shared" si="4"/>
        <v>99.63</v>
      </c>
      <c r="AB6" s="33">
        <f t="shared" si="4"/>
        <v>99.78</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1035.8499999999999</v>
      </c>
      <c r="BF6" s="33">
        <f t="shared" ref="BF6:BN6" si="7">IF(BF7="",NA(),BF7)</f>
        <v>1124.7</v>
      </c>
      <c r="BG6" s="33">
        <f t="shared" si="7"/>
        <v>674.66</v>
      </c>
      <c r="BH6" s="33">
        <f t="shared" si="7"/>
        <v>144.05000000000001</v>
      </c>
      <c r="BI6" s="33">
        <f t="shared" si="7"/>
        <v>43.52</v>
      </c>
      <c r="BJ6" s="33">
        <f t="shared" si="7"/>
        <v>1316.7</v>
      </c>
      <c r="BK6" s="33">
        <f t="shared" si="7"/>
        <v>1224.75</v>
      </c>
      <c r="BL6" s="33">
        <f t="shared" si="7"/>
        <v>1197.82</v>
      </c>
      <c r="BM6" s="33">
        <f t="shared" si="7"/>
        <v>1126.77</v>
      </c>
      <c r="BN6" s="33">
        <f t="shared" si="7"/>
        <v>1044.8</v>
      </c>
      <c r="BO6" s="32" t="str">
        <f>IF(BO7="","",IF(BO7="-","【-】","【"&amp;SUBSTITUTE(TEXT(BO7,"#,##0.00"),"-","△")&amp;"】"))</f>
        <v>【992.47】</v>
      </c>
      <c r="BP6" s="33">
        <f>IF(BP7="",NA(),BP7)</f>
        <v>43.6</v>
      </c>
      <c r="BQ6" s="33">
        <f t="shared" ref="BQ6:BY6" si="8">IF(BQ7="",NA(),BQ7)</f>
        <v>37.11</v>
      </c>
      <c r="BR6" s="33">
        <f t="shared" si="8"/>
        <v>42.42</v>
      </c>
      <c r="BS6" s="33">
        <f t="shared" si="8"/>
        <v>50.25</v>
      </c>
      <c r="BT6" s="33">
        <f t="shared" si="8"/>
        <v>44.78</v>
      </c>
      <c r="BU6" s="33">
        <f t="shared" si="8"/>
        <v>43.24</v>
      </c>
      <c r="BV6" s="33">
        <f t="shared" si="8"/>
        <v>42.13</v>
      </c>
      <c r="BW6" s="33">
        <f t="shared" si="8"/>
        <v>51.03</v>
      </c>
      <c r="BX6" s="33">
        <f t="shared" si="8"/>
        <v>50.9</v>
      </c>
      <c r="BY6" s="33">
        <f t="shared" si="8"/>
        <v>50.82</v>
      </c>
      <c r="BZ6" s="32" t="str">
        <f>IF(BZ7="","",IF(BZ7="-","【-】","【"&amp;SUBSTITUTE(TEXT(BZ7,"#,##0.00"),"-","△")&amp;"】"))</f>
        <v>【51.49】</v>
      </c>
      <c r="CA6" s="33">
        <f>IF(CA7="",NA(),CA7)</f>
        <v>206.16</v>
      </c>
      <c r="CB6" s="33">
        <f t="shared" ref="CB6:CJ6" si="9">IF(CB7="",NA(),CB7)</f>
        <v>242.49</v>
      </c>
      <c r="CC6" s="33">
        <f t="shared" si="9"/>
        <v>221.77</v>
      </c>
      <c r="CD6" s="33">
        <f t="shared" si="9"/>
        <v>187.36</v>
      </c>
      <c r="CE6" s="33">
        <f t="shared" si="9"/>
        <v>217.18</v>
      </c>
      <c r="CF6" s="33">
        <f t="shared" si="9"/>
        <v>338.76</v>
      </c>
      <c r="CG6" s="33">
        <f t="shared" si="9"/>
        <v>348.41</v>
      </c>
      <c r="CH6" s="33">
        <f t="shared" si="9"/>
        <v>289.60000000000002</v>
      </c>
      <c r="CI6" s="33">
        <f t="shared" si="9"/>
        <v>293.27</v>
      </c>
      <c r="CJ6" s="33">
        <f t="shared" si="9"/>
        <v>300.52</v>
      </c>
      <c r="CK6" s="32" t="str">
        <f>IF(CK7="","",IF(CK7="-","【-】","【"&amp;SUBSTITUTE(TEXT(CK7,"#,##0.00"),"-","△")&amp;"】"))</f>
        <v>【295.10】</v>
      </c>
      <c r="CL6" s="33">
        <f>IF(CL7="",NA(),CL7)</f>
        <v>68.14</v>
      </c>
      <c r="CM6" s="33">
        <f t="shared" ref="CM6:CU6" si="10">IF(CM7="",NA(),CM7)</f>
        <v>55.84</v>
      </c>
      <c r="CN6" s="33">
        <f t="shared" si="10"/>
        <v>53.6</v>
      </c>
      <c r="CO6" s="33">
        <f t="shared" si="10"/>
        <v>52.99</v>
      </c>
      <c r="CP6" s="33">
        <f t="shared" si="10"/>
        <v>61.89</v>
      </c>
      <c r="CQ6" s="33">
        <f t="shared" si="10"/>
        <v>44.65</v>
      </c>
      <c r="CR6" s="33">
        <f t="shared" si="10"/>
        <v>46.85</v>
      </c>
      <c r="CS6" s="33">
        <f t="shared" si="10"/>
        <v>54.74</v>
      </c>
      <c r="CT6" s="33">
        <f t="shared" si="10"/>
        <v>53.78</v>
      </c>
      <c r="CU6" s="33">
        <f t="shared" si="10"/>
        <v>53.24</v>
      </c>
      <c r="CV6" s="32" t="str">
        <f>IF(CV7="","",IF(CV7="-","【-】","【"&amp;SUBSTITUTE(TEXT(CV7,"#,##0.00"),"-","△")&amp;"】"))</f>
        <v>【53.32】</v>
      </c>
      <c r="CW6" s="33">
        <f>IF(CW7="",NA(),CW7)</f>
        <v>74.48</v>
      </c>
      <c r="CX6" s="33">
        <f t="shared" ref="CX6:DF6" si="11">IF(CX7="",NA(),CX7)</f>
        <v>73.92</v>
      </c>
      <c r="CY6" s="33">
        <f t="shared" si="11"/>
        <v>72.92</v>
      </c>
      <c r="CZ6" s="33">
        <f t="shared" si="11"/>
        <v>73.930000000000007</v>
      </c>
      <c r="DA6" s="33">
        <f t="shared" si="11"/>
        <v>69.16</v>
      </c>
      <c r="DB6" s="33">
        <f t="shared" si="11"/>
        <v>73.599999999999994</v>
      </c>
      <c r="DC6" s="33">
        <f t="shared" si="11"/>
        <v>73.78</v>
      </c>
      <c r="DD6" s="33">
        <f t="shared" si="11"/>
        <v>83.88</v>
      </c>
      <c r="DE6" s="33">
        <f t="shared" si="11"/>
        <v>84.06</v>
      </c>
      <c r="DF6" s="33">
        <f t="shared" si="11"/>
        <v>84.07</v>
      </c>
      <c r="DG6" s="32" t="str">
        <f>IF(DG7="","",IF(DG7="-","【-】","【"&amp;SUBSTITUTE(TEXT(DG7,"#,##0.00"),"-","△")&amp;"】"))</f>
        <v>【83.79】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2">
        <f t="shared" si="14"/>
        <v>0</v>
      </c>
      <c r="EJ6" s="33">
        <f t="shared" si="14"/>
        <v>0.08</v>
      </c>
      <c r="EK6" s="33">
        <f t="shared" si="14"/>
        <v>0.04</v>
      </c>
      <c r="EL6" s="33">
        <f t="shared" si="14"/>
        <v>0.03</v>
      </c>
      <c r="EM6" s="33">
        <f t="shared" si="14"/>
        <v>0.02</v>
      </c>
      <c r="EN6" s="32" t="str">
        <f>IF(EN7="","",IF(EN7="-","【-】","【"&amp;SUBSTITUTE(TEXT(EN7,"#,##0.00"),"-","△")&amp;"】"))</f>
        <v>【0.03】</v>
      </c>
    </row>
    <row r="7" spans="1:144" s="34" customFormat="1" x14ac:dyDescent="0.2">
      <c r="A7" s="26"/>
      <c r="B7" s="35">
        <v>2014</v>
      </c>
      <c r="C7" s="35">
        <v>431001</v>
      </c>
      <c r="D7" s="35">
        <v>47</v>
      </c>
      <c r="E7" s="35">
        <v>17</v>
      </c>
      <c r="F7" s="35">
        <v>5</v>
      </c>
      <c r="G7" s="35">
        <v>0</v>
      </c>
      <c r="H7" s="35" t="s">
        <v>96</v>
      </c>
      <c r="I7" s="35" t="s">
        <v>97</v>
      </c>
      <c r="J7" s="35" t="s">
        <v>98</v>
      </c>
      <c r="K7" s="35" t="s">
        <v>99</v>
      </c>
      <c r="L7" s="35" t="s">
        <v>100</v>
      </c>
      <c r="M7" s="36" t="s">
        <v>101</v>
      </c>
      <c r="N7" s="36" t="s">
        <v>102</v>
      </c>
      <c r="O7" s="36">
        <v>0.6</v>
      </c>
      <c r="P7" s="36">
        <v>100</v>
      </c>
      <c r="Q7" s="36">
        <v>1748</v>
      </c>
      <c r="R7" s="36">
        <v>734917</v>
      </c>
      <c r="S7" s="36">
        <v>390.32</v>
      </c>
      <c r="T7" s="36">
        <v>1882.86</v>
      </c>
      <c r="U7" s="36">
        <v>4426</v>
      </c>
      <c r="V7" s="36">
        <v>2.1800000000000002</v>
      </c>
      <c r="W7" s="36">
        <v>2030.28</v>
      </c>
      <c r="X7" s="36">
        <v>78.569999999999993</v>
      </c>
      <c r="Y7" s="36">
        <v>99.39</v>
      </c>
      <c r="Z7" s="36">
        <v>98.39</v>
      </c>
      <c r="AA7" s="36">
        <v>99.63</v>
      </c>
      <c r="AB7" s="36">
        <v>99.78</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1035.8499999999999</v>
      </c>
      <c r="BF7" s="36">
        <v>1124.7</v>
      </c>
      <c r="BG7" s="36">
        <v>674.66</v>
      </c>
      <c r="BH7" s="36">
        <v>144.05000000000001</v>
      </c>
      <c r="BI7" s="36">
        <v>43.52</v>
      </c>
      <c r="BJ7" s="36">
        <v>1316.7</v>
      </c>
      <c r="BK7" s="36">
        <v>1224.75</v>
      </c>
      <c r="BL7" s="36">
        <v>1197.82</v>
      </c>
      <c r="BM7" s="36">
        <v>1126.77</v>
      </c>
      <c r="BN7" s="36">
        <v>1044.8</v>
      </c>
      <c r="BO7" s="36">
        <v>992.47</v>
      </c>
      <c r="BP7" s="36">
        <v>43.6</v>
      </c>
      <c r="BQ7" s="36">
        <v>37.11</v>
      </c>
      <c r="BR7" s="36">
        <v>42.42</v>
      </c>
      <c r="BS7" s="36">
        <v>50.25</v>
      </c>
      <c r="BT7" s="36">
        <v>44.78</v>
      </c>
      <c r="BU7" s="36">
        <v>43.24</v>
      </c>
      <c r="BV7" s="36">
        <v>42.13</v>
      </c>
      <c r="BW7" s="36">
        <v>51.03</v>
      </c>
      <c r="BX7" s="36">
        <v>50.9</v>
      </c>
      <c r="BY7" s="36">
        <v>50.82</v>
      </c>
      <c r="BZ7" s="36">
        <v>51.49</v>
      </c>
      <c r="CA7" s="36">
        <v>206.16</v>
      </c>
      <c r="CB7" s="36">
        <v>242.49</v>
      </c>
      <c r="CC7" s="36">
        <v>221.77</v>
      </c>
      <c r="CD7" s="36">
        <v>187.36</v>
      </c>
      <c r="CE7" s="36">
        <v>217.18</v>
      </c>
      <c r="CF7" s="36">
        <v>338.76</v>
      </c>
      <c r="CG7" s="36">
        <v>348.41</v>
      </c>
      <c r="CH7" s="36">
        <v>289.60000000000002</v>
      </c>
      <c r="CI7" s="36">
        <v>293.27</v>
      </c>
      <c r="CJ7" s="36">
        <v>300.52</v>
      </c>
      <c r="CK7" s="36">
        <v>295.10000000000002</v>
      </c>
      <c r="CL7" s="36">
        <v>68.14</v>
      </c>
      <c r="CM7" s="36">
        <v>55.84</v>
      </c>
      <c r="CN7" s="36">
        <v>53.6</v>
      </c>
      <c r="CO7" s="36">
        <v>52.99</v>
      </c>
      <c r="CP7" s="36">
        <v>61.89</v>
      </c>
      <c r="CQ7" s="36">
        <v>44.65</v>
      </c>
      <c r="CR7" s="36">
        <v>46.85</v>
      </c>
      <c r="CS7" s="36">
        <v>54.74</v>
      </c>
      <c r="CT7" s="36">
        <v>53.78</v>
      </c>
      <c r="CU7" s="36">
        <v>53.24</v>
      </c>
      <c r="CV7" s="36">
        <v>53.32</v>
      </c>
      <c r="CW7" s="36">
        <v>74.48</v>
      </c>
      <c r="CX7" s="36">
        <v>73.92</v>
      </c>
      <c r="CY7" s="36">
        <v>72.92</v>
      </c>
      <c r="CZ7" s="36">
        <v>73.930000000000007</v>
      </c>
      <c r="DA7" s="36">
        <v>69.16</v>
      </c>
      <c r="DB7" s="36">
        <v>73.599999999999994</v>
      </c>
      <c r="DC7" s="36">
        <v>73.78</v>
      </c>
      <c r="DD7" s="36">
        <v>83.88</v>
      </c>
      <c r="DE7" s="36">
        <v>84.06</v>
      </c>
      <c r="DF7" s="36">
        <v>84.07</v>
      </c>
      <c r="DG7" s="36">
        <v>83.79</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v>
      </c>
      <c r="EJ7" s="36">
        <v>0.08</v>
      </c>
      <c r="EK7" s="36">
        <v>0.04</v>
      </c>
      <c r="EL7" s="36">
        <v>0.03</v>
      </c>
      <c r="EM7" s="36">
        <v>0.02</v>
      </c>
      <c r="EN7" s="36">
        <v>0.03</v>
      </c>
    </row>
    <row r="8" spans="1:144" x14ac:dyDescent="0.2">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x14ac:dyDescent="0.2">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x14ac:dyDescent="0.2">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総務省</cp:lastModifiedBy>
  <cp:lastPrinted>2016-02-17T06:55:00Z</cp:lastPrinted>
  <dcterms:created xsi:type="dcterms:W3CDTF">2016-02-03T09:18:30Z</dcterms:created>
  <dcterms:modified xsi:type="dcterms:W3CDTF">2016-02-24T07:38:55Z</dcterms:modified>
  <cp:category/>
</cp:coreProperties>
</file>