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96" windowHeight="5784"/>
  </bookViews>
  <sheets>
    <sheet name="別表１" sheetId="1" r:id="rId1"/>
    <sheet name="別表２" sheetId="2" r:id="rId2"/>
    <sheet name="別表３" sheetId="3" r:id="rId3"/>
    <sheet name="１　行政不服審査法による不服申立て" sheetId="4" r:id="rId4"/>
    <sheet name="１－(1)異議申立て" sheetId="5" r:id="rId5"/>
    <sheet name="１－(2)審査請求" sheetId="6" r:id="rId6"/>
    <sheet name="１－(3)再審査請求" sheetId="7" r:id="rId7"/>
    <sheet name="２　行政不服審査法によらない不服申立て" sheetId="8" r:id="rId8"/>
    <sheet name="合計(１＋２)" sheetId="9" r:id="rId9"/>
  </sheets>
  <definedNames>
    <definedName name="_xlnm.Print_Area" localSheetId="0">別表１!$A$1:$M$28</definedName>
    <definedName name="_xlnm.Print_Area" localSheetId="1">別表２!$A$1:$R$29</definedName>
    <definedName name="_xlnm.Print_Area" localSheetId="2">別表３!$A$1:$R$29</definedName>
  </definedNames>
  <calcPr calcId="145621"/>
</workbook>
</file>

<file path=xl/calcChain.xml><?xml version="1.0" encoding="utf-8"?>
<calcChain xmlns="http://schemas.openxmlformats.org/spreadsheetml/2006/main">
  <c r="L25" i="9" l="1"/>
  <c r="H25" i="9"/>
  <c r="D25" i="9"/>
  <c r="N24" i="9"/>
  <c r="J24" i="9"/>
  <c r="F24" i="9"/>
  <c r="L21" i="9"/>
  <c r="H21" i="9"/>
  <c r="D21" i="9"/>
  <c r="N20" i="9"/>
  <c r="J20" i="9"/>
  <c r="F20" i="9"/>
  <c r="L17" i="9"/>
  <c r="H17" i="9"/>
  <c r="D17" i="9"/>
  <c r="N16" i="9"/>
  <c r="J16" i="9"/>
  <c r="F16" i="9"/>
  <c r="L13" i="9"/>
  <c r="H13" i="9"/>
  <c r="D13" i="9"/>
  <c r="N12" i="9"/>
  <c r="J12" i="9"/>
  <c r="F12" i="9"/>
  <c r="L11" i="9"/>
  <c r="H11" i="9"/>
  <c r="D11" i="9"/>
  <c r="N10" i="9"/>
  <c r="J10" i="9"/>
  <c r="F10" i="9"/>
  <c r="L9" i="9"/>
  <c r="H9" i="9"/>
  <c r="D9" i="9"/>
  <c r="N8" i="9"/>
  <c r="J8" i="9"/>
  <c r="F8" i="9"/>
  <c r="O27" i="8"/>
  <c r="N27" i="8"/>
  <c r="M27" i="8"/>
  <c r="L27" i="8"/>
  <c r="K27" i="8"/>
  <c r="J27" i="8"/>
  <c r="I27" i="8"/>
  <c r="H27" i="8"/>
  <c r="G27" i="8"/>
  <c r="F27" i="8"/>
  <c r="E27" i="8"/>
  <c r="C27" i="8"/>
  <c r="D26" i="8"/>
  <c r="B26" i="8" s="1"/>
  <c r="D25" i="8"/>
  <c r="B25" i="8"/>
  <c r="D24" i="8"/>
  <c r="B24" i="8" s="1"/>
  <c r="D23" i="8"/>
  <c r="B23" i="8"/>
  <c r="D22" i="8"/>
  <c r="B22" i="8" s="1"/>
  <c r="D21" i="8"/>
  <c r="B21" i="8"/>
  <c r="D20" i="8"/>
  <c r="B20" i="8" s="1"/>
  <c r="D19" i="8"/>
  <c r="B19" i="8"/>
  <c r="D18" i="8"/>
  <c r="B18" i="8" s="1"/>
  <c r="D17" i="8"/>
  <c r="B17" i="8"/>
  <c r="D16" i="8"/>
  <c r="B16" i="8" s="1"/>
  <c r="D15" i="8"/>
  <c r="B15" i="8"/>
  <c r="D14" i="8"/>
  <c r="B14" i="8" s="1"/>
  <c r="D13" i="8"/>
  <c r="B13" i="8"/>
  <c r="D12" i="8"/>
  <c r="B12" i="8" s="1"/>
  <c r="D11" i="8"/>
  <c r="B11" i="8"/>
  <c r="D10" i="8"/>
  <c r="B10" i="8" s="1"/>
  <c r="D9" i="8"/>
  <c r="B9" i="8"/>
  <c r="D8" i="8"/>
  <c r="B8" i="8" s="1"/>
  <c r="B27" i="8" s="1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D26" i="7"/>
  <c r="B26" i="7"/>
  <c r="D25" i="7"/>
  <c r="B25" i="7"/>
  <c r="D24" i="7"/>
  <c r="B24" i="7"/>
  <c r="D23" i="7"/>
  <c r="B23" i="7"/>
  <c r="D22" i="7"/>
  <c r="B22" i="7"/>
  <c r="D21" i="7"/>
  <c r="B21" i="7"/>
  <c r="D20" i="7"/>
  <c r="B20" i="7"/>
  <c r="D19" i="7"/>
  <c r="B19" i="7"/>
  <c r="D18" i="7"/>
  <c r="B18" i="7"/>
  <c r="D17" i="7"/>
  <c r="B17" i="7"/>
  <c r="D16" i="7"/>
  <c r="B16" i="7"/>
  <c r="D15" i="7"/>
  <c r="B15" i="7"/>
  <c r="D14" i="7"/>
  <c r="B14" i="7"/>
  <c r="D13" i="7"/>
  <c r="B13" i="7"/>
  <c r="D12" i="7"/>
  <c r="B12" i="7"/>
  <c r="D11" i="7"/>
  <c r="B11" i="7"/>
  <c r="D10" i="7"/>
  <c r="B10" i="7"/>
  <c r="D9" i="7"/>
  <c r="B9" i="7"/>
  <c r="D8" i="7"/>
  <c r="B8" i="7"/>
  <c r="B27" i="7" s="1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D26" i="6"/>
  <c r="B26" i="6" s="1"/>
  <c r="D25" i="6"/>
  <c r="B25" i="6"/>
  <c r="D24" i="6"/>
  <c r="B24" i="6" s="1"/>
  <c r="B24" i="4" s="1"/>
  <c r="B24" i="9" s="1"/>
  <c r="D23" i="6"/>
  <c r="B23" i="6"/>
  <c r="D22" i="6"/>
  <c r="B22" i="6" s="1"/>
  <c r="D21" i="6"/>
  <c r="B21" i="6"/>
  <c r="D20" i="6"/>
  <c r="B20" i="6" s="1"/>
  <c r="B20" i="4" s="1"/>
  <c r="B20" i="9" s="1"/>
  <c r="D19" i="6"/>
  <c r="B19" i="6"/>
  <c r="D18" i="6"/>
  <c r="B18" i="6" s="1"/>
  <c r="D17" i="6"/>
  <c r="B17" i="6"/>
  <c r="D16" i="6"/>
  <c r="B16" i="6" s="1"/>
  <c r="B16" i="4" s="1"/>
  <c r="B16" i="9" s="1"/>
  <c r="D15" i="6"/>
  <c r="B15" i="6"/>
  <c r="D14" i="6"/>
  <c r="B14" i="6" s="1"/>
  <c r="D13" i="6"/>
  <c r="B13" i="6"/>
  <c r="D12" i="6"/>
  <c r="B12" i="6" s="1"/>
  <c r="D11" i="6"/>
  <c r="B11" i="6"/>
  <c r="D10" i="6"/>
  <c r="B10" i="6" s="1"/>
  <c r="D9" i="6"/>
  <c r="B9" i="6"/>
  <c r="D8" i="6"/>
  <c r="B8" i="6" s="1"/>
  <c r="B27" i="6" s="1"/>
  <c r="O27" i="5"/>
  <c r="N27" i="5"/>
  <c r="M27" i="5"/>
  <c r="L27" i="5"/>
  <c r="K27" i="5"/>
  <c r="J27" i="5"/>
  <c r="I27" i="5"/>
  <c r="H27" i="5"/>
  <c r="G27" i="5"/>
  <c r="F27" i="5"/>
  <c r="E27" i="5"/>
  <c r="C27" i="5"/>
  <c r="D26" i="5"/>
  <c r="B26" i="5"/>
  <c r="B26" i="4" s="1"/>
  <c r="B26" i="9" s="1"/>
  <c r="D25" i="5"/>
  <c r="B25" i="5"/>
  <c r="D24" i="5"/>
  <c r="B24" i="5"/>
  <c r="D23" i="5"/>
  <c r="B23" i="5"/>
  <c r="D22" i="5"/>
  <c r="B22" i="5"/>
  <c r="D21" i="5"/>
  <c r="B21" i="5"/>
  <c r="D20" i="5"/>
  <c r="B20" i="5"/>
  <c r="D19" i="5"/>
  <c r="B19" i="5"/>
  <c r="D18" i="5"/>
  <c r="B18" i="5"/>
  <c r="B18" i="4" s="1"/>
  <c r="B18" i="9" s="1"/>
  <c r="D17" i="5"/>
  <c r="B17" i="5"/>
  <c r="D16" i="5"/>
  <c r="B16" i="5"/>
  <c r="D15" i="5"/>
  <c r="B15" i="5"/>
  <c r="D14" i="5"/>
  <c r="B14" i="5"/>
  <c r="D13" i="5"/>
  <c r="B13" i="5"/>
  <c r="D12" i="5"/>
  <c r="B12" i="5"/>
  <c r="B12" i="4" s="1"/>
  <c r="B12" i="9" s="1"/>
  <c r="D11" i="5"/>
  <c r="B11" i="5"/>
  <c r="D10" i="5"/>
  <c r="B10" i="5"/>
  <c r="B10" i="4" s="1"/>
  <c r="B10" i="9" s="1"/>
  <c r="D9" i="5"/>
  <c r="B9" i="5"/>
  <c r="D8" i="5"/>
  <c r="D27" i="5" s="1"/>
  <c r="B8" i="5"/>
  <c r="B27" i="5" s="1"/>
  <c r="O26" i="4"/>
  <c r="O26" i="9" s="1"/>
  <c r="N26" i="4"/>
  <c r="N26" i="9" s="1"/>
  <c r="M26" i="4"/>
  <c r="M26" i="9" s="1"/>
  <c r="L26" i="4"/>
  <c r="L26" i="9" s="1"/>
  <c r="K26" i="4"/>
  <c r="K26" i="9" s="1"/>
  <c r="J26" i="4"/>
  <c r="J26" i="9" s="1"/>
  <c r="I26" i="4"/>
  <c r="I26" i="9" s="1"/>
  <c r="H26" i="4"/>
  <c r="H26" i="9" s="1"/>
  <c r="G26" i="4"/>
  <c r="G26" i="9" s="1"/>
  <c r="F26" i="4"/>
  <c r="F26" i="9" s="1"/>
  <c r="E26" i="4"/>
  <c r="E26" i="9" s="1"/>
  <c r="C26" i="4"/>
  <c r="C26" i="9" s="1"/>
  <c r="O25" i="4"/>
  <c r="O25" i="9" s="1"/>
  <c r="N25" i="4"/>
  <c r="N25" i="9" s="1"/>
  <c r="M25" i="4"/>
  <c r="M25" i="9" s="1"/>
  <c r="L25" i="4"/>
  <c r="K25" i="4"/>
  <c r="K25" i="9" s="1"/>
  <c r="J25" i="4"/>
  <c r="J25" i="9" s="1"/>
  <c r="I25" i="4"/>
  <c r="I25" i="9" s="1"/>
  <c r="H25" i="4"/>
  <c r="G25" i="4"/>
  <c r="G25" i="9" s="1"/>
  <c r="F25" i="4"/>
  <c r="F25" i="9" s="1"/>
  <c r="E25" i="4"/>
  <c r="E25" i="9" s="1"/>
  <c r="D25" i="4"/>
  <c r="C25" i="4"/>
  <c r="C25" i="9" s="1"/>
  <c r="B25" i="4"/>
  <c r="B25" i="9" s="1"/>
  <c r="O24" i="4"/>
  <c r="O24" i="9" s="1"/>
  <c r="N24" i="4"/>
  <c r="M24" i="4"/>
  <c r="M24" i="9" s="1"/>
  <c r="L24" i="4"/>
  <c r="L24" i="9" s="1"/>
  <c r="K24" i="4"/>
  <c r="K24" i="9" s="1"/>
  <c r="J24" i="4"/>
  <c r="I24" i="4"/>
  <c r="I24" i="9" s="1"/>
  <c r="H24" i="4"/>
  <c r="H24" i="9" s="1"/>
  <c r="G24" i="4"/>
  <c r="G24" i="9" s="1"/>
  <c r="F24" i="4"/>
  <c r="E24" i="4"/>
  <c r="E24" i="9" s="1"/>
  <c r="C24" i="4"/>
  <c r="C24" i="9" s="1"/>
  <c r="O23" i="4"/>
  <c r="O23" i="9" s="1"/>
  <c r="N23" i="4"/>
  <c r="N23" i="9" s="1"/>
  <c r="M23" i="4"/>
  <c r="M23" i="9" s="1"/>
  <c r="L23" i="4"/>
  <c r="L23" i="9" s="1"/>
  <c r="K23" i="4"/>
  <c r="K23" i="9" s="1"/>
  <c r="J23" i="4"/>
  <c r="J23" i="9" s="1"/>
  <c r="I23" i="4"/>
  <c r="I23" i="9" s="1"/>
  <c r="H23" i="4"/>
  <c r="H23" i="9" s="1"/>
  <c r="G23" i="4"/>
  <c r="G23" i="9" s="1"/>
  <c r="F23" i="4"/>
  <c r="F23" i="9" s="1"/>
  <c r="E23" i="4"/>
  <c r="E23" i="9" s="1"/>
  <c r="D23" i="4"/>
  <c r="D23" i="9" s="1"/>
  <c r="C23" i="4"/>
  <c r="C23" i="9" s="1"/>
  <c r="B23" i="4"/>
  <c r="B23" i="9" s="1"/>
  <c r="O22" i="4"/>
  <c r="O22" i="9" s="1"/>
  <c r="N22" i="4"/>
  <c r="N22" i="9" s="1"/>
  <c r="M22" i="4"/>
  <c r="M22" i="9" s="1"/>
  <c r="L22" i="4"/>
  <c r="L22" i="9" s="1"/>
  <c r="K22" i="4"/>
  <c r="K22" i="9" s="1"/>
  <c r="J22" i="4"/>
  <c r="J22" i="9" s="1"/>
  <c r="I22" i="4"/>
  <c r="I22" i="9" s="1"/>
  <c r="H22" i="4"/>
  <c r="H22" i="9" s="1"/>
  <c r="G22" i="4"/>
  <c r="G22" i="9" s="1"/>
  <c r="F22" i="4"/>
  <c r="F22" i="9" s="1"/>
  <c r="E22" i="4"/>
  <c r="E22" i="9" s="1"/>
  <c r="C22" i="4"/>
  <c r="C22" i="9" s="1"/>
  <c r="O21" i="4"/>
  <c r="O21" i="9" s="1"/>
  <c r="N21" i="4"/>
  <c r="N21" i="9" s="1"/>
  <c r="M21" i="4"/>
  <c r="M21" i="9" s="1"/>
  <c r="L21" i="4"/>
  <c r="K21" i="4"/>
  <c r="K21" i="9" s="1"/>
  <c r="J21" i="4"/>
  <c r="J21" i="9" s="1"/>
  <c r="I21" i="4"/>
  <c r="I21" i="9" s="1"/>
  <c r="H21" i="4"/>
  <c r="G21" i="4"/>
  <c r="G21" i="9" s="1"/>
  <c r="F21" i="4"/>
  <c r="F21" i="9" s="1"/>
  <c r="E21" i="4"/>
  <c r="E21" i="9" s="1"/>
  <c r="D21" i="4"/>
  <c r="C21" i="4"/>
  <c r="C21" i="9" s="1"/>
  <c r="B21" i="4"/>
  <c r="B21" i="9" s="1"/>
  <c r="O20" i="4"/>
  <c r="O20" i="9" s="1"/>
  <c r="N20" i="4"/>
  <c r="M20" i="4"/>
  <c r="M20" i="9" s="1"/>
  <c r="L20" i="4"/>
  <c r="L20" i="9" s="1"/>
  <c r="K20" i="4"/>
  <c r="K20" i="9" s="1"/>
  <c r="J20" i="4"/>
  <c r="I20" i="4"/>
  <c r="I20" i="9" s="1"/>
  <c r="H20" i="4"/>
  <c r="H20" i="9" s="1"/>
  <c r="G20" i="4"/>
  <c r="G20" i="9" s="1"/>
  <c r="F20" i="4"/>
  <c r="E20" i="4"/>
  <c r="E20" i="9" s="1"/>
  <c r="C20" i="4"/>
  <c r="C20" i="9" s="1"/>
  <c r="O19" i="4"/>
  <c r="O19" i="9" s="1"/>
  <c r="N19" i="4"/>
  <c r="N19" i="9" s="1"/>
  <c r="M19" i="4"/>
  <c r="M19" i="9" s="1"/>
  <c r="L19" i="4"/>
  <c r="L19" i="9" s="1"/>
  <c r="K19" i="4"/>
  <c r="K19" i="9" s="1"/>
  <c r="J19" i="4"/>
  <c r="J19" i="9" s="1"/>
  <c r="I19" i="4"/>
  <c r="I19" i="9" s="1"/>
  <c r="H19" i="4"/>
  <c r="H19" i="9" s="1"/>
  <c r="G19" i="4"/>
  <c r="G19" i="9" s="1"/>
  <c r="F19" i="4"/>
  <c r="F19" i="9" s="1"/>
  <c r="E19" i="4"/>
  <c r="E19" i="9" s="1"/>
  <c r="D19" i="4"/>
  <c r="D19" i="9" s="1"/>
  <c r="C19" i="4"/>
  <c r="C19" i="9" s="1"/>
  <c r="B19" i="4"/>
  <c r="B19" i="9" s="1"/>
  <c r="O18" i="4"/>
  <c r="O18" i="9" s="1"/>
  <c r="N18" i="4"/>
  <c r="N18" i="9" s="1"/>
  <c r="M18" i="4"/>
  <c r="M18" i="9" s="1"/>
  <c r="L18" i="4"/>
  <c r="L18" i="9" s="1"/>
  <c r="K18" i="4"/>
  <c r="K18" i="9" s="1"/>
  <c r="J18" i="4"/>
  <c r="J18" i="9" s="1"/>
  <c r="I18" i="4"/>
  <c r="I18" i="9" s="1"/>
  <c r="H18" i="4"/>
  <c r="H18" i="9" s="1"/>
  <c r="G18" i="4"/>
  <c r="G18" i="9" s="1"/>
  <c r="F18" i="4"/>
  <c r="F18" i="9" s="1"/>
  <c r="E18" i="4"/>
  <c r="E18" i="9" s="1"/>
  <c r="C18" i="4"/>
  <c r="C18" i="9" s="1"/>
  <c r="O17" i="4"/>
  <c r="O17" i="9" s="1"/>
  <c r="N17" i="4"/>
  <c r="N17" i="9" s="1"/>
  <c r="M17" i="4"/>
  <c r="M17" i="9" s="1"/>
  <c r="L17" i="4"/>
  <c r="K17" i="4"/>
  <c r="K17" i="9" s="1"/>
  <c r="J17" i="4"/>
  <c r="J17" i="9" s="1"/>
  <c r="I17" i="4"/>
  <c r="I17" i="9" s="1"/>
  <c r="H17" i="4"/>
  <c r="G17" i="4"/>
  <c r="G17" i="9" s="1"/>
  <c r="F17" i="4"/>
  <c r="F17" i="9" s="1"/>
  <c r="E17" i="4"/>
  <c r="E17" i="9" s="1"/>
  <c r="D17" i="4"/>
  <c r="C17" i="4"/>
  <c r="C17" i="9" s="1"/>
  <c r="B17" i="4"/>
  <c r="B17" i="9" s="1"/>
  <c r="O16" i="4"/>
  <c r="O16" i="9" s="1"/>
  <c r="N16" i="4"/>
  <c r="M16" i="4"/>
  <c r="M16" i="9" s="1"/>
  <c r="L16" i="4"/>
  <c r="L16" i="9" s="1"/>
  <c r="K16" i="4"/>
  <c r="K16" i="9" s="1"/>
  <c r="J16" i="4"/>
  <c r="I16" i="4"/>
  <c r="I16" i="9" s="1"/>
  <c r="H16" i="4"/>
  <c r="H16" i="9" s="1"/>
  <c r="G16" i="4"/>
  <c r="G16" i="9" s="1"/>
  <c r="F16" i="4"/>
  <c r="E16" i="4"/>
  <c r="E16" i="9" s="1"/>
  <c r="C16" i="4"/>
  <c r="C16" i="9" s="1"/>
  <c r="O15" i="4"/>
  <c r="O15" i="9" s="1"/>
  <c r="N15" i="4"/>
  <c r="N15" i="9" s="1"/>
  <c r="M15" i="4"/>
  <c r="M15" i="9" s="1"/>
  <c r="L15" i="4"/>
  <c r="L15" i="9" s="1"/>
  <c r="K15" i="4"/>
  <c r="K15" i="9" s="1"/>
  <c r="J15" i="4"/>
  <c r="J15" i="9" s="1"/>
  <c r="I15" i="4"/>
  <c r="I15" i="9" s="1"/>
  <c r="H15" i="4"/>
  <c r="H15" i="9" s="1"/>
  <c r="G15" i="4"/>
  <c r="G15" i="9" s="1"/>
  <c r="F15" i="4"/>
  <c r="F15" i="9" s="1"/>
  <c r="E15" i="4"/>
  <c r="E15" i="9" s="1"/>
  <c r="D15" i="4"/>
  <c r="D15" i="9" s="1"/>
  <c r="C15" i="4"/>
  <c r="C15" i="9" s="1"/>
  <c r="B15" i="4"/>
  <c r="B15" i="9" s="1"/>
  <c r="O14" i="4"/>
  <c r="O14" i="9" s="1"/>
  <c r="N14" i="4"/>
  <c r="N14" i="9" s="1"/>
  <c r="M14" i="4"/>
  <c r="M14" i="9" s="1"/>
  <c r="L14" i="4"/>
  <c r="L14" i="9" s="1"/>
  <c r="K14" i="4"/>
  <c r="K14" i="9" s="1"/>
  <c r="J14" i="4"/>
  <c r="J14" i="9" s="1"/>
  <c r="I14" i="4"/>
  <c r="I14" i="9" s="1"/>
  <c r="H14" i="4"/>
  <c r="H14" i="9" s="1"/>
  <c r="G14" i="4"/>
  <c r="G14" i="9" s="1"/>
  <c r="F14" i="4"/>
  <c r="F14" i="9" s="1"/>
  <c r="E14" i="4"/>
  <c r="E14" i="9" s="1"/>
  <c r="C14" i="4"/>
  <c r="C14" i="9" s="1"/>
  <c r="O13" i="4"/>
  <c r="O13" i="9" s="1"/>
  <c r="N13" i="4"/>
  <c r="N13" i="9" s="1"/>
  <c r="M13" i="4"/>
  <c r="M13" i="9" s="1"/>
  <c r="L13" i="4"/>
  <c r="K13" i="4"/>
  <c r="K13" i="9" s="1"/>
  <c r="J13" i="4"/>
  <c r="J13" i="9" s="1"/>
  <c r="I13" i="4"/>
  <c r="I13" i="9" s="1"/>
  <c r="H13" i="4"/>
  <c r="G13" i="4"/>
  <c r="G13" i="9" s="1"/>
  <c r="F13" i="4"/>
  <c r="F13" i="9" s="1"/>
  <c r="E13" i="4"/>
  <c r="E13" i="9" s="1"/>
  <c r="D13" i="4"/>
  <c r="C13" i="4"/>
  <c r="C13" i="9" s="1"/>
  <c r="B13" i="4"/>
  <c r="B13" i="9" s="1"/>
  <c r="O12" i="4"/>
  <c r="O12" i="9" s="1"/>
  <c r="N12" i="4"/>
  <c r="M12" i="4"/>
  <c r="M12" i="9" s="1"/>
  <c r="L12" i="4"/>
  <c r="L12" i="9" s="1"/>
  <c r="K12" i="4"/>
  <c r="K12" i="9" s="1"/>
  <c r="J12" i="4"/>
  <c r="I12" i="4"/>
  <c r="I12" i="9" s="1"/>
  <c r="H12" i="4"/>
  <c r="H12" i="9" s="1"/>
  <c r="G12" i="4"/>
  <c r="G12" i="9" s="1"/>
  <c r="F12" i="4"/>
  <c r="E12" i="4"/>
  <c r="E12" i="9" s="1"/>
  <c r="C12" i="4"/>
  <c r="C12" i="9" s="1"/>
  <c r="O11" i="4"/>
  <c r="O11" i="9" s="1"/>
  <c r="N11" i="4"/>
  <c r="N11" i="9" s="1"/>
  <c r="M11" i="4"/>
  <c r="M11" i="9" s="1"/>
  <c r="L11" i="4"/>
  <c r="K11" i="4"/>
  <c r="K11" i="9" s="1"/>
  <c r="J11" i="4"/>
  <c r="J11" i="9" s="1"/>
  <c r="I11" i="4"/>
  <c r="I11" i="9" s="1"/>
  <c r="H11" i="4"/>
  <c r="G11" i="4"/>
  <c r="G11" i="9" s="1"/>
  <c r="F11" i="4"/>
  <c r="F11" i="9" s="1"/>
  <c r="E11" i="4"/>
  <c r="E11" i="9" s="1"/>
  <c r="D11" i="4"/>
  <c r="C11" i="4"/>
  <c r="C11" i="9" s="1"/>
  <c r="B11" i="4"/>
  <c r="B11" i="9" s="1"/>
  <c r="O10" i="4"/>
  <c r="O10" i="9" s="1"/>
  <c r="N10" i="4"/>
  <c r="M10" i="4"/>
  <c r="M10" i="9" s="1"/>
  <c r="L10" i="4"/>
  <c r="L10" i="9" s="1"/>
  <c r="K10" i="4"/>
  <c r="K10" i="9" s="1"/>
  <c r="J10" i="4"/>
  <c r="I10" i="4"/>
  <c r="I10" i="9" s="1"/>
  <c r="H10" i="4"/>
  <c r="H10" i="9" s="1"/>
  <c r="G10" i="4"/>
  <c r="G10" i="9" s="1"/>
  <c r="F10" i="4"/>
  <c r="E10" i="4"/>
  <c r="E10" i="9" s="1"/>
  <c r="C10" i="4"/>
  <c r="C10" i="9" s="1"/>
  <c r="O9" i="4"/>
  <c r="O9" i="9" s="1"/>
  <c r="N9" i="4"/>
  <c r="N9" i="9" s="1"/>
  <c r="M9" i="4"/>
  <c r="M9" i="9" s="1"/>
  <c r="L9" i="4"/>
  <c r="K9" i="4"/>
  <c r="K9" i="9" s="1"/>
  <c r="J9" i="4"/>
  <c r="J9" i="9" s="1"/>
  <c r="I9" i="4"/>
  <c r="I9" i="9" s="1"/>
  <c r="H9" i="4"/>
  <c r="G9" i="4"/>
  <c r="G9" i="9" s="1"/>
  <c r="F9" i="4"/>
  <c r="F9" i="9" s="1"/>
  <c r="E9" i="4"/>
  <c r="E9" i="9" s="1"/>
  <c r="D9" i="4"/>
  <c r="C9" i="4"/>
  <c r="C9" i="9" s="1"/>
  <c r="B9" i="4"/>
  <c r="B9" i="9" s="1"/>
  <c r="O8" i="4"/>
  <c r="N8" i="4"/>
  <c r="M8" i="4"/>
  <c r="M8" i="9" s="1"/>
  <c r="M27" i="9" s="1"/>
  <c r="L8" i="4"/>
  <c r="L8" i="9" s="1"/>
  <c r="K8" i="4"/>
  <c r="J8" i="4"/>
  <c r="I8" i="4"/>
  <c r="I8" i="9" s="1"/>
  <c r="I27" i="9" s="1"/>
  <c r="H8" i="4"/>
  <c r="H8" i="9" s="1"/>
  <c r="G8" i="4"/>
  <c r="F8" i="4"/>
  <c r="E8" i="4"/>
  <c r="E8" i="9" s="1"/>
  <c r="E27" i="9" s="1"/>
  <c r="C8" i="4"/>
  <c r="M26" i="3"/>
  <c r="I26" i="3"/>
  <c r="F26" i="3"/>
  <c r="O26" i="3" s="1"/>
  <c r="D26" i="3"/>
  <c r="M25" i="3"/>
  <c r="K25" i="3"/>
  <c r="I25" i="3"/>
  <c r="F25" i="3"/>
  <c r="O25" i="3" s="1"/>
  <c r="D25" i="3"/>
  <c r="R24" i="3"/>
  <c r="Q24" i="3"/>
  <c r="P24" i="3"/>
  <c r="N24" i="3"/>
  <c r="M24" i="3"/>
  <c r="L24" i="3"/>
  <c r="J24" i="3"/>
  <c r="I24" i="3"/>
  <c r="H24" i="3"/>
  <c r="F24" i="3"/>
  <c r="O24" i="3" s="1"/>
  <c r="E24" i="3"/>
  <c r="D24" i="3"/>
  <c r="M23" i="3"/>
  <c r="K23" i="3"/>
  <c r="I23" i="3"/>
  <c r="F23" i="3"/>
  <c r="O23" i="3" s="1"/>
  <c r="D23" i="3"/>
  <c r="M22" i="3"/>
  <c r="I22" i="3"/>
  <c r="F22" i="3"/>
  <c r="O22" i="3" s="1"/>
  <c r="D22" i="3"/>
  <c r="M21" i="3"/>
  <c r="K21" i="3"/>
  <c r="I21" i="3"/>
  <c r="F21" i="3"/>
  <c r="O21" i="3" s="1"/>
  <c r="D21" i="3"/>
  <c r="M20" i="3"/>
  <c r="I20" i="3"/>
  <c r="F20" i="3"/>
  <c r="O20" i="3" s="1"/>
  <c r="D20" i="3"/>
  <c r="R19" i="3"/>
  <c r="Q19" i="3"/>
  <c r="P19" i="3"/>
  <c r="N19" i="3"/>
  <c r="L19" i="3"/>
  <c r="J19" i="3"/>
  <c r="H19" i="3"/>
  <c r="F19" i="3"/>
  <c r="M19" i="3" s="1"/>
  <c r="E19" i="3"/>
  <c r="M18" i="3"/>
  <c r="I18" i="3"/>
  <c r="F18" i="3"/>
  <c r="O18" i="3" s="1"/>
  <c r="D18" i="3"/>
  <c r="M17" i="3"/>
  <c r="K17" i="3"/>
  <c r="I17" i="3"/>
  <c r="F17" i="3"/>
  <c r="O17" i="3" s="1"/>
  <c r="D17" i="3"/>
  <c r="M16" i="3"/>
  <c r="I16" i="3"/>
  <c r="F16" i="3"/>
  <c r="O16" i="3" s="1"/>
  <c r="D16" i="3"/>
  <c r="M15" i="3"/>
  <c r="K15" i="3"/>
  <c r="I15" i="3"/>
  <c r="F15" i="3"/>
  <c r="O15" i="3" s="1"/>
  <c r="D15" i="3"/>
  <c r="R14" i="3"/>
  <c r="Q14" i="3"/>
  <c r="P14" i="3"/>
  <c r="N14" i="3"/>
  <c r="M14" i="3"/>
  <c r="L14" i="3"/>
  <c r="J14" i="3"/>
  <c r="I14" i="3"/>
  <c r="H14" i="3"/>
  <c r="F14" i="3"/>
  <c r="O14" i="3" s="1"/>
  <c r="E14" i="3"/>
  <c r="D14" i="3"/>
  <c r="M13" i="3"/>
  <c r="K13" i="3"/>
  <c r="I13" i="3"/>
  <c r="F13" i="3"/>
  <c r="O13" i="3" s="1"/>
  <c r="D13" i="3"/>
  <c r="M12" i="3"/>
  <c r="I12" i="3"/>
  <c r="F12" i="3"/>
  <c r="O12" i="3" s="1"/>
  <c r="D12" i="3"/>
  <c r="M11" i="3"/>
  <c r="K11" i="3"/>
  <c r="I11" i="3"/>
  <c r="F11" i="3"/>
  <c r="O11" i="3" s="1"/>
  <c r="D11" i="3"/>
  <c r="M10" i="3"/>
  <c r="I10" i="3"/>
  <c r="F10" i="3"/>
  <c r="O10" i="3" s="1"/>
  <c r="D10" i="3"/>
  <c r="R9" i="3"/>
  <c r="Q9" i="3"/>
  <c r="P9" i="3"/>
  <c r="P8" i="3" s="1"/>
  <c r="P7" i="3" s="1"/>
  <c r="N9" i="3"/>
  <c r="L9" i="3"/>
  <c r="L8" i="3" s="1"/>
  <c r="J9" i="3"/>
  <c r="H9" i="3"/>
  <c r="H8" i="3" s="1"/>
  <c r="F9" i="3"/>
  <c r="O9" i="3" s="1"/>
  <c r="E9" i="3"/>
  <c r="R8" i="3"/>
  <c r="R7" i="3" s="1"/>
  <c r="Q8" i="3"/>
  <c r="Q7" i="3" s="1"/>
  <c r="N8" i="3"/>
  <c r="N7" i="3" s="1"/>
  <c r="J8" i="3"/>
  <c r="J7" i="3" s="1"/>
  <c r="E8" i="3"/>
  <c r="E7" i="3" s="1"/>
  <c r="I26" i="2"/>
  <c r="F26" i="2"/>
  <c r="O26" i="2" s="1"/>
  <c r="M25" i="2"/>
  <c r="K25" i="2"/>
  <c r="F25" i="2"/>
  <c r="I25" i="2" s="1"/>
  <c r="D25" i="2"/>
  <c r="R24" i="2"/>
  <c r="Q24" i="2"/>
  <c r="P24" i="2"/>
  <c r="N24" i="2"/>
  <c r="L24" i="2"/>
  <c r="M24" i="2" s="1"/>
  <c r="J24" i="2"/>
  <c r="H24" i="2"/>
  <c r="I24" i="2" s="1"/>
  <c r="F24" i="2"/>
  <c r="D24" i="2" s="1"/>
  <c r="E24" i="2"/>
  <c r="M23" i="2"/>
  <c r="K23" i="2"/>
  <c r="F23" i="2"/>
  <c r="I23" i="2" s="1"/>
  <c r="D23" i="2"/>
  <c r="I22" i="2"/>
  <c r="F22" i="2"/>
  <c r="O22" i="2" s="1"/>
  <c r="M21" i="2"/>
  <c r="K21" i="2"/>
  <c r="F21" i="2"/>
  <c r="I21" i="2" s="1"/>
  <c r="D21" i="2"/>
  <c r="I20" i="2"/>
  <c r="F20" i="2"/>
  <c r="O20" i="2" s="1"/>
  <c r="R19" i="2"/>
  <c r="Q19" i="2"/>
  <c r="P19" i="2"/>
  <c r="N19" i="2"/>
  <c r="O19" i="2" s="1"/>
  <c r="L19" i="2"/>
  <c r="J19" i="2"/>
  <c r="H19" i="2"/>
  <c r="F19" i="2" s="1"/>
  <c r="E19" i="2"/>
  <c r="I18" i="2"/>
  <c r="F18" i="2"/>
  <c r="O18" i="2" s="1"/>
  <c r="M17" i="2"/>
  <c r="F17" i="2"/>
  <c r="K17" i="2" s="1"/>
  <c r="D17" i="2"/>
  <c r="I16" i="2"/>
  <c r="F16" i="2"/>
  <c r="O16" i="2" s="1"/>
  <c r="M15" i="2"/>
  <c r="F15" i="2"/>
  <c r="K15" i="2" s="1"/>
  <c r="D15" i="2"/>
  <c r="R14" i="2"/>
  <c r="Q14" i="2"/>
  <c r="P14" i="2"/>
  <c r="N14" i="2"/>
  <c r="L14" i="2"/>
  <c r="M14" i="2" s="1"/>
  <c r="J14" i="2"/>
  <c r="H14" i="2"/>
  <c r="I14" i="2" s="1"/>
  <c r="F14" i="2"/>
  <c r="O14" i="2" s="1"/>
  <c r="E14" i="2"/>
  <c r="M13" i="2"/>
  <c r="F13" i="2"/>
  <c r="K13" i="2" s="1"/>
  <c r="D13" i="2"/>
  <c r="K12" i="2"/>
  <c r="I12" i="2"/>
  <c r="F12" i="2"/>
  <c r="O12" i="2" s="1"/>
  <c r="M11" i="2"/>
  <c r="F11" i="2"/>
  <c r="K11" i="2" s="1"/>
  <c r="D11" i="2"/>
  <c r="K10" i="2"/>
  <c r="I10" i="2"/>
  <c r="F10" i="2"/>
  <c r="O10" i="2" s="1"/>
  <c r="R9" i="2"/>
  <c r="R8" i="2" s="1"/>
  <c r="R7" i="2" s="1"/>
  <c r="Q9" i="2"/>
  <c r="Q8" i="2" s="1"/>
  <c r="Q7" i="2" s="1"/>
  <c r="P9" i="2"/>
  <c r="N9" i="2"/>
  <c r="N8" i="2" s="1"/>
  <c r="L9" i="2"/>
  <c r="J9" i="2"/>
  <c r="J8" i="2" s="1"/>
  <c r="H9" i="2"/>
  <c r="F9" i="2" s="1"/>
  <c r="E9" i="2"/>
  <c r="E8" i="2" s="1"/>
  <c r="E7" i="2" s="1"/>
  <c r="P8" i="2"/>
  <c r="P7" i="2" s="1"/>
  <c r="L8" i="2"/>
  <c r="L7" i="2" s="1"/>
  <c r="H8" i="2"/>
  <c r="H7" i="2" s="1"/>
  <c r="D25" i="1"/>
  <c r="D24" i="1"/>
  <c r="D23" i="1" s="1"/>
  <c r="L23" i="1"/>
  <c r="M25" i="1" s="1"/>
  <c r="J23" i="1"/>
  <c r="K25" i="1" s="1"/>
  <c r="H23" i="1"/>
  <c r="I24" i="1" s="1"/>
  <c r="F23" i="1"/>
  <c r="G24" i="1" s="1"/>
  <c r="D22" i="1"/>
  <c r="D21" i="1"/>
  <c r="D20" i="1"/>
  <c r="D19" i="1"/>
  <c r="L18" i="1"/>
  <c r="M22" i="1" s="1"/>
  <c r="J18" i="1"/>
  <c r="K21" i="1" s="1"/>
  <c r="H18" i="1"/>
  <c r="I21" i="1" s="1"/>
  <c r="F18" i="1"/>
  <c r="G22" i="1" s="1"/>
  <c r="D18" i="1"/>
  <c r="E22" i="1" s="1"/>
  <c r="D17" i="1"/>
  <c r="D16" i="1"/>
  <c r="D15" i="1"/>
  <c r="D14" i="1"/>
  <c r="L13" i="1"/>
  <c r="M16" i="1" s="1"/>
  <c r="J13" i="1"/>
  <c r="K16" i="1" s="1"/>
  <c r="H13" i="1"/>
  <c r="I17" i="1" s="1"/>
  <c r="F13" i="1"/>
  <c r="G17" i="1" s="1"/>
  <c r="D12" i="1"/>
  <c r="D11" i="1"/>
  <c r="D10" i="1"/>
  <c r="M9" i="1"/>
  <c r="E9" i="1"/>
  <c r="D9" i="1"/>
  <c r="L8" i="1"/>
  <c r="L7" i="1" s="1"/>
  <c r="L6" i="1" s="1"/>
  <c r="J8" i="1"/>
  <c r="K12" i="1" s="1"/>
  <c r="H8" i="1"/>
  <c r="I12" i="1" s="1"/>
  <c r="F8" i="1"/>
  <c r="G11" i="1" s="1"/>
  <c r="D8" i="1"/>
  <c r="J7" i="1"/>
  <c r="J6" i="1" s="1"/>
  <c r="F7" i="1"/>
  <c r="F6" i="1" s="1"/>
  <c r="L27" i="9" l="1"/>
  <c r="B14" i="4"/>
  <c r="B14" i="9" s="1"/>
  <c r="B22" i="4"/>
  <c r="B22" i="9" s="1"/>
  <c r="H27" i="9"/>
  <c r="C27" i="4"/>
  <c r="G27" i="4"/>
  <c r="K27" i="4"/>
  <c r="O27" i="4"/>
  <c r="H27" i="4"/>
  <c r="D27" i="8"/>
  <c r="J27" i="9"/>
  <c r="D8" i="4"/>
  <c r="D10" i="4"/>
  <c r="D10" i="9" s="1"/>
  <c r="D12" i="4"/>
  <c r="D12" i="9" s="1"/>
  <c r="I27" i="4"/>
  <c r="D14" i="4"/>
  <c r="D14" i="9" s="1"/>
  <c r="D16" i="4"/>
  <c r="D16" i="9" s="1"/>
  <c r="D18" i="4"/>
  <c r="D18" i="9" s="1"/>
  <c r="D20" i="4"/>
  <c r="D20" i="9" s="1"/>
  <c r="D22" i="4"/>
  <c r="D22" i="9" s="1"/>
  <c r="D24" i="4"/>
  <c r="D24" i="9" s="1"/>
  <c r="D26" i="4"/>
  <c r="D26" i="9" s="1"/>
  <c r="C8" i="9"/>
  <c r="C27" i="9" s="1"/>
  <c r="K8" i="9"/>
  <c r="K27" i="9" s="1"/>
  <c r="L27" i="4"/>
  <c r="F27" i="9"/>
  <c r="N27" i="9"/>
  <c r="B8" i="4"/>
  <c r="F27" i="4"/>
  <c r="J27" i="4"/>
  <c r="N27" i="4"/>
  <c r="E27" i="4"/>
  <c r="M27" i="4"/>
  <c r="G8" i="9"/>
  <c r="G27" i="9" s="1"/>
  <c r="O8" i="9"/>
  <c r="O27" i="9" s="1"/>
  <c r="L7" i="3"/>
  <c r="M8" i="3"/>
  <c r="H7" i="3"/>
  <c r="F8" i="3"/>
  <c r="I8" i="3"/>
  <c r="K19" i="3"/>
  <c r="O19" i="3"/>
  <c r="D9" i="3"/>
  <c r="I9" i="3"/>
  <c r="M9" i="3"/>
  <c r="K14" i="3"/>
  <c r="D19" i="3"/>
  <c r="I19" i="3"/>
  <c r="K24" i="3"/>
  <c r="K10" i="3"/>
  <c r="K12" i="3"/>
  <c r="K16" i="3"/>
  <c r="K18" i="3"/>
  <c r="K20" i="3"/>
  <c r="K22" i="3"/>
  <c r="K26" i="3"/>
  <c r="K9" i="3"/>
  <c r="F8" i="2"/>
  <c r="D8" i="2" s="1"/>
  <c r="J7" i="2"/>
  <c r="F7" i="2" s="1"/>
  <c r="M19" i="2"/>
  <c r="D19" i="2"/>
  <c r="I19" i="2"/>
  <c r="N7" i="2"/>
  <c r="M9" i="2"/>
  <c r="D9" i="2"/>
  <c r="I9" i="2"/>
  <c r="K19" i="2"/>
  <c r="K14" i="2"/>
  <c r="O24" i="2"/>
  <c r="O11" i="2"/>
  <c r="O13" i="2"/>
  <c r="O15" i="2"/>
  <c r="K16" i="2"/>
  <c r="O17" i="2"/>
  <c r="K18" i="2"/>
  <c r="K20" i="2"/>
  <c r="O21" i="2"/>
  <c r="K22" i="2"/>
  <c r="O23" i="2"/>
  <c r="O25" i="2"/>
  <c r="K26" i="2"/>
  <c r="K24" i="2"/>
  <c r="I8" i="2"/>
  <c r="M8" i="2"/>
  <c r="K9" i="2"/>
  <c r="O9" i="2"/>
  <c r="D10" i="2"/>
  <c r="M10" i="2"/>
  <c r="I11" i="2"/>
  <c r="D12" i="2"/>
  <c r="M12" i="2"/>
  <c r="I13" i="2"/>
  <c r="D14" i="2"/>
  <c r="I15" i="2"/>
  <c r="D16" i="2"/>
  <c r="M16" i="2"/>
  <c r="I17" i="2"/>
  <c r="D18" i="2"/>
  <c r="M18" i="2"/>
  <c r="D20" i="2"/>
  <c r="M20" i="2"/>
  <c r="D22" i="2"/>
  <c r="M22" i="2"/>
  <c r="D26" i="2"/>
  <c r="M26" i="2"/>
  <c r="E25" i="1"/>
  <c r="I9" i="1"/>
  <c r="E10" i="1"/>
  <c r="M10" i="1"/>
  <c r="I11" i="1"/>
  <c r="E12" i="1"/>
  <c r="M12" i="1"/>
  <c r="G14" i="1"/>
  <c r="K15" i="1"/>
  <c r="G16" i="1"/>
  <c r="K17" i="1"/>
  <c r="E19" i="1"/>
  <c r="M19" i="1"/>
  <c r="I20" i="1"/>
  <c r="E21" i="1"/>
  <c r="M21" i="1"/>
  <c r="I22" i="1"/>
  <c r="K24" i="1"/>
  <c r="G25" i="1"/>
  <c r="H7" i="1"/>
  <c r="H6" i="1" s="1"/>
  <c r="K9" i="1"/>
  <c r="G10" i="1"/>
  <c r="K11" i="1"/>
  <c r="G12" i="1"/>
  <c r="D13" i="1"/>
  <c r="E17" i="1" s="1"/>
  <c r="I14" i="1"/>
  <c r="M15" i="1"/>
  <c r="I16" i="1"/>
  <c r="M17" i="1"/>
  <c r="G19" i="1"/>
  <c r="K20" i="1"/>
  <c r="G21" i="1"/>
  <c r="K22" i="1"/>
  <c r="E24" i="1"/>
  <c r="M24" i="1"/>
  <c r="I25" i="1"/>
  <c r="I10" i="1"/>
  <c r="E11" i="1"/>
  <c r="M11" i="1"/>
  <c r="K14" i="1"/>
  <c r="G15" i="1"/>
  <c r="I19" i="1"/>
  <c r="E20" i="1"/>
  <c r="M20" i="1"/>
  <c r="G9" i="1"/>
  <c r="K10" i="1"/>
  <c r="M14" i="1"/>
  <c r="I15" i="1"/>
  <c r="K19" i="1"/>
  <c r="G20" i="1"/>
  <c r="B27" i="4" l="1"/>
  <c r="B8" i="9"/>
  <c r="B27" i="9" s="1"/>
  <c r="D8" i="9"/>
  <c r="D27" i="9" s="1"/>
  <c r="D27" i="4"/>
  <c r="D8" i="3"/>
  <c r="O8" i="3"/>
  <c r="K8" i="3"/>
  <c r="F7" i="3"/>
  <c r="D7" i="2"/>
  <c r="M7" i="2"/>
  <c r="I7" i="2"/>
  <c r="O7" i="2"/>
  <c r="K8" i="2"/>
  <c r="K7" i="2"/>
  <c r="O8" i="2"/>
  <c r="E15" i="1"/>
  <c r="D7" i="1"/>
  <c r="D6" i="1" s="1"/>
  <c r="E14" i="1"/>
  <c r="E16" i="1"/>
  <c r="D7" i="3" l="1"/>
  <c r="K7" i="3"/>
  <c r="O7" i="3"/>
  <c r="I7" i="3"/>
  <c r="M7" i="3"/>
</calcChain>
</file>

<file path=xl/sharedStrings.xml><?xml version="1.0" encoding="utf-8"?>
<sst xmlns="http://schemas.openxmlformats.org/spreadsheetml/2006/main" count="401" uniqueCount="105">
  <si>
    <t>【別表１】</t>
    <rPh sb="1" eb="3">
      <t>ベッピョウ</t>
    </rPh>
    <phoneticPr fontId="2"/>
  </si>
  <si>
    <t>国に対する不服申立ての状況（平成18年度）</t>
    <rPh sb="0" eb="1">
      <t>クニ</t>
    </rPh>
    <rPh sb="2" eb="3">
      <t>タイ</t>
    </rPh>
    <rPh sb="5" eb="7">
      <t>フフク</t>
    </rPh>
    <rPh sb="7" eb="9">
      <t>モウシタ</t>
    </rPh>
    <rPh sb="11" eb="13">
      <t>ジョウキョウ</t>
    </rPh>
    <rPh sb="14" eb="16">
      <t>ヘイセイ</t>
    </rPh>
    <rPh sb="18" eb="20">
      <t>ネンド</t>
    </rPh>
    <phoneticPr fontId="2"/>
  </si>
  <si>
    <t>区　　分</t>
    <rPh sb="0" eb="1">
      <t>ク</t>
    </rPh>
    <rPh sb="3" eb="4">
      <t>ブン</t>
    </rPh>
    <phoneticPr fontId="2"/>
  </si>
  <si>
    <t>前年度繰入</t>
    <rPh sb="0" eb="1">
      <t>マエ</t>
    </rPh>
    <rPh sb="1" eb="3">
      <t>ネンド</t>
    </rPh>
    <rPh sb="3" eb="5">
      <t>クリイレ</t>
    </rPh>
    <phoneticPr fontId="2"/>
  </si>
  <si>
    <t>不服申立て</t>
    <rPh sb="0" eb="2">
      <t>フフク</t>
    </rPh>
    <rPh sb="2" eb="4">
      <t>モウシタ</t>
    </rPh>
    <phoneticPr fontId="2"/>
  </si>
  <si>
    <t>処　　　理</t>
    <rPh sb="0" eb="1">
      <t>トコロ</t>
    </rPh>
    <rPh sb="4" eb="5">
      <t>リ</t>
    </rPh>
    <phoneticPr fontId="2"/>
  </si>
  <si>
    <t>取　下　げ</t>
    <rPh sb="0" eb="1">
      <t>トリ</t>
    </rPh>
    <rPh sb="2" eb="3">
      <t>シタ</t>
    </rPh>
    <phoneticPr fontId="2"/>
  </si>
  <si>
    <t>次年度繰越</t>
    <rPh sb="0" eb="3">
      <t>ジネンド</t>
    </rPh>
    <rPh sb="3" eb="5">
      <t>クリコシ</t>
    </rPh>
    <phoneticPr fontId="2"/>
  </si>
  <si>
    <t>件</t>
    <rPh sb="0" eb="1">
      <t>ケン</t>
    </rPh>
    <phoneticPr fontId="2"/>
  </si>
  <si>
    <t>％</t>
    <phoneticPr fontId="2"/>
  </si>
  <si>
    <t>％</t>
    <phoneticPr fontId="2"/>
  </si>
  <si>
    <t>総　件　数</t>
    <rPh sb="0" eb="1">
      <t>ソウ</t>
    </rPh>
    <rPh sb="2" eb="3">
      <t>ケン</t>
    </rPh>
    <rPh sb="4" eb="5">
      <t>カズ</t>
    </rPh>
    <phoneticPr fontId="2"/>
  </si>
  <si>
    <t>―</t>
    <phoneticPr fontId="2"/>
  </si>
  <si>
    <t>１　行政不服審査法に基づくもの</t>
    <rPh sb="2" eb="4">
      <t>ギョウセイ</t>
    </rPh>
    <rPh sb="4" eb="6">
      <t>フフク</t>
    </rPh>
    <rPh sb="6" eb="9">
      <t>シンサホウ</t>
    </rPh>
    <rPh sb="10" eb="11">
      <t>モト</t>
    </rPh>
    <phoneticPr fontId="2"/>
  </si>
  <si>
    <t>―</t>
    <phoneticPr fontId="2"/>
  </si>
  <si>
    <t>①　異議申立て</t>
    <rPh sb="2" eb="4">
      <t>イギ</t>
    </rPh>
    <rPh sb="4" eb="6">
      <t>モウシタテ</t>
    </rPh>
    <phoneticPr fontId="2"/>
  </si>
  <si>
    <t>・国税通則法</t>
    <rPh sb="1" eb="3">
      <t>コクゼイ</t>
    </rPh>
    <rPh sb="3" eb="5">
      <t>ツウソク</t>
    </rPh>
    <rPh sb="5" eb="6">
      <t>ホウ</t>
    </rPh>
    <phoneticPr fontId="2"/>
  </si>
  <si>
    <t>・国税徴収法</t>
    <phoneticPr fontId="2"/>
  </si>
  <si>
    <t>・情報公開法（注１）</t>
    <phoneticPr fontId="2"/>
  </si>
  <si>
    <t>・その他</t>
    <rPh sb="3" eb="4">
      <t>タ</t>
    </rPh>
    <phoneticPr fontId="2"/>
  </si>
  <si>
    <t>②　審査請求</t>
    <rPh sb="2" eb="4">
      <t>シンサ</t>
    </rPh>
    <rPh sb="4" eb="6">
      <t>セイキュウ</t>
    </rPh>
    <phoneticPr fontId="2"/>
  </si>
  <si>
    <t>・社会保険関係（注２）</t>
    <rPh sb="1" eb="3">
      <t>シャカイ</t>
    </rPh>
    <rPh sb="3" eb="5">
      <t>ホケン</t>
    </rPh>
    <rPh sb="5" eb="7">
      <t>カンケイ</t>
    </rPh>
    <rPh sb="8" eb="9">
      <t>チュウ</t>
    </rPh>
    <phoneticPr fontId="2"/>
  </si>
  <si>
    <t>・労働者災害補償保険法</t>
    <rPh sb="1" eb="4">
      <t>ロウドウシャ</t>
    </rPh>
    <rPh sb="4" eb="6">
      <t>サイガイ</t>
    </rPh>
    <rPh sb="6" eb="8">
      <t>ホショウ</t>
    </rPh>
    <rPh sb="8" eb="11">
      <t>ホケンホウ</t>
    </rPh>
    <phoneticPr fontId="2"/>
  </si>
  <si>
    <t>③　再審査請求</t>
    <rPh sb="2" eb="5">
      <t>サイシンサ</t>
    </rPh>
    <rPh sb="5" eb="7">
      <t>セイキュウ</t>
    </rPh>
    <phoneticPr fontId="2"/>
  </si>
  <si>
    <t>・社会保険関係</t>
    <rPh sb="1" eb="3">
      <t>シャカイ</t>
    </rPh>
    <rPh sb="3" eb="5">
      <t>ホケン</t>
    </rPh>
    <rPh sb="5" eb="7">
      <t>カンケイ</t>
    </rPh>
    <phoneticPr fontId="2"/>
  </si>
  <si>
    <t>・労働者災害補償保険法</t>
    <rPh sb="1" eb="3">
      <t>ロウドウ</t>
    </rPh>
    <rPh sb="3" eb="4">
      <t>シャ</t>
    </rPh>
    <rPh sb="4" eb="6">
      <t>サイガイ</t>
    </rPh>
    <rPh sb="6" eb="8">
      <t>ホショウ</t>
    </rPh>
    <rPh sb="8" eb="11">
      <t>ホケンホウ</t>
    </rPh>
    <phoneticPr fontId="2"/>
  </si>
  <si>
    <t>・生活保護法</t>
    <rPh sb="1" eb="3">
      <t>セイカツ</t>
    </rPh>
    <rPh sb="3" eb="6">
      <t>ホゴホウ</t>
    </rPh>
    <phoneticPr fontId="2"/>
  </si>
  <si>
    <r>
      <t>２　</t>
    </r>
    <r>
      <rPr>
        <sz val="9"/>
        <rFont val="ＭＳ 明朝"/>
        <family val="1"/>
        <charset val="128"/>
      </rPr>
      <t>行政不服審査法に基づかないもの</t>
    </r>
    <rPh sb="2" eb="4">
      <t>ギョウセイ</t>
    </rPh>
    <rPh sb="4" eb="6">
      <t>フフク</t>
    </rPh>
    <rPh sb="6" eb="8">
      <t>シンサ</t>
    </rPh>
    <rPh sb="8" eb="9">
      <t>ホウ</t>
    </rPh>
    <rPh sb="10" eb="11">
      <t>モト</t>
    </rPh>
    <phoneticPr fontId="2"/>
  </si>
  <si>
    <t>・工業所有権関係（注３）</t>
    <rPh sb="1" eb="3">
      <t>コウギョウ</t>
    </rPh>
    <rPh sb="3" eb="6">
      <t>ショユウケン</t>
    </rPh>
    <rPh sb="6" eb="8">
      <t>カンケイ</t>
    </rPh>
    <rPh sb="9" eb="10">
      <t>チュウ</t>
    </rPh>
    <phoneticPr fontId="2"/>
  </si>
  <si>
    <t>・その他</t>
    <rPh sb="3" eb="4">
      <t>ホカ</t>
    </rPh>
    <phoneticPr fontId="2"/>
  </si>
  <si>
    <t>注１）　「情報公開法」とは、「行政機関の保有する情報の公開に関する法律」をいう。</t>
    <rPh sb="0" eb="1">
      <t>チュウ</t>
    </rPh>
    <rPh sb="5" eb="7">
      <t>ジョウホウ</t>
    </rPh>
    <rPh sb="7" eb="10">
      <t>コウカイホウ</t>
    </rPh>
    <rPh sb="15" eb="17">
      <t>ギョウセイ</t>
    </rPh>
    <rPh sb="17" eb="19">
      <t>キカン</t>
    </rPh>
    <rPh sb="20" eb="22">
      <t>ホユウ</t>
    </rPh>
    <rPh sb="24" eb="26">
      <t>ジョウホウ</t>
    </rPh>
    <rPh sb="27" eb="29">
      <t>コウカイ</t>
    </rPh>
    <rPh sb="30" eb="31">
      <t>カン</t>
    </rPh>
    <rPh sb="33" eb="35">
      <t>ホウリツ</t>
    </rPh>
    <phoneticPr fontId="2"/>
  </si>
  <si>
    <t>注２）　「社会保険関係」とは、健康保険法、船員保険法、厚生年金保険法及び国民年金法に基づくものをいう。</t>
    <rPh sb="0" eb="1">
      <t>チュウ</t>
    </rPh>
    <rPh sb="5" eb="7">
      <t>シャカイ</t>
    </rPh>
    <rPh sb="7" eb="9">
      <t>ホケン</t>
    </rPh>
    <rPh sb="9" eb="11">
      <t>カンケイ</t>
    </rPh>
    <rPh sb="15" eb="17">
      <t>ケンコウ</t>
    </rPh>
    <rPh sb="17" eb="19">
      <t>ホケン</t>
    </rPh>
    <rPh sb="19" eb="20">
      <t>ホウ</t>
    </rPh>
    <rPh sb="21" eb="23">
      <t>センイン</t>
    </rPh>
    <rPh sb="23" eb="25">
      <t>ホケン</t>
    </rPh>
    <rPh sb="25" eb="26">
      <t>ホウ</t>
    </rPh>
    <rPh sb="27" eb="29">
      <t>コウセイ</t>
    </rPh>
    <rPh sb="29" eb="31">
      <t>ネンキン</t>
    </rPh>
    <rPh sb="31" eb="34">
      <t>ホケンホウ</t>
    </rPh>
    <rPh sb="34" eb="35">
      <t>オヨ</t>
    </rPh>
    <rPh sb="36" eb="40">
      <t>コクミンネンキン</t>
    </rPh>
    <rPh sb="40" eb="41">
      <t>ホウ</t>
    </rPh>
    <rPh sb="42" eb="43">
      <t>モト</t>
    </rPh>
    <phoneticPr fontId="2"/>
  </si>
  <si>
    <t>注３）　「工業所有権関係」とは、特許法、実用新案法、商標法及び意匠法に基づくもの（審判の請求等）をいう。</t>
    <rPh sb="0" eb="1">
      <t>チュウ</t>
    </rPh>
    <rPh sb="5" eb="7">
      <t>コウギョウ</t>
    </rPh>
    <rPh sb="7" eb="9">
      <t>ショユウ</t>
    </rPh>
    <rPh sb="9" eb="10">
      <t>ケン</t>
    </rPh>
    <rPh sb="10" eb="12">
      <t>カンケイ</t>
    </rPh>
    <rPh sb="16" eb="19">
      <t>トッキョホウ</t>
    </rPh>
    <rPh sb="20" eb="22">
      <t>ジツヨウ</t>
    </rPh>
    <rPh sb="22" eb="24">
      <t>シンアン</t>
    </rPh>
    <rPh sb="24" eb="25">
      <t>ホウ</t>
    </rPh>
    <rPh sb="26" eb="29">
      <t>ショウヒョウホウ</t>
    </rPh>
    <rPh sb="29" eb="30">
      <t>オヨ</t>
    </rPh>
    <rPh sb="31" eb="34">
      <t>イショウホウ</t>
    </rPh>
    <rPh sb="35" eb="36">
      <t>モト</t>
    </rPh>
    <rPh sb="41" eb="43">
      <t>シンパン</t>
    </rPh>
    <rPh sb="44" eb="46">
      <t>セイキュウ</t>
    </rPh>
    <rPh sb="46" eb="47">
      <t>トウ</t>
    </rPh>
    <phoneticPr fontId="2"/>
  </si>
  <si>
    <t>【別表２】</t>
    <rPh sb="1" eb="3">
      <t>ベッピョウ</t>
    </rPh>
    <phoneticPr fontId="2"/>
  </si>
  <si>
    <t>国における不服申立ての処理内容（平成18年度）</t>
    <rPh sb="0" eb="1">
      <t>クニ</t>
    </rPh>
    <rPh sb="5" eb="7">
      <t>フフク</t>
    </rPh>
    <rPh sb="7" eb="8">
      <t>モウ</t>
    </rPh>
    <rPh sb="8" eb="9">
      <t>タ</t>
    </rPh>
    <rPh sb="11" eb="13">
      <t>ショリ</t>
    </rPh>
    <rPh sb="13" eb="15">
      <t>ナイヨウ</t>
    </rPh>
    <rPh sb="16" eb="18">
      <t>ヘイセイ</t>
    </rPh>
    <rPh sb="20" eb="22">
      <t>ネンド</t>
    </rPh>
    <phoneticPr fontId="2"/>
  </si>
  <si>
    <t>区　　　分</t>
    <rPh sb="0" eb="1">
      <t>ク</t>
    </rPh>
    <rPh sb="4" eb="5">
      <t>ブン</t>
    </rPh>
    <phoneticPr fontId="2"/>
  </si>
  <si>
    <t>前年度繰入</t>
    <rPh sb="0" eb="3">
      <t>ゼンネンド</t>
    </rPh>
    <rPh sb="3" eb="4">
      <t>ク</t>
    </rPh>
    <rPh sb="4" eb="5">
      <t>イ</t>
    </rPh>
    <phoneticPr fontId="2"/>
  </si>
  <si>
    <t>不服申立て</t>
    <rPh sb="0" eb="2">
      <t>フフク</t>
    </rPh>
    <rPh sb="2" eb="3">
      <t>モウ</t>
    </rPh>
    <rPh sb="3" eb="4">
      <t>タ</t>
    </rPh>
    <phoneticPr fontId="2"/>
  </si>
  <si>
    <t xml:space="preserve">  処　　　　理</t>
    <rPh sb="2" eb="3">
      <t>トコロ</t>
    </rPh>
    <rPh sb="7" eb="8">
      <t>リ</t>
    </rPh>
    <phoneticPr fontId="2"/>
  </si>
  <si>
    <t>取下げ</t>
    <rPh sb="0" eb="1">
      <t>ト</t>
    </rPh>
    <rPh sb="1" eb="2">
      <t>サ</t>
    </rPh>
    <phoneticPr fontId="2"/>
  </si>
  <si>
    <t>容　　認</t>
    <rPh sb="0" eb="1">
      <t>カタチ</t>
    </rPh>
    <rPh sb="3" eb="4">
      <t>シノブ</t>
    </rPh>
    <phoneticPr fontId="2"/>
  </si>
  <si>
    <t>棄　　却</t>
    <rPh sb="0" eb="1">
      <t>ス</t>
    </rPh>
    <rPh sb="3" eb="4">
      <t>キャク</t>
    </rPh>
    <phoneticPr fontId="2"/>
  </si>
  <si>
    <t>却　　下</t>
    <rPh sb="0" eb="1">
      <t>キャク</t>
    </rPh>
    <rPh sb="3" eb="4">
      <t>シタ</t>
    </rPh>
    <phoneticPr fontId="2"/>
  </si>
  <si>
    <t>そ の 他</t>
    <rPh sb="4" eb="5">
      <t>タ</t>
    </rPh>
    <phoneticPr fontId="2"/>
  </si>
  <si>
    <t>１年以上</t>
    <rPh sb="1" eb="2">
      <t>ネン</t>
    </rPh>
    <rPh sb="2" eb="4">
      <t>イジョウ</t>
    </rPh>
    <phoneticPr fontId="2"/>
  </si>
  <si>
    <t>(件)</t>
    <rPh sb="1" eb="2">
      <t>ケン</t>
    </rPh>
    <phoneticPr fontId="2"/>
  </si>
  <si>
    <t>(％)</t>
    <phoneticPr fontId="2"/>
  </si>
  <si>
    <t>総　　件　　数</t>
    <rPh sb="0" eb="1">
      <t>ソウ</t>
    </rPh>
    <rPh sb="3" eb="4">
      <t>ケン</t>
    </rPh>
    <rPh sb="6" eb="7">
      <t>カズ</t>
    </rPh>
    <phoneticPr fontId="2"/>
  </si>
  <si>
    <t>・国税徴収法</t>
    <rPh sb="1" eb="3">
      <t>コクゼイ</t>
    </rPh>
    <rPh sb="3" eb="5">
      <t>チョウシュウ</t>
    </rPh>
    <rPh sb="5" eb="6">
      <t>ホウ</t>
    </rPh>
    <phoneticPr fontId="2"/>
  </si>
  <si>
    <t>・情報公開法（注１）</t>
    <rPh sb="1" eb="3">
      <t>ジョウホウ</t>
    </rPh>
    <rPh sb="3" eb="5">
      <t>コウカイ</t>
    </rPh>
    <rPh sb="5" eb="6">
      <t>ホウ</t>
    </rPh>
    <rPh sb="7" eb="8">
      <t>チュウ</t>
    </rPh>
    <phoneticPr fontId="2"/>
  </si>
  <si>
    <t>③　再審査請求</t>
    <rPh sb="2" eb="3">
      <t>サイ</t>
    </rPh>
    <rPh sb="3" eb="5">
      <t>シンサ</t>
    </rPh>
    <rPh sb="5" eb="7">
      <t>セイキュウ</t>
    </rPh>
    <phoneticPr fontId="2"/>
  </si>
  <si>
    <t xml:space="preserve"> </t>
    <phoneticPr fontId="2"/>
  </si>
  <si>
    <t>【別表３】</t>
    <rPh sb="1" eb="3">
      <t>ベッピョウ</t>
    </rPh>
    <phoneticPr fontId="2"/>
  </si>
  <si>
    <t>国における不服申立ての処理期間（平成18年度）</t>
    <rPh sb="0" eb="1">
      <t>クニ</t>
    </rPh>
    <rPh sb="5" eb="7">
      <t>フフク</t>
    </rPh>
    <rPh sb="7" eb="8">
      <t>モウ</t>
    </rPh>
    <rPh sb="8" eb="9">
      <t>タ</t>
    </rPh>
    <rPh sb="11" eb="13">
      <t>ショリ</t>
    </rPh>
    <rPh sb="13" eb="15">
      <t>キカン</t>
    </rPh>
    <rPh sb="16" eb="18">
      <t>ヘイセイ</t>
    </rPh>
    <rPh sb="20" eb="22">
      <t>ネンド</t>
    </rPh>
    <phoneticPr fontId="2"/>
  </si>
  <si>
    <t>３か月以内</t>
    <rPh sb="2" eb="3">
      <t>ツキ</t>
    </rPh>
    <rPh sb="3" eb="5">
      <t>イナイ</t>
    </rPh>
    <phoneticPr fontId="2"/>
  </si>
  <si>
    <t>３か月～６か月以内</t>
    <rPh sb="2" eb="3">
      <t>ツキ</t>
    </rPh>
    <rPh sb="6" eb="7">
      <t>ツキ</t>
    </rPh>
    <rPh sb="7" eb="9">
      <t>イナイ</t>
    </rPh>
    <phoneticPr fontId="2"/>
  </si>
  <si>
    <t>６か月～１年以内</t>
    <rPh sb="2" eb="3">
      <t>ツキ</t>
    </rPh>
    <rPh sb="5" eb="6">
      <t>ネン</t>
    </rPh>
    <rPh sb="6" eb="8">
      <t>イナイ</t>
    </rPh>
    <phoneticPr fontId="2"/>
  </si>
  <si>
    <t>１年超</t>
    <rPh sb="1" eb="2">
      <t>ネン</t>
    </rPh>
    <rPh sb="2" eb="3">
      <t>コ</t>
    </rPh>
    <phoneticPr fontId="2"/>
  </si>
  <si>
    <t>(％)</t>
    <phoneticPr fontId="2"/>
  </si>
  <si>
    <t>【別表４】</t>
    <rPh sb="1" eb="3">
      <t>ベッピョウ</t>
    </rPh>
    <phoneticPr fontId="2"/>
  </si>
  <si>
    <t>機関別集計表（平成18年度）</t>
    <rPh sb="0" eb="1">
      <t>キ</t>
    </rPh>
    <rPh sb="1" eb="2">
      <t>セキ</t>
    </rPh>
    <rPh sb="2" eb="3">
      <t>ベツ</t>
    </rPh>
    <rPh sb="3" eb="4">
      <t>シュウ</t>
    </rPh>
    <rPh sb="4" eb="5">
      <t>ケイ</t>
    </rPh>
    <rPh sb="5" eb="6">
      <t>ヒョウ</t>
    </rPh>
    <rPh sb="7" eb="9">
      <t>ヘイセイ</t>
    </rPh>
    <rPh sb="11" eb="13">
      <t>ネンド</t>
    </rPh>
    <phoneticPr fontId="2"/>
  </si>
  <si>
    <t>１　行政不服審査法による不服申立て</t>
    <rPh sb="2" eb="4">
      <t>ギョウセイ</t>
    </rPh>
    <rPh sb="4" eb="6">
      <t>フフク</t>
    </rPh>
    <rPh sb="6" eb="9">
      <t>シンサホウ</t>
    </rPh>
    <rPh sb="12" eb="14">
      <t>フフク</t>
    </rPh>
    <rPh sb="14" eb="15">
      <t>モウ</t>
    </rPh>
    <rPh sb="15" eb="16">
      <t>タ</t>
    </rPh>
    <phoneticPr fontId="2"/>
  </si>
  <si>
    <t>（単位：件）</t>
    <rPh sb="1" eb="3">
      <t>タンイ</t>
    </rPh>
    <rPh sb="4" eb="5">
      <t>ケン</t>
    </rPh>
    <phoneticPr fontId="2"/>
  </si>
  <si>
    <t>機　関　名</t>
    <rPh sb="0" eb="1">
      <t>キ</t>
    </rPh>
    <rPh sb="2" eb="3">
      <t>セキ</t>
    </rPh>
    <rPh sb="4" eb="5">
      <t>メイ</t>
    </rPh>
    <phoneticPr fontId="2"/>
  </si>
  <si>
    <t>前年度繰入</t>
    <rPh sb="0" eb="3">
      <t>ゼンネンド</t>
    </rPh>
    <rPh sb="3" eb="5">
      <t>クリイレ</t>
    </rPh>
    <phoneticPr fontId="2"/>
  </si>
  <si>
    <t>不服申立</t>
    <rPh sb="0" eb="2">
      <t>フフク</t>
    </rPh>
    <rPh sb="2" eb="3">
      <t>モウ</t>
    </rPh>
    <rPh sb="3" eb="4">
      <t>タ</t>
    </rPh>
    <phoneticPr fontId="2"/>
  </si>
  <si>
    <t>処　理　件　数</t>
    <rPh sb="0" eb="1">
      <t>トコロ</t>
    </rPh>
    <rPh sb="2" eb="3">
      <t>リ</t>
    </rPh>
    <rPh sb="4" eb="5">
      <t>ケン</t>
    </rPh>
    <rPh sb="6" eb="7">
      <t>カズ</t>
    </rPh>
    <phoneticPr fontId="2"/>
  </si>
  <si>
    <t>処　理　期　間　別　件　数　</t>
    <rPh sb="0" eb="1">
      <t>トコロ</t>
    </rPh>
    <rPh sb="2" eb="3">
      <t>リ</t>
    </rPh>
    <rPh sb="4" eb="5">
      <t>キ</t>
    </rPh>
    <rPh sb="6" eb="7">
      <t>アイダ</t>
    </rPh>
    <rPh sb="8" eb="9">
      <t>ベツ</t>
    </rPh>
    <rPh sb="10" eb="11">
      <t>ケン</t>
    </rPh>
    <rPh sb="12" eb="13">
      <t>カズ</t>
    </rPh>
    <phoneticPr fontId="2"/>
  </si>
  <si>
    <t>取下げ件数</t>
    <rPh sb="0" eb="1">
      <t>ト</t>
    </rPh>
    <rPh sb="1" eb="2">
      <t>サ</t>
    </rPh>
    <rPh sb="3" eb="5">
      <t>ケンスウ</t>
    </rPh>
    <phoneticPr fontId="2"/>
  </si>
  <si>
    <t>次年度繰越件数</t>
    <rPh sb="0" eb="3">
      <t>ジネンド</t>
    </rPh>
    <rPh sb="3" eb="5">
      <t>クリコシ</t>
    </rPh>
    <rPh sb="5" eb="7">
      <t>ケンスウ</t>
    </rPh>
    <phoneticPr fontId="2"/>
  </si>
  <si>
    <t>件数</t>
    <rPh sb="0" eb="2">
      <t>ケンスウ</t>
    </rPh>
    <phoneticPr fontId="2"/>
  </si>
  <si>
    <t>容　認</t>
    <rPh sb="0" eb="1">
      <t>カタチ</t>
    </rPh>
    <rPh sb="2" eb="3">
      <t>ニン</t>
    </rPh>
    <phoneticPr fontId="2"/>
  </si>
  <si>
    <t>棄　却</t>
    <rPh sb="0" eb="1">
      <t>ス</t>
    </rPh>
    <rPh sb="2" eb="3">
      <t>キャク</t>
    </rPh>
    <phoneticPr fontId="2"/>
  </si>
  <si>
    <t>却　下</t>
    <rPh sb="0" eb="1">
      <t>キャク</t>
    </rPh>
    <rPh sb="2" eb="3">
      <t>シタ</t>
    </rPh>
    <phoneticPr fontId="2"/>
  </si>
  <si>
    <t>その他</t>
    <rPh sb="2" eb="3">
      <t>タ</t>
    </rPh>
    <phoneticPr fontId="2"/>
  </si>
  <si>
    <t>３か月以内</t>
    <rPh sb="2" eb="3">
      <t>ゲツ</t>
    </rPh>
    <rPh sb="3" eb="5">
      <t>イナイ</t>
    </rPh>
    <phoneticPr fontId="2"/>
  </si>
  <si>
    <t>３か月～
６か月以内</t>
    <rPh sb="2" eb="3">
      <t>ツキ</t>
    </rPh>
    <rPh sb="7" eb="8">
      <t>ゲツ</t>
    </rPh>
    <rPh sb="8" eb="10">
      <t>イナイ</t>
    </rPh>
    <phoneticPr fontId="2"/>
  </si>
  <si>
    <t>６か月～
１年以内</t>
    <rPh sb="2" eb="3">
      <t>ゲツ</t>
    </rPh>
    <rPh sb="6" eb="7">
      <t>ネン</t>
    </rPh>
    <rPh sb="7" eb="9">
      <t>イナイ</t>
    </rPh>
    <phoneticPr fontId="2"/>
  </si>
  <si>
    <t>内閣官房</t>
    <rPh sb="0" eb="2">
      <t>ナイカク</t>
    </rPh>
    <rPh sb="2" eb="4">
      <t>カンボウ</t>
    </rPh>
    <phoneticPr fontId="2"/>
  </si>
  <si>
    <t>人事院</t>
    <rPh sb="0" eb="3">
      <t>ジンジイン</t>
    </rPh>
    <phoneticPr fontId="2"/>
  </si>
  <si>
    <t>内閣府</t>
    <rPh sb="0" eb="2">
      <t>ナイカク</t>
    </rPh>
    <rPh sb="2" eb="3">
      <t>フ</t>
    </rPh>
    <phoneticPr fontId="2"/>
  </si>
  <si>
    <t>宮内庁</t>
    <rPh sb="0" eb="3">
      <t>クナイチョウ</t>
    </rPh>
    <phoneticPr fontId="2"/>
  </si>
  <si>
    <t>公正取引委員会</t>
    <rPh sb="0" eb="2">
      <t>コウセイ</t>
    </rPh>
    <rPh sb="2" eb="4">
      <t>トリヒキ</t>
    </rPh>
    <rPh sb="4" eb="7">
      <t>イインカイ</t>
    </rPh>
    <phoneticPr fontId="2"/>
  </si>
  <si>
    <t>警察庁</t>
    <rPh sb="0" eb="3">
      <t>ケイサツチョウ</t>
    </rPh>
    <phoneticPr fontId="2"/>
  </si>
  <si>
    <t>金融庁</t>
    <rPh sb="0" eb="2">
      <t>キンユウ</t>
    </rPh>
    <rPh sb="2" eb="3">
      <t>チョウ</t>
    </rPh>
    <phoneticPr fontId="2"/>
  </si>
  <si>
    <t>総務省</t>
    <rPh sb="0" eb="2">
      <t>ソウム</t>
    </rPh>
    <rPh sb="2" eb="3">
      <t>ショウ</t>
    </rPh>
    <phoneticPr fontId="2"/>
  </si>
  <si>
    <t>公害等調整委員会</t>
    <rPh sb="0" eb="3">
      <t>コウガイナド</t>
    </rPh>
    <rPh sb="3" eb="5">
      <t>チョウセイ</t>
    </rPh>
    <rPh sb="5" eb="8">
      <t>イインカイ</t>
    </rPh>
    <phoneticPr fontId="2"/>
  </si>
  <si>
    <t>法務省</t>
    <rPh sb="0" eb="3">
      <t>ホウムショウ</t>
    </rPh>
    <phoneticPr fontId="2"/>
  </si>
  <si>
    <t>外務省</t>
    <rPh sb="0" eb="3">
      <t>ガイムショウ</t>
    </rPh>
    <phoneticPr fontId="2"/>
  </si>
  <si>
    <t>財務省</t>
    <rPh sb="0" eb="3">
      <t>ザイムショウ</t>
    </rPh>
    <phoneticPr fontId="2"/>
  </si>
  <si>
    <t>文部科学省</t>
    <rPh sb="0" eb="2">
      <t>モンブ</t>
    </rPh>
    <rPh sb="2" eb="4">
      <t>カガク</t>
    </rPh>
    <rPh sb="4" eb="5">
      <t>ショウ</t>
    </rPh>
    <phoneticPr fontId="2"/>
  </si>
  <si>
    <t>厚生労働省</t>
    <rPh sb="0" eb="2">
      <t>コウセイ</t>
    </rPh>
    <rPh sb="2" eb="5">
      <t>ロウドウショウ</t>
    </rPh>
    <phoneticPr fontId="2"/>
  </si>
  <si>
    <t>農林水産省</t>
    <rPh sb="0" eb="2">
      <t>ノウリン</t>
    </rPh>
    <rPh sb="2" eb="5">
      <t>スイサンショウ</t>
    </rPh>
    <phoneticPr fontId="2"/>
  </si>
  <si>
    <t>経済産業省</t>
    <rPh sb="0" eb="2">
      <t>ケイザイ</t>
    </rPh>
    <rPh sb="2" eb="5">
      <t>サンギョウショウ</t>
    </rPh>
    <phoneticPr fontId="2"/>
  </si>
  <si>
    <t>国土交通省</t>
    <rPh sb="0" eb="2">
      <t>コクド</t>
    </rPh>
    <rPh sb="2" eb="4">
      <t>コウツウ</t>
    </rPh>
    <rPh sb="4" eb="5">
      <t>ショウ</t>
    </rPh>
    <phoneticPr fontId="2"/>
  </si>
  <si>
    <t>環境省</t>
    <rPh sb="0" eb="2">
      <t>カンキョウ</t>
    </rPh>
    <rPh sb="2" eb="3">
      <t>ショウ</t>
    </rPh>
    <phoneticPr fontId="2"/>
  </si>
  <si>
    <t>防衛省</t>
    <rPh sb="0" eb="2">
      <t>ボウエイ</t>
    </rPh>
    <rPh sb="2" eb="3">
      <t>ショウ</t>
    </rPh>
    <phoneticPr fontId="2"/>
  </si>
  <si>
    <t>合　　計</t>
    <rPh sb="0" eb="1">
      <t>ゴウ</t>
    </rPh>
    <rPh sb="3" eb="4">
      <t>ケイ</t>
    </rPh>
    <phoneticPr fontId="2"/>
  </si>
  <si>
    <t>(1)　異議申立て</t>
    <rPh sb="4" eb="6">
      <t>イギ</t>
    </rPh>
    <rPh sb="6" eb="7">
      <t>モウ</t>
    </rPh>
    <rPh sb="7" eb="8">
      <t>タ</t>
    </rPh>
    <phoneticPr fontId="2"/>
  </si>
  <si>
    <t>防衛省</t>
    <rPh sb="0" eb="3">
      <t>ボウエイショウ</t>
    </rPh>
    <phoneticPr fontId="2"/>
  </si>
  <si>
    <t>(2)　審査請求</t>
    <rPh sb="4" eb="6">
      <t>シンサ</t>
    </rPh>
    <rPh sb="6" eb="8">
      <t>セイキュウ</t>
    </rPh>
    <phoneticPr fontId="2"/>
  </si>
  <si>
    <t>(3)　再審査請求</t>
    <rPh sb="4" eb="7">
      <t>サイシンサ</t>
    </rPh>
    <rPh sb="7" eb="9">
      <t>セイキュウ</t>
    </rPh>
    <phoneticPr fontId="2"/>
  </si>
  <si>
    <t>２　行政不服審査法によらない不服申立て</t>
    <rPh sb="2" eb="4">
      <t>ギョウセイ</t>
    </rPh>
    <rPh sb="4" eb="6">
      <t>フフク</t>
    </rPh>
    <rPh sb="6" eb="9">
      <t>シンサホウ</t>
    </rPh>
    <rPh sb="14" eb="16">
      <t>フフク</t>
    </rPh>
    <rPh sb="16" eb="17">
      <t>モウ</t>
    </rPh>
    <rPh sb="17" eb="18">
      <t>タ</t>
    </rPh>
    <phoneticPr fontId="2"/>
  </si>
  <si>
    <t>３　合計（１＋２）</t>
    <rPh sb="2" eb="4">
      <t>ゴウケイ</t>
    </rPh>
    <phoneticPr fontId="2"/>
  </si>
  <si>
    <t>処　理　期　間　別　件　数</t>
    <rPh sb="0" eb="1">
      <t>トコロ</t>
    </rPh>
    <rPh sb="2" eb="3">
      <t>リ</t>
    </rPh>
    <rPh sb="4" eb="5">
      <t>キ</t>
    </rPh>
    <rPh sb="6" eb="7">
      <t>アイダ</t>
    </rPh>
    <rPh sb="8" eb="9">
      <t>ベツ</t>
    </rPh>
    <rPh sb="10" eb="11">
      <t>ケン</t>
    </rPh>
    <rPh sb="12" eb="1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</si>
</sst>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_);[Red]\(0.0\)"/>
    <numFmt numFmtId="178" formatCode="#,##0.0_);[Red]\(#,##0.0\)"/>
    <numFmt numFmtId="179" formatCode="#,##0_ 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0" xfId="0" applyFill="1"/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6" fontId="4" fillId="2" borderId="12" xfId="0" applyNumberFormat="1" applyFont="1" applyFill="1" applyBorder="1" applyAlignment="1">
      <alignment horizontal="right" vertical="center"/>
    </xf>
    <xf numFmtId="178" fontId="4" fillId="2" borderId="12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7" fontId="4" fillId="2" borderId="15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7" fontId="4" fillId="2" borderId="14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/>
    </xf>
    <xf numFmtId="178" fontId="4" fillId="2" borderId="7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176" fontId="4" fillId="2" borderId="22" xfId="0" applyNumberFormat="1" applyFont="1" applyFill="1" applyBorder="1" applyAlignment="1">
      <alignment horizontal="right" vertical="center"/>
    </xf>
    <xf numFmtId="177" fontId="4" fillId="2" borderId="18" xfId="0" applyNumberFormat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vertical="center"/>
    </xf>
    <xf numFmtId="177" fontId="4" fillId="2" borderId="19" xfId="0" applyNumberFormat="1" applyFont="1" applyFill="1" applyBorder="1" applyAlignment="1">
      <alignment horizontal="right" vertical="center"/>
    </xf>
    <xf numFmtId="177" fontId="4" fillId="2" borderId="24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7" fontId="4" fillId="2" borderId="9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0" fontId="4" fillId="2" borderId="2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Alignment="1"/>
    <xf numFmtId="0" fontId="0" fillId="0" borderId="0" xfId="0" applyFill="1" applyAlignment="1">
      <alignment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  <protection locked="0"/>
    </xf>
    <xf numFmtId="178" fontId="4" fillId="0" borderId="8" xfId="0" applyNumberFormat="1" applyFont="1" applyFill="1" applyBorder="1" applyAlignment="1" applyProtection="1">
      <alignment horizontal="right" vertical="center"/>
      <protection hidden="1"/>
    </xf>
    <xf numFmtId="178" fontId="4" fillId="0" borderId="8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  <protection locked="0"/>
    </xf>
    <xf numFmtId="176" fontId="4" fillId="0" borderId="15" xfId="0" applyNumberFormat="1" applyFont="1" applyFill="1" applyBorder="1" applyAlignment="1" applyProtection="1">
      <alignment horizontal="right" vertical="center"/>
    </xf>
    <xf numFmtId="178" fontId="4" fillId="0" borderId="7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 applyProtection="1">
      <alignment horizontal="right" vertical="center"/>
    </xf>
    <xf numFmtId="176" fontId="4" fillId="0" borderId="15" xfId="0" applyNumberFormat="1" applyFont="1" applyFill="1" applyBorder="1" applyAlignment="1" applyProtection="1">
      <alignment horizontal="right" vertical="center"/>
      <protection locked="0"/>
    </xf>
    <xf numFmtId="0" fontId="4" fillId="0" borderId="30" xfId="0" applyFont="1" applyFill="1" applyBorder="1" applyAlignment="1">
      <alignment vertical="center"/>
    </xf>
    <xf numFmtId="176" fontId="4" fillId="0" borderId="22" xfId="0" applyNumberFormat="1" applyFont="1" applyFill="1" applyBorder="1" applyAlignment="1" applyProtection="1">
      <alignment horizontal="right" vertical="center"/>
      <protection locked="0"/>
    </xf>
    <xf numFmtId="0" fontId="4" fillId="0" borderId="31" xfId="0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horizontal="right" vertical="center"/>
    </xf>
    <xf numFmtId="178" fontId="4" fillId="0" borderId="19" xfId="0" applyNumberFormat="1" applyFont="1" applyFill="1" applyBorder="1" applyAlignment="1" applyProtection="1">
      <alignment horizontal="right" vertical="center"/>
    </xf>
    <xf numFmtId="176" fontId="4" fillId="0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Fill="1" applyBorder="1" applyAlignment="1" applyProtection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9" fontId="4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9" fontId="4" fillId="0" borderId="7" xfId="0" applyNumberFormat="1" applyFont="1" applyBorder="1" applyAlignment="1">
      <alignment horizontal="right" vertical="center"/>
    </xf>
    <xf numFmtId="0" fontId="4" fillId="0" borderId="32" xfId="0" applyFont="1" applyFill="1" applyBorder="1" applyAlignment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vertical="center"/>
    </xf>
    <xf numFmtId="179" fontId="4" fillId="0" borderId="7" xfId="0" applyNumberFormat="1" applyFont="1" applyBorder="1" applyAlignment="1" applyProtection="1">
      <alignment horizontal="right" vertical="center"/>
      <protection locked="0"/>
    </xf>
    <xf numFmtId="179" fontId="4" fillId="3" borderId="8" xfId="0" applyNumberFormat="1" applyFont="1" applyFill="1" applyBorder="1" applyAlignment="1" applyProtection="1">
      <alignment horizontal="right" vertical="center"/>
      <protection locked="0"/>
    </xf>
    <xf numFmtId="179" fontId="4" fillId="3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vertical="center"/>
    </xf>
    <xf numFmtId="179" fontId="4" fillId="0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3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179" fontId="4" fillId="0" borderId="12" xfId="0" applyNumberFormat="1" applyFont="1" applyFill="1" applyBorder="1" applyAlignment="1" applyProtection="1">
      <alignment horizontal="right" vertical="center"/>
      <protection locked="0"/>
    </xf>
    <xf numFmtId="179" fontId="4" fillId="3" borderId="12" xfId="0" applyNumberFormat="1" applyFont="1" applyFill="1" applyBorder="1" applyAlignment="1" applyProtection="1">
      <alignment horizontal="right" vertical="center"/>
      <protection locked="0"/>
    </xf>
    <xf numFmtId="179" fontId="4" fillId="0" borderId="8" xfId="0" applyNumberFormat="1" applyFont="1" applyBorder="1" applyAlignment="1" applyProtection="1">
      <alignment horizontal="right" vertical="center"/>
    </xf>
    <xf numFmtId="179" fontId="4" fillId="0" borderId="7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workbookViewId="0"/>
  </sheetViews>
  <sheetFormatPr defaultColWidth="9" defaultRowHeight="13.2" x14ac:dyDescent="0.2"/>
  <cols>
    <col min="1" max="2" width="2.6640625" style="8" customWidth="1"/>
    <col min="3" max="3" width="24.6640625" style="8" customWidth="1"/>
    <col min="4" max="4" width="9.6640625" style="8" customWidth="1"/>
    <col min="5" max="5" width="7.44140625" style="8" customWidth="1"/>
    <col min="6" max="6" width="9.6640625" style="8" customWidth="1"/>
    <col min="7" max="7" width="7.44140625" style="8" customWidth="1"/>
    <col min="8" max="8" width="9.6640625" style="8" customWidth="1"/>
    <col min="9" max="9" width="7.44140625" style="8" customWidth="1"/>
    <col min="10" max="10" width="9.6640625" style="8" customWidth="1"/>
    <col min="11" max="11" width="7.44140625" style="8" customWidth="1"/>
    <col min="12" max="12" width="9.6640625" style="8" customWidth="1"/>
    <col min="13" max="13" width="7.44140625" style="8" customWidth="1"/>
    <col min="14" max="16384" width="9" style="8"/>
  </cols>
  <sheetData>
    <row r="1" spans="1:13" s="1" customFormat="1" x14ac:dyDescent="0.2">
      <c r="A1" s="1" t="s">
        <v>0</v>
      </c>
    </row>
    <row r="2" spans="1:13" s="1" customFormat="1" ht="16.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1" customFormat="1" x14ac:dyDescent="0.2"/>
    <row r="4" spans="1:13" ht="19.5" customHeight="1" x14ac:dyDescent="0.2">
      <c r="A4" s="3" t="s">
        <v>2</v>
      </c>
      <c r="B4" s="4"/>
      <c r="C4" s="4"/>
      <c r="D4" s="5" t="s">
        <v>3</v>
      </c>
      <c r="E4" s="6"/>
      <c r="F4" s="7" t="s">
        <v>4</v>
      </c>
      <c r="G4" s="7"/>
      <c r="H4" s="5" t="s">
        <v>5</v>
      </c>
      <c r="I4" s="6"/>
      <c r="J4" s="5" t="s">
        <v>6</v>
      </c>
      <c r="K4" s="6"/>
      <c r="L4" s="7" t="s">
        <v>7</v>
      </c>
      <c r="M4" s="6"/>
    </row>
    <row r="5" spans="1:13" ht="19.5" customHeight="1" x14ac:dyDescent="0.2">
      <c r="A5" s="9"/>
      <c r="B5" s="10"/>
      <c r="C5" s="10"/>
      <c r="D5" s="11" t="s">
        <v>8</v>
      </c>
      <c r="E5" s="12" t="s">
        <v>9</v>
      </c>
      <c r="F5" s="13" t="s">
        <v>8</v>
      </c>
      <c r="G5" s="12" t="s">
        <v>10</v>
      </c>
      <c r="H5" s="13" t="s">
        <v>8</v>
      </c>
      <c r="I5" s="12" t="s">
        <v>10</v>
      </c>
      <c r="J5" s="13" t="s">
        <v>8</v>
      </c>
      <c r="K5" s="12" t="s">
        <v>10</v>
      </c>
      <c r="L5" s="13" t="s">
        <v>8</v>
      </c>
      <c r="M5" s="12" t="s">
        <v>10</v>
      </c>
    </row>
    <row r="6" spans="1:13" ht="19.5" customHeight="1" x14ac:dyDescent="0.2">
      <c r="A6" s="14" t="s">
        <v>11</v>
      </c>
      <c r="B6" s="15"/>
      <c r="C6" s="15"/>
      <c r="D6" s="16">
        <f>D7+D23</f>
        <v>57331</v>
      </c>
      <c r="E6" s="17" t="s">
        <v>12</v>
      </c>
      <c r="F6" s="18">
        <f>F7+F23</f>
        <v>55306</v>
      </c>
      <c r="G6" s="17" t="s">
        <v>12</v>
      </c>
      <c r="H6" s="18">
        <f>H7+H23</f>
        <v>48315</v>
      </c>
      <c r="I6" s="17" t="s">
        <v>12</v>
      </c>
      <c r="J6" s="18">
        <f>J7+J23</f>
        <v>5799</v>
      </c>
      <c r="K6" s="17" t="s">
        <v>12</v>
      </c>
      <c r="L6" s="18">
        <f>L7+L23</f>
        <v>58523</v>
      </c>
      <c r="M6" s="17" t="s">
        <v>12</v>
      </c>
    </row>
    <row r="7" spans="1:13" ht="19.5" customHeight="1" x14ac:dyDescent="0.2">
      <c r="A7" s="19" t="s">
        <v>13</v>
      </c>
      <c r="B7" s="20"/>
      <c r="C7" s="20"/>
      <c r="D7" s="21">
        <f>D8+D13+D18</f>
        <v>11993</v>
      </c>
      <c r="E7" s="22" t="s">
        <v>14</v>
      </c>
      <c r="F7" s="23">
        <f>F8+F13+F18</f>
        <v>18774</v>
      </c>
      <c r="G7" s="22" t="s">
        <v>14</v>
      </c>
      <c r="H7" s="23">
        <f>H8+H13+H18</f>
        <v>15840</v>
      </c>
      <c r="I7" s="22" t="s">
        <v>14</v>
      </c>
      <c r="J7" s="23">
        <f>J8+J13+J18</f>
        <v>3055</v>
      </c>
      <c r="K7" s="22" t="s">
        <v>14</v>
      </c>
      <c r="L7" s="23">
        <f>L8+L13+L18</f>
        <v>11872</v>
      </c>
      <c r="M7" s="22" t="s">
        <v>14</v>
      </c>
    </row>
    <row r="8" spans="1:13" ht="19.5" customHeight="1" x14ac:dyDescent="0.2">
      <c r="A8" s="24"/>
      <c r="B8" s="25" t="s">
        <v>15</v>
      </c>
      <c r="C8" s="26"/>
      <c r="D8" s="27">
        <f>SUM(D9:D12)</f>
        <v>2418</v>
      </c>
      <c r="E8" s="28">
        <v>100</v>
      </c>
      <c r="F8" s="29">
        <f>SUM(F9:F12)</f>
        <v>6315</v>
      </c>
      <c r="G8" s="30">
        <v>100</v>
      </c>
      <c r="H8" s="29">
        <f>SUM(H9:H12)</f>
        <v>4588</v>
      </c>
      <c r="I8" s="30">
        <v>100</v>
      </c>
      <c r="J8" s="29">
        <f>SUM(J9:J12)</f>
        <v>1246</v>
      </c>
      <c r="K8" s="30">
        <v>100</v>
      </c>
      <c r="L8" s="29">
        <f>SUM(L9:L12)</f>
        <v>2899</v>
      </c>
      <c r="M8" s="30">
        <v>100</v>
      </c>
    </row>
    <row r="9" spans="1:13" ht="19.5" customHeight="1" x14ac:dyDescent="0.2">
      <c r="A9" s="24"/>
      <c r="B9" s="25"/>
      <c r="C9" s="31" t="s">
        <v>16</v>
      </c>
      <c r="D9" s="32">
        <f>H9+J9+L9-F9</f>
        <v>1270</v>
      </c>
      <c r="E9" s="33">
        <f>D9/D8*100</f>
        <v>52.522746071133163</v>
      </c>
      <c r="F9" s="34">
        <v>4718</v>
      </c>
      <c r="G9" s="35">
        <f>F9/F8*100</f>
        <v>74.711005542359459</v>
      </c>
      <c r="H9" s="34">
        <v>3355</v>
      </c>
      <c r="I9" s="35">
        <f>H9/H8*100</f>
        <v>73.125544899738443</v>
      </c>
      <c r="J9" s="34">
        <v>972</v>
      </c>
      <c r="K9" s="35">
        <f>J9/J8*100</f>
        <v>78.009630818619584</v>
      </c>
      <c r="L9" s="34">
        <v>1661</v>
      </c>
      <c r="M9" s="33">
        <f>L9/L8*100</f>
        <v>57.295619179027248</v>
      </c>
    </row>
    <row r="10" spans="1:13" ht="19.5" customHeight="1" x14ac:dyDescent="0.2">
      <c r="A10" s="24"/>
      <c r="B10" s="25"/>
      <c r="C10" s="31" t="s">
        <v>17</v>
      </c>
      <c r="D10" s="32">
        <f>H10+J10+L10-F10</f>
        <v>91</v>
      </c>
      <c r="E10" s="33">
        <f>D10/D8*100</f>
        <v>3.763440860215054</v>
      </c>
      <c r="F10" s="34">
        <v>446</v>
      </c>
      <c r="G10" s="35">
        <f>F10/F8*100</f>
        <v>7.0625494853523358</v>
      </c>
      <c r="H10" s="34">
        <v>388</v>
      </c>
      <c r="I10" s="35">
        <f>H10/H8*100</f>
        <v>8.4568439407149079</v>
      </c>
      <c r="J10" s="34">
        <v>77</v>
      </c>
      <c r="K10" s="35">
        <f>J10/J8*100</f>
        <v>6.179775280898876</v>
      </c>
      <c r="L10" s="34">
        <v>72</v>
      </c>
      <c r="M10" s="33">
        <f>L10/L8*100</f>
        <v>2.4836150396688512</v>
      </c>
    </row>
    <row r="11" spans="1:13" ht="19.5" customHeight="1" x14ac:dyDescent="0.2">
      <c r="A11" s="24"/>
      <c r="B11" s="25"/>
      <c r="C11" s="36" t="s">
        <v>18</v>
      </c>
      <c r="D11" s="32">
        <f>H11+J11+L11-F11</f>
        <v>508</v>
      </c>
      <c r="E11" s="33">
        <f>D11/D8*100</f>
        <v>21.009098428453267</v>
      </c>
      <c r="F11" s="34">
        <v>441</v>
      </c>
      <c r="G11" s="35">
        <f>F11/F8*100</f>
        <v>6.9833729216152021</v>
      </c>
      <c r="H11" s="34">
        <v>343</v>
      </c>
      <c r="I11" s="35">
        <f>H11/H8*100</f>
        <v>7.4760244115082823</v>
      </c>
      <c r="J11" s="34">
        <v>18</v>
      </c>
      <c r="K11" s="35">
        <f>J11/J8*100</f>
        <v>1.4446227929373996</v>
      </c>
      <c r="L11" s="34">
        <v>588</v>
      </c>
      <c r="M11" s="33">
        <f>L11/L8*100</f>
        <v>20.282856157295619</v>
      </c>
    </row>
    <row r="12" spans="1:13" ht="19.5" customHeight="1" x14ac:dyDescent="0.2">
      <c r="A12" s="24"/>
      <c r="B12" s="25"/>
      <c r="C12" s="37" t="s">
        <v>19</v>
      </c>
      <c r="D12" s="38">
        <f>H12+J12+L12-F12</f>
        <v>549</v>
      </c>
      <c r="E12" s="33">
        <f>D12/D8*100</f>
        <v>22.70471464019851</v>
      </c>
      <c r="F12" s="39">
        <v>710</v>
      </c>
      <c r="G12" s="35">
        <f>F12/F8*100</f>
        <v>11.243072050673</v>
      </c>
      <c r="H12" s="39">
        <v>502</v>
      </c>
      <c r="I12" s="35">
        <f>H12/H8*100</f>
        <v>10.941586748038361</v>
      </c>
      <c r="J12" s="39">
        <v>179</v>
      </c>
      <c r="K12" s="35">
        <f>J12/J8*100</f>
        <v>14.365971107544143</v>
      </c>
      <c r="L12" s="39">
        <v>578</v>
      </c>
      <c r="M12" s="33">
        <f>L12/L8*100</f>
        <v>19.937909624008281</v>
      </c>
    </row>
    <row r="13" spans="1:13" ht="19.5" customHeight="1" x14ac:dyDescent="0.2">
      <c r="A13" s="24"/>
      <c r="B13" s="40" t="s">
        <v>20</v>
      </c>
      <c r="C13" s="41"/>
      <c r="D13" s="42">
        <f>SUM(D14:D17)</f>
        <v>6290</v>
      </c>
      <c r="E13" s="43">
        <v>100</v>
      </c>
      <c r="F13" s="44">
        <f>SUM(F14:F17)</f>
        <v>10795</v>
      </c>
      <c r="G13" s="45">
        <v>100</v>
      </c>
      <c r="H13" s="44">
        <f>SUM(H14:H17)</f>
        <v>9575</v>
      </c>
      <c r="I13" s="45">
        <v>100</v>
      </c>
      <c r="J13" s="44">
        <f>SUM(J14:J17)</f>
        <v>1607</v>
      </c>
      <c r="K13" s="45">
        <v>100</v>
      </c>
      <c r="L13" s="44">
        <f>SUM(L14:L17)</f>
        <v>5903</v>
      </c>
      <c r="M13" s="45">
        <v>100</v>
      </c>
    </row>
    <row r="14" spans="1:13" ht="19.5" customHeight="1" x14ac:dyDescent="0.2">
      <c r="A14" s="24"/>
      <c r="B14" s="25"/>
      <c r="C14" s="31" t="s">
        <v>21</v>
      </c>
      <c r="D14" s="32">
        <f>H14+J14+L14-F14</f>
        <v>761</v>
      </c>
      <c r="E14" s="33">
        <f>D14/D13*100</f>
        <v>12.098569157392687</v>
      </c>
      <c r="F14" s="34">
        <v>4298</v>
      </c>
      <c r="G14" s="35">
        <f>F14/F13*100</f>
        <v>39.81472904122279</v>
      </c>
      <c r="H14" s="34">
        <v>3585</v>
      </c>
      <c r="I14" s="35">
        <f>H14/H13*100</f>
        <v>37.441253263707573</v>
      </c>
      <c r="J14" s="34">
        <v>633</v>
      </c>
      <c r="K14" s="35">
        <f>J14/J13*100</f>
        <v>39.390168014934659</v>
      </c>
      <c r="L14" s="34">
        <v>841</v>
      </c>
      <c r="M14" s="33">
        <f>L14/L13*100</f>
        <v>14.246993054379129</v>
      </c>
    </row>
    <row r="15" spans="1:13" ht="19.5" customHeight="1" x14ac:dyDescent="0.2">
      <c r="A15" s="24"/>
      <c r="B15" s="25"/>
      <c r="C15" s="31" t="s">
        <v>16</v>
      </c>
      <c r="D15" s="32">
        <f>H15+J15+L15-F15</f>
        <v>3003</v>
      </c>
      <c r="E15" s="33">
        <f>D15/D13*100</f>
        <v>47.742448330683622</v>
      </c>
      <c r="F15" s="34">
        <v>2810</v>
      </c>
      <c r="G15" s="35">
        <f>F15/F13*100</f>
        <v>26.030569708198243</v>
      </c>
      <c r="H15" s="34">
        <v>3217</v>
      </c>
      <c r="I15" s="35">
        <f>H15/H13*100</f>
        <v>33.59791122715405</v>
      </c>
      <c r="J15" s="34">
        <v>459</v>
      </c>
      <c r="K15" s="35">
        <f>J15/J13*100</f>
        <v>28.562538892345984</v>
      </c>
      <c r="L15" s="34">
        <v>2137</v>
      </c>
      <c r="M15" s="33">
        <f>L15/L13*100</f>
        <v>36.201931221412842</v>
      </c>
    </row>
    <row r="16" spans="1:13" ht="19.5" customHeight="1" x14ac:dyDescent="0.2">
      <c r="A16" s="24"/>
      <c r="B16" s="25"/>
      <c r="C16" s="31" t="s">
        <v>22</v>
      </c>
      <c r="D16" s="32">
        <f>H16+J16+L16-F16</f>
        <v>451</v>
      </c>
      <c r="E16" s="33">
        <f>D16/D13*100</f>
        <v>7.1701112877583464</v>
      </c>
      <c r="F16" s="34">
        <v>1873</v>
      </c>
      <c r="G16" s="35">
        <f>F16/F13*100</f>
        <v>17.350625289485873</v>
      </c>
      <c r="H16" s="34">
        <v>1514</v>
      </c>
      <c r="I16" s="35">
        <f>H16/H13*100</f>
        <v>15.81201044386423</v>
      </c>
      <c r="J16" s="34">
        <v>156</v>
      </c>
      <c r="K16" s="35">
        <f>J16/J13*100</f>
        <v>9.7075295581829497</v>
      </c>
      <c r="L16" s="34">
        <v>654</v>
      </c>
      <c r="M16" s="33">
        <f>L16/L13*100</f>
        <v>11.079112315771642</v>
      </c>
    </row>
    <row r="17" spans="1:13" ht="19.5" customHeight="1" x14ac:dyDescent="0.2">
      <c r="A17" s="24"/>
      <c r="B17" s="46"/>
      <c r="C17" s="37" t="s">
        <v>19</v>
      </c>
      <c r="D17" s="39">
        <f>H17+J17+L17-F17</f>
        <v>2075</v>
      </c>
      <c r="E17" s="33">
        <f>D17/D13*100</f>
        <v>32.988871224165337</v>
      </c>
      <c r="F17" s="39">
        <v>1814</v>
      </c>
      <c r="G17" s="35">
        <f>F17/F13*100</f>
        <v>16.804075961093098</v>
      </c>
      <c r="H17" s="39">
        <v>1259</v>
      </c>
      <c r="I17" s="35">
        <f>H17/H13*100</f>
        <v>13.148825065274149</v>
      </c>
      <c r="J17" s="39">
        <v>359</v>
      </c>
      <c r="K17" s="35">
        <f>J17/J13*100</f>
        <v>22.339763534536402</v>
      </c>
      <c r="L17" s="39">
        <v>2271</v>
      </c>
      <c r="M17" s="33">
        <f>L17/L13*100</f>
        <v>38.471963408436388</v>
      </c>
    </row>
    <row r="18" spans="1:13" ht="19.5" customHeight="1" x14ac:dyDescent="0.2">
      <c r="A18" s="24"/>
      <c r="B18" s="25" t="s">
        <v>23</v>
      </c>
      <c r="C18" s="41"/>
      <c r="D18" s="47">
        <f>SUM(D19:D22)</f>
        <v>3285</v>
      </c>
      <c r="E18" s="43">
        <v>100</v>
      </c>
      <c r="F18" s="44">
        <f>SUM(F19:F22)</f>
        <v>1664</v>
      </c>
      <c r="G18" s="45">
        <v>100</v>
      </c>
      <c r="H18" s="44">
        <f>SUM(H19:H22)</f>
        <v>1677</v>
      </c>
      <c r="I18" s="45">
        <v>100</v>
      </c>
      <c r="J18" s="44">
        <f>SUM(J19:J22)</f>
        <v>202</v>
      </c>
      <c r="K18" s="45">
        <v>100</v>
      </c>
      <c r="L18" s="44">
        <f>SUM(L19:L22)</f>
        <v>3070</v>
      </c>
      <c r="M18" s="45">
        <v>100</v>
      </c>
    </row>
    <row r="19" spans="1:13" ht="19.5" customHeight="1" x14ac:dyDescent="0.2">
      <c r="A19" s="24"/>
      <c r="B19" s="25"/>
      <c r="C19" s="31" t="s">
        <v>24</v>
      </c>
      <c r="D19" s="32">
        <f>H19+J19+L19-F19</f>
        <v>467</v>
      </c>
      <c r="E19" s="33">
        <f>D19/D18*100</f>
        <v>14.216133942161338</v>
      </c>
      <c r="F19" s="34">
        <v>882</v>
      </c>
      <c r="G19" s="35">
        <f>F19/F18*100</f>
        <v>53.004807692307686</v>
      </c>
      <c r="H19" s="34">
        <v>900</v>
      </c>
      <c r="I19" s="35">
        <f>H19/H18*100</f>
        <v>53.667262969588549</v>
      </c>
      <c r="J19" s="34">
        <v>169</v>
      </c>
      <c r="K19" s="35">
        <f>J19/J18*100</f>
        <v>83.663366336633658</v>
      </c>
      <c r="L19" s="34">
        <v>280</v>
      </c>
      <c r="M19" s="33">
        <f>L19/L18*100</f>
        <v>9.120521172638437</v>
      </c>
    </row>
    <row r="20" spans="1:13" ht="19.5" customHeight="1" x14ac:dyDescent="0.2">
      <c r="A20" s="24"/>
      <c r="B20" s="25"/>
      <c r="C20" s="31" t="s">
        <v>25</v>
      </c>
      <c r="D20" s="32">
        <f>H20+J20+L20-F20</f>
        <v>1164</v>
      </c>
      <c r="E20" s="33">
        <f>D20/D18*100</f>
        <v>35.433789954337904</v>
      </c>
      <c r="F20" s="34">
        <v>510</v>
      </c>
      <c r="G20" s="35">
        <f>F20/F18*100</f>
        <v>30.649038461538463</v>
      </c>
      <c r="H20" s="34">
        <v>655</v>
      </c>
      <c r="I20" s="35">
        <f>H20/H18*100</f>
        <v>39.057841383422783</v>
      </c>
      <c r="J20" s="34">
        <v>18</v>
      </c>
      <c r="K20" s="35">
        <f>J20/J18*100</f>
        <v>8.9108910891089099</v>
      </c>
      <c r="L20" s="34">
        <v>1001</v>
      </c>
      <c r="M20" s="33">
        <f>L20/L18*100</f>
        <v>32.605863192182412</v>
      </c>
    </row>
    <row r="21" spans="1:13" ht="19.5" customHeight="1" x14ac:dyDescent="0.2">
      <c r="A21" s="24"/>
      <c r="B21" s="25"/>
      <c r="C21" s="36" t="s">
        <v>26</v>
      </c>
      <c r="D21" s="32">
        <f>H21+J21+L21-F21</f>
        <v>428</v>
      </c>
      <c r="E21" s="48">
        <f>D21/D18*100</f>
        <v>13.028919330289193</v>
      </c>
      <c r="F21" s="49">
        <v>141</v>
      </c>
      <c r="G21" s="50">
        <f>F21/F18*100</f>
        <v>8.4735576923076934</v>
      </c>
      <c r="H21" s="49">
        <v>15</v>
      </c>
      <c r="I21" s="50">
        <f>H21/H18*100</f>
        <v>0.89445438282647582</v>
      </c>
      <c r="J21" s="49">
        <v>1</v>
      </c>
      <c r="K21" s="50">
        <f>J21/J18*100</f>
        <v>0.49504950495049505</v>
      </c>
      <c r="L21" s="49">
        <v>553</v>
      </c>
      <c r="M21" s="33">
        <f>L21/L18*100</f>
        <v>18.013029315960914</v>
      </c>
    </row>
    <row r="22" spans="1:13" ht="19.5" customHeight="1" x14ac:dyDescent="0.2">
      <c r="A22" s="51"/>
      <c r="B22" s="46"/>
      <c r="C22" s="37" t="s">
        <v>19</v>
      </c>
      <c r="D22" s="39">
        <f>H22+J22+L22-F22</f>
        <v>1226</v>
      </c>
      <c r="E22" s="52">
        <f>D22/D18*100</f>
        <v>37.32115677321157</v>
      </c>
      <c r="F22" s="39">
        <v>131</v>
      </c>
      <c r="G22" s="53">
        <f>F22/F18*100</f>
        <v>7.8725961538461533</v>
      </c>
      <c r="H22" s="39">
        <v>107</v>
      </c>
      <c r="I22" s="53">
        <f>H22/H18*100</f>
        <v>6.3804412641621937</v>
      </c>
      <c r="J22" s="39">
        <v>14</v>
      </c>
      <c r="K22" s="53">
        <f>J22/J18*100</f>
        <v>6.9306930693069315</v>
      </c>
      <c r="L22" s="39">
        <v>1236</v>
      </c>
      <c r="M22" s="52">
        <f>L22/L18*100</f>
        <v>40.260586319218241</v>
      </c>
    </row>
    <row r="23" spans="1:13" ht="19.5" customHeight="1" x14ac:dyDescent="0.2">
      <c r="A23" s="54" t="s">
        <v>27</v>
      </c>
      <c r="B23" s="55"/>
      <c r="C23" s="55"/>
      <c r="D23" s="47">
        <f>SUM(D24:D25)</f>
        <v>45338</v>
      </c>
      <c r="E23" s="56">
        <v>100</v>
      </c>
      <c r="F23" s="44">
        <f>SUM(F24:F25)</f>
        <v>36532</v>
      </c>
      <c r="G23" s="57">
        <v>100</v>
      </c>
      <c r="H23" s="44">
        <f>SUM(H24:H25)</f>
        <v>32475</v>
      </c>
      <c r="I23" s="57">
        <v>100</v>
      </c>
      <c r="J23" s="44">
        <f>SUM(J24:J25)</f>
        <v>2744</v>
      </c>
      <c r="K23" s="57">
        <v>100</v>
      </c>
      <c r="L23" s="44">
        <f>SUM(L24:L25)</f>
        <v>46651</v>
      </c>
      <c r="M23" s="57">
        <v>100</v>
      </c>
    </row>
    <row r="24" spans="1:13" ht="19.5" customHeight="1" x14ac:dyDescent="0.2">
      <c r="A24" s="25"/>
      <c r="B24" s="41"/>
      <c r="C24" s="31" t="s">
        <v>28</v>
      </c>
      <c r="D24" s="32">
        <f>H24+J24+L24-F24</f>
        <v>45100</v>
      </c>
      <c r="E24" s="33">
        <f>D24/D23*100</f>
        <v>99.475054038554859</v>
      </c>
      <c r="F24" s="34">
        <v>33449</v>
      </c>
      <c r="G24" s="35">
        <f>F24/F23*100</f>
        <v>91.56082338771489</v>
      </c>
      <c r="H24" s="34">
        <v>29777</v>
      </c>
      <c r="I24" s="35">
        <f>H24/H23*100</f>
        <v>91.692070823710552</v>
      </c>
      <c r="J24" s="34">
        <v>2612</v>
      </c>
      <c r="K24" s="35">
        <f>J24/J23*100</f>
        <v>95.18950437317784</v>
      </c>
      <c r="L24" s="34">
        <v>46160</v>
      </c>
      <c r="M24" s="33">
        <f>L24/L23*100</f>
        <v>98.947503804848765</v>
      </c>
    </row>
    <row r="25" spans="1:13" ht="19.5" customHeight="1" x14ac:dyDescent="0.2">
      <c r="A25" s="46"/>
      <c r="B25" s="58"/>
      <c r="C25" s="37" t="s">
        <v>29</v>
      </c>
      <c r="D25" s="39">
        <f>H25+J25+L25-F25</f>
        <v>238</v>
      </c>
      <c r="E25" s="52">
        <f>D25/D23*100</f>
        <v>0.52494596144514538</v>
      </c>
      <c r="F25" s="39">
        <v>3083</v>
      </c>
      <c r="G25" s="53">
        <f>F25/F23*100</f>
        <v>8.4391766122851202</v>
      </c>
      <c r="H25" s="39">
        <v>2698</v>
      </c>
      <c r="I25" s="53">
        <f>H25/H23*100</f>
        <v>8.3079291762894538</v>
      </c>
      <c r="J25" s="39">
        <v>132</v>
      </c>
      <c r="K25" s="53">
        <f>J25/J23*100</f>
        <v>4.8104956268221573</v>
      </c>
      <c r="L25" s="39">
        <v>491</v>
      </c>
      <c r="M25" s="52">
        <f>L25/L23*100</f>
        <v>1.0524961951512293</v>
      </c>
    </row>
    <row r="26" spans="1:13" ht="18" customHeight="1" x14ac:dyDescent="0.2">
      <c r="A26" s="59" t="s">
        <v>30</v>
      </c>
      <c r="B26" s="59"/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ht="18" customHeight="1" x14ac:dyDescent="0.2">
      <c r="A27" s="59" t="s">
        <v>31</v>
      </c>
      <c r="B27" s="59"/>
    </row>
    <row r="28" spans="1:13" ht="18" customHeight="1" x14ac:dyDescent="0.2">
      <c r="A28" s="59" t="s">
        <v>32</v>
      </c>
    </row>
  </sheetData>
  <mergeCells count="10">
    <mergeCell ref="A6:C6"/>
    <mergeCell ref="A7:C7"/>
    <mergeCell ref="A23:C23"/>
    <mergeCell ref="A2:M2"/>
    <mergeCell ref="A4:C5"/>
    <mergeCell ref="D4:E4"/>
    <mergeCell ref="F4:G4"/>
    <mergeCell ref="H4:I4"/>
    <mergeCell ref="J4:K4"/>
    <mergeCell ref="L4:M4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Footer>&amp;C&amp;"ＭＳ 明朝,標準"-1-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A2" sqref="A2:R2"/>
    </sheetView>
  </sheetViews>
  <sheetFormatPr defaultColWidth="9" defaultRowHeight="13.2" x14ac:dyDescent="0.2"/>
  <cols>
    <col min="1" max="2" width="2.6640625" style="67" customWidth="1"/>
    <col min="3" max="3" width="23.6640625" style="67" customWidth="1"/>
    <col min="4" max="4" width="9.6640625" style="67" bestFit="1" customWidth="1"/>
    <col min="5" max="5" width="9.44140625" style="67" bestFit="1" customWidth="1"/>
    <col min="6" max="17" width="7.109375" style="67" customWidth="1"/>
    <col min="18" max="18" width="8" style="67" bestFit="1" customWidth="1"/>
    <col min="19" max="16384" width="9" style="67"/>
  </cols>
  <sheetData>
    <row r="1" spans="1:18" s="63" customFormat="1" ht="18" customHeight="1" x14ac:dyDescent="0.2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s="63" customFormat="1" ht="18" customHeight="1" x14ac:dyDescent="0.2">
      <c r="A2" s="64" t="s">
        <v>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 ht="18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ht="17.25" customHeight="1" x14ac:dyDescent="0.2">
      <c r="A4" s="68" t="s">
        <v>35</v>
      </c>
      <c r="B4" s="69"/>
      <c r="C4" s="70"/>
      <c r="D4" s="71" t="s">
        <v>36</v>
      </c>
      <c r="E4" s="71" t="s">
        <v>37</v>
      </c>
      <c r="F4" s="72" t="s">
        <v>38</v>
      </c>
      <c r="G4" s="73"/>
      <c r="H4" s="73"/>
      <c r="I4" s="73"/>
      <c r="J4" s="73"/>
      <c r="K4" s="73"/>
      <c r="L4" s="73"/>
      <c r="M4" s="73"/>
      <c r="N4" s="73"/>
      <c r="O4" s="74"/>
      <c r="P4" s="71" t="s">
        <v>39</v>
      </c>
      <c r="Q4" s="68" t="s">
        <v>7</v>
      </c>
      <c r="R4" s="75"/>
    </row>
    <row r="5" spans="1:18" ht="17.25" customHeight="1" x14ac:dyDescent="0.2">
      <c r="A5" s="76"/>
      <c r="B5" s="77"/>
      <c r="C5" s="77"/>
      <c r="D5" s="78"/>
      <c r="E5" s="78"/>
      <c r="F5" s="79"/>
      <c r="G5" s="80"/>
      <c r="H5" s="81" t="s">
        <v>40</v>
      </c>
      <c r="I5" s="82"/>
      <c r="J5" s="81" t="s">
        <v>41</v>
      </c>
      <c r="K5" s="82"/>
      <c r="L5" s="81" t="s">
        <v>42</v>
      </c>
      <c r="M5" s="82"/>
      <c r="N5" s="81" t="s">
        <v>43</v>
      </c>
      <c r="O5" s="82"/>
      <c r="P5" s="83"/>
      <c r="Q5" s="83"/>
      <c r="R5" s="71" t="s">
        <v>44</v>
      </c>
    </row>
    <row r="6" spans="1:18" ht="17.25" customHeight="1" x14ac:dyDescent="0.2">
      <c r="A6" s="84"/>
      <c r="B6" s="85"/>
      <c r="C6" s="85"/>
      <c r="D6" s="86" t="s">
        <v>45</v>
      </c>
      <c r="E6" s="86" t="s">
        <v>45</v>
      </c>
      <c r="F6" s="86" t="s">
        <v>45</v>
      </c>
      <c r="G6" s="86" t="s">
        <v>46</v>
      </c>
      <c r="H6" s="86" t="s">
        <v>45</v>
      </c>
      <c r="I6" s="86" t="s">
        <v>46</v>
      </c>
      <c r="J6" s="86" t="s">
        <v>45</v>
      </c>
      <c r="K6" s="86" t="s">
        <v>46</v>
      </c>
      <c r="L6" s="86" t="s">
        <v>45</v>
      </c>
      <c r="M6" s="86" t="s">
        <v>46</v>
      </c>
      <c r="N6" s="86" t="s">
        <v>45</v>
      </c>
      <c r="O6" s="86" t="s">
        <v>46</v>
      </c>
      <c r="P6" s="83" t="s">
        <v>45</v>
      </c>
      <c r="Q6" s="83" t="s">
        <v>45</v>
      </c>
      <c r="R6" s="86" t="s">
        <v>45</v>
      </c>
    </row>
    <row r="7" spans="1:18" ht="17.25" customHeight="1" x14ac:dyDescent="0.2">
      <c r="A7" s="87" t="s">
        <v>47</v>
      </c>
      <c r="B7" s="88"/>
      <c r="C7" s="88"/>
      <c r="D7" s="89">
        <f t="shared" ref="D7:D26" si="0">F7+P7+Q7-E7</f>
        <v>57331</v>
      </c>
      <c r="E7" s="90">
        <f>E8+E24</f>
        <v>55306</v>
      </c>
      <c r="F7" s="89">
        <f t="shared" ref="F7:F26" si="1">H7+J7+L7+N7</f>
        <v>48315</v>
      </c>
      <c r="G7" s="91">
        <v>100</v>
      </c>
      <c r="H7" s="90">
        <f>H8+H24</f>
        <v>21723</v>
      </c>
      <c r="I7" s="92">
        <f>H7/F7*100</f>
        <v>44.961192176342749</v>
      </c>
      <c r="J7" s="93">
        <f>J8+J24</f>
        <v>22517</v>
      </c>
      <c r="K7" s="92">
        <f>J7/F7*100</f>
        <v>46.604574148815068</v>
      </c>
      <c r="L7" s="93">
        <f>L8+L24</f>
        <v>4050</v>
      </c>
      <c r="M7" s="92">
        <f>L7/F7*100</f>
        <v>8.3824899099658499</v>
      </c>
      <c r="N7" s="93">
        <f>N8+N24</f>
        <v>25</v>
      </c>
      <c r="O7" s="92">
        <f>N7/F7*100</f>
        <v>5.17437648763324E-2</v>
      </c>
      <c r="P7" s="90">
        <f>P8+P24</f>
        <v>5799</v>
      </c>
      <c r="Q7" s="90">
        <f>Q8+Q24</f>
        <v>58523</v>
      </c>
      <c r="R7" s="93">
        <f>R8+R24</f>
        <v>26668</v>
      </c>
    </row>
    <row r="8" spans="1:18" ht="17.25" customHeight="1" x14ac:dyDescent="0.2">
      <c r="A8" s="94" t="s">
        <v>13</v>
      </c>
      <c r="B8" s="95"/>
      <c r="C8" s="96"/>
      <c r="D8" s="89">
        <f t="shared" si="0"/>
        <v>11993</v>
      </c>
      <c r="E8" s="93">
        <f>E9+E14+E19</f>
        <v>18774</v>
      </c>
      <c r="F8" s="89">
        <f t="shared" si="1"/>
        <v>15840</v>
      </c>
      <c r="G8" s="92">
        <v>100</v>
      </c>
      <c r="H8" s="93">
        <f>H9+H14+H19</f>
        <v>1975</v>
      </c>
      <c r="I8" s="92">
        <f t="shared" ref="I8:I26" si="2">H8/F8*100</f>
        <v>12.468434343434344</v>
      </c>
      <c r="J8" s="93">
        <f>J9+J14+J19</f>
        <v>12631</v>
      </c>
      <c r="K8" s="92">
        <f t="shared" ref="K8:K26" si="3">J8/F8*100</f>
        <v>79.741161616161619</v>
      </c>
      <c r="L8" s="93">
        <f>L9+L14+L19</f>
        <v>1219</v>
      </c>
      <c r="M8" s="92">
        <f t="shared" ref="M8:M26" si="4">L8/F8*100</f>
        <v>7.6957070707070709</v>
      </c>
      <c r="N8" s="93">
        <f>N9+N14+N19</f>
        <v>15</v>
      </c>
      <c r="O8" s="92">
        <f t="shared" ref="O8:O26" si="5">N8/F8*100</f>
        <v>9.4696969696969696E-2</v>
      </c>
      <c r="P8" s="93">
        <f>P9+P14+P19</f>
        <v>3055</v>
      </c>
      <c r="Q8" s="93">
        <f>Q9+Q14+Q19</f>
        <v>11872</v>
      </c>
      <c r="R8" s="93">
        <f>R9+R14+R19</f>
        <v>4536</v>
      </c>
    </row>
    <row r="9" spans="1:18" ht="17.25" customHeight="1" x14ac:dyDescent="0.2">
      <c r="A9" s="87"/>
      <c r="B9" s="94" t="s">
        <v>15</v>
      </c>
      <c r="C9" s="97"/>
      <c r="D9" s="98">
        <f t="shared" si="0"/>
        <v>2418</v>
      </c>
      <c r="E9" s="99">
        <f>SUM(E10:E13)</f>
        <v>6315</v>
      </c>
      <c r="F9" s="100">
        <f t="shared" si="1"/>
        <v>4588</v>
      </c>
      <c r="G9" s="101">
        <v>100</v>
      </c>
      <c r="H9" s="99">
        <f>SUM(H10:H13)</f>
        <v>637</v>
      </c>
      <c r="I9" s="101">
        <f t="shared" si="2"/>
        <v>13.884045335658238</v>
      </c>
      <c r="J9" s="99">
        <f>SUM(J10:J13)</f>
        <v>3584</v>
      </c>
      <c r="K9" s="101">
        <f t="shared" si="3"/>
        <v>78.116826503923278</v>
      </c>
      <c r="L9" s="99">
        <f>SUM(L10:L13)</f>
        <v>366</v>
      </c>
      <c r="M9" s="101">
        <f t="shared" si="4"/>
        <v>7.9773321708805582</v>
      </c>
      <c r="N9" s="99">
        <f>SUM(N10:N13)</f>
        <v>1</v>
      </c>
      <c r="O9" s="101">
        <f t="shared" si="5"/>
        <v>2.1795989537925022E-2</v>
      </c>
      <c r="P9" s="99">
        <f>SUM(P10:P13)</f>
        <v>1246</v>
      </c>
      <c r="Q9" s="99">
        <f>SUM(Q10:Q13)</f>
        <v>2899</v>
      </c>
      <c r="R9" s="99">
        <f>SUM(R10:R13)</f>
        <v>717</v>
      </c>
    </row>
    <row r="10" spans="1:18" ht="17.25" customHeight="1" x14ac:dyDescent="0.2">
      <c r="A10" s="87"/>
      <c r="B10" s="87"/>
      <c r="C10" s="102" t="s">
        <v>16</v>
      </c>
      <c r="D10" s="100">
        <f t="shared" si="0"/>
        <v>1270</v>
      </c>
      <c r="E10" s="103">
        <v>4718</v>
      </c>
      <c r="F10" s="103">
        <f t="shared" si="1"/>
        <v>3355</v>
      </c>
      <c r="G10" s="104">
        <v>100</v>
      </c>
      <c r="H10" s="105">
        <v>525</v>
      </c>
      <c r="I10" s="104">
        <f t="shared" si="2"/>
        <v>15.648286140089418</v>
      </c>
      <c r="J10" s="105">
        <v>2666</v>
      </c>
      <c r="K10" s="104">
        <f t="shared" si="3"/>
        <v>79.463487332339781</v>
      </c>
      <c r="L10" s="105">
        <v>164</v>
      </c>
      <c r="M10" s="104">
        <f t="shared" si="4"/>
        <v>4.8882265275707901</v>
      </c>
      <c r="N10" s="105">
        <v>0</v>
      </c>
      <c r="O10" s="104">
        <f t="shared" si="5"/>
        <v>0</v>
      </c>
      <c r="P10" s="105">
        <v>972</v>
      </c>
      <c r="Q10" s="105">
        <v>1661</v>
      </c>
      <c r="R10" s="105">
        <v>374</v>
      </c>
    </row>
    <row r="11" spans="1:18" ht="17.25" customHeight="1" x14ac:dyDescent="0.2">
      <c r="A11" s="87"/>
      <c r="B11" s="87"/>
      <c r="C11" s="102" t="s">
        <v>48</v>
      </c>
      <c r="D11" s="100">
        <f t="shared" si="0"/>
        <v>91</v>
      </c>
      <c r="E11" s="103">
        <v>446</v>
      </c>
      <c r="F11" s="103">
        <f t="shared" si="1"/>
        <v>388</v>
      </c>
      <c r="G11" s="104">
        <v>100</v>
      </c>
      <c r="H11" s="105">
        <v>6</v>
      </c>
      <c r="I11" s="104">
        <f t="shared" si="2"/>
        <v>1.5463917525773196</v>
      </c>
      <c r="J11" s="105">
        <v>229</v>
      </c>
      <c r="K11" s="104">
        <f t="shared" si="3"/>
        <v>59.020618556701031</v>
      </c>
      <c r="L11" s="105">
        <v>153</v>
      </c>
      <c r="M11" s="104">
        <f t="shared" si="4"/>
        <v>39.432989690721648</v>
      </c>
      <c r="N11" s="105">
        <v>0</v>
      </c>
      <c r="O11" s="104">
        <f t="shared" si="5"/>
        <v>0</v>
      </c>
      <c r="P11" s="105">
        <v>77</v>
      </c>
      <c r="Q11" s="105">
        <v>72</v>
      </c>
      <c r="R11" s="105">
        <v>0</v>
      </c>
    </row>
    <row r="12" spans="1:18" ht="17.25" customHeight="1" x14ac:dyDescent="0.2">
      <c r="A12" s="87"/>
      <c r="B12" s="87"/>
      <c r="C12" s="106" t="s">
        <v>49</v>
      </c>
      <c r="D12" s="100">
        <f t="shared" si="0"/>
        <v>508</v>
      </c>
      <c r="E12" s="103">
        <v>441</v>
      </c>
      <c r="F12" s="103">
        <f t="shared" si="1"/>
        <v>343</v>
      </c>
      <c r="G12" s="104">
        <v>100</v>
      </c>
      <c r="H12" s="105">
        <v>86</v>
      </c>
      <c r="I12" s="104">
        <f>H12/F12*100</f>
        <v>25.072886297376094</v>
      </c>
      <c r="J12" s="105">
        <v>250</v>
      </c>
      <c r="K12" s="104">
        <f>J12/F12*100</f>
        <v>72.886297376093296</v>
      </c>
      <c r="L12" s="105">
        <v>7</v>
      </c>
      <c r="M12" s="104">
        <f>L12/F12*100</f>
        <v>2.0408163265306123</v>
      </c>
      <c r="N12" s="105">
        <v>0</v>
      </c>
      <c r="O12" s="104">
        <f>N12/F12*100</f>
        <v>0</v>
      </c>
      <c r="P12" s="107">
        <v>18</v>
      </c>
      <c r="Q12" s="107">
        <v>588</v>
      </c>
      <c r="R12" s="107">
        <v>240</v>
      </c>
    </row>
    <row r="13" spans="1:18" ht="17.25" customHeight="1" x14ac:dyDescent="0.2">
      <c r="A13" s="87"/>
      <c r="B13" s="87"/>
      <c r="C13" s="108" t="s">
        <v>19</v>
      </c>
      <c r="D13" s="100">
        <f t="shared" si="0"/>
        <v>549</v>
      </c>
      <c r="E13" s="109">
        <v>710</v>
      </c>
      <c r="F13" s="103">
        <f t="shared" si="1"/>
        <v>502</v>
      </c>
      <c r="G13" s="110">
        <v>100</v>
      </c>
      <c r="H13" s="111">
        <v>20</v>
      </c>
      <c r="I13" s="110">
        <f t="shared" si="2"/>
        <v>3.9840637450199203</v>
      </c>
      <c r="J13" s="111">
        <v>439</v>
      </c>
      <c r="K13" s="110">
        <f t="shared" si="3"/>
        <v>87.450199203187253</v>
      </c>
      <c r="L13" s="111">
        <v>42</v>
      </c>
      <c r="M13" s="110">
        <f t="shared" si="4"/>
        <v>8.3665338645418323</v>
      </c>
      <c r="N13" s="111">
        <v>1</v>
      </c>
      <c r="O13" s="110">
        <f t="shared" si="5"/>
        <v>0.19920318725099601</v>
      </c>
      <c r="P13" s="111">
        <v>179</v>
      </c>
      <c r="Q13" s="111">
        <v>578</v>
      </c>
      <c r="R13" s="111">
        <v>103</v>
      </c>
    </row>
    <row r="14" spans="1:18" ht="17.25" customHeight="1" x14ac:dyDescent="0.2">
      <c r="A14" s="87"/>
      <c r="B14" s="94" t="s">
        <v>20</v>
      </c>
      <c r="C14" s="97"/>
      <c r="D14" s="98">
        <f t="shared" si="0"/>
        <v>6290</v>
      </c>
      <c r="E14" s="99">
        <f>SUM(E15:E18)</f>
        <v>10795</v>
      </c>
      <c r="F14" s="98">
        <f t="shared" si="1"/>
        <v>9575</v>
      </c>
      <c r="G14" s="101">
        <v>100</v>
      </c>
      <c r="H14" s="99">
        <f>SUM(H15:H18)</f>
        <v>1241</v>
      </c>
      <c r="I14" s="101">
        <f t="shared" si="2"/>
        <v>12.960835509138382</v>
      </c>
      <c r="J14" s="99">
        <f>SUM(J15:J18)</f>
        <v>7632</v>
      </c>
      <c r="K14" s="101">
        <f t="shared" si="3"/>
        <v>79.707571801566573</v>
      </c>
      <c r="L14" s="99">
        <f>SUM(L15:L18)</f>
        <v>688</v>
      </c>
      <c r="M14" s="101">
        <f t="shared" si="4"/>
        <v>7.1853785900783285</v>
      </c>
      <c r="N14" s="99">
        <f>SUM(N15:N18)</f>
        <v>14</v>
      </c>
      <c r="O14" s="101">
        <f t="shared" si="5"/>
        <v>0.14621409921671016</v>
      </c>
      <c r="P14" s="99">
        <f>SUM(P15:P18)</f>
        <v>1607</v>
      </c>
      <c r="Q14" s="99">
        <f>SUM(Q15:Q18)</f>
        <v>5903</v>
      </c>
      <c r="R14" s="99">
        <f>SUM(R15:R18)</f>
        <v>1683</v>
      </c>
    </row>
    <row r="15" spans="1:18" ht="17.25" customHeight="1" x14ac:dyDescent="0.2">
      <c r="A15" s="87"/>
      <c r="B15" s="87"/>
      <c r="C15" s="102" t="s">
        <v>21</v>
      </c>
      <c r="D15" s="100">
        <f t="shared" si="0"/>
        <v>761</v>
      </c>
      <c r="E15" s="103">
        <v>4298</v>
      </c>
      <c r="F15" s="103">
        <f t="shared" si="1"/>
        <v>3585</v>
      </c>
      <c r="G15" s="104">
        <v>100</v>
      </c>
      <c r="H15" s="105">
        <v>466</v>
      </c>
      <c r="I15" s="104">
        <f t="shared" si="2"/>
        <v>12.998605299860531</v>
      </c>
      <c r="J15" s="105">
        <v>2984</v>
      </c>
      <c r="K15" s="104">
        <f t="shared" si="3"/>
        <v>83.235704323570431</v>
      </c>
      <c r="L15" s="105">
        <v>135</v>
      </c>
      <c r="M15" s="104">
        <f t="shared" si="4"/>
        <v>3.7656903765690379</v>
      </c>
      <c r="N15" s="105">
        <v>0</v>
      </c>
      <c r="O15" s="104">
        <f t="shared" si="5"/>
        <v>0</v>
      </c>
      <c r="P15" s="105">
        <v>633</v>
      </c>
      <c r="Q15" s="105">
        <v>841</v>
      </c>
      <c r="R15" s="105">
        <v>47</v>
      </c>
    </row>
    <row r="16" spans="1:18" ht="17.25" customHeight="1" x14ac:dyDescent="0.2">
      <c r="A16" s="87"/>
      <c r="B16" s="87"/>
      <c r="C16" s="102" t="s">
        <v>16</v>
      </c>
      <c r="D16" s="100">
        <f>F16+P16+Q16-E16</f>
        <v>3003</v>
      </c>
      <c r="E16" s="103">
        <v>2810</v>
      </c>
      <c r="F16" s="103">
        <f t="shared" si="1"/>
        <v>3217</v>
      </c>
      <c r="G16" s="104">
        <v>100</v>
      </c>
      <c r="H16" s="105">
        <v>491</v>
      </c>
      <c r="I16" s="104">
        <f>H16/F16*100</f>
        <v>15.26266708113149</v>
      </c>
      <c r="J16" s="105">
        <v>2553</v>
      </c>
      <c r="K16" s="104">
        <f>J16/F16*100</f>
        <v>79.359651849549266</v>
      </c>
      <c r="L16" s="105">
        <v>173</v>
      </c>
      <c r="M16" s="104">
        <f>L16/F16*100</f>
        <v>5.3776810693192418</v>
      </c>
      <c r="N16" s="105">
        <v>0</v>
      </c>
      <c r="O16" s="104">
        <f>N16/F16*100</f>
        <v>0</v>
      </c>
      <c r="P16" s="105">
        <v>459</v>
      </c>
      <c r="Q16" s="105">
        <v>2137</v>
      </c>
      <c r="R16" s="105">
        <v>261</v>
      </c>
    </row>
    <row r="17" spans="1:18" ht="17.25" customHeight="1" x14ac:dyDescent="0.2">
      <c r="A17" s="87"/>
      <c r="B17" s="87"/>
      <c r="C17" s="102" t="s">
        <v>22</v>
      </c>
      <c r="D17" s="100">
        <f t="shared" si="0"/>
        <v>451</v>
      </c>
      <c r="E17" s="103">
        <v>1873</v>
      </c>
      <c r="F17" s="103">
        <f t="shared" si="1"/>
        <v>1514</v>
      </c>
      <c r="G17" s="104">
        <v>100</v>
      </c>
      <c r="H17" s="105">
        <v>186</v>
      </c>
      <c r="I17" s="104">
        <f t="shared" si="2"/>
        <v>12.285336856010568</v>
      </c>
      <c r="J17" s="105">
        <v>1295</v>
      </c>
      <c r="K17" s="104">
        <f t="shared" si="3"/>
        <v>85.535006605019817</v>
      </c>
      <c r="L17" s="105">
        <v>33</v>
      </c>
      <c r="M17" s="104">
        <f t="shared" si="4"/>
        <v>2.179656538969617</v>
      </c>
      <c r="N17" s="105">
        <v>0</v>
      </c>
      <c r="O17" s="104">
        <f t="shared" si="5"/>
        <v>0</v>
      </c>
      <c r="P17" s="105">
        <v>156</v>
      </c>
      <c r="Q17" s="105">
        <v>654</v>
      </c>
      <c r="R17" s="105">
        <v>17</v>
      </c>
    </row>
    <row r="18" spans="1:18" ht="17.25" customHeight="1" x14ac:dyDescent="0.2">
      <c r="A18" s="87"/>
      <c r="B18" s="87"/>
      <c r="C18" s="108" t="s">
        <v>19</v>
      </c>
      <c r="D18" s="112">
        <f t="shared" si="0"/>
        <v>2075</v>
      </c>
      <c r="E18" s="109">
        <v>1814</v>
      </c>
      <c r="F18" s="109">
        <f t="shared" si="1"/>
        <v>1259</v>
      </c>
      <c r="G18" s="110">
        <v>100</v>
      </c>
      <c r="H18" s="111">
        <v>98</v>
      </c>
      <c r="I18" s="110">
        <f t="shared" si="2"/>
        <v>7.7839555202541693</v>
      </c>
      <c r="J18" s="111">
        <v>800</v>
      </c>
      <c r="K18" s="110">
        <f t="shared" si="3"/>
        <v>63.542494042891185</v>
      </c>
      <c r="L18" s="111">
        <v>347</v>
      </c>
      <c r="M18" s="110">
        <f t="shared" si="4"/>
        <v>27.561556791104053</v>
      </c>
      <c r="N18" s="111">
        <v>14</v>
      </c>
      <c r="O18" s="110">
        <f t="shared" si="5"/>
        <v>1.1119936457505957</v>
      </c>
      <c r="P18" s="111">
        <v>359</v>
      </c>
      <c r="Q18" s="111">
        <v>2271</v>
      </c>
      <c r="R18" s="111">
        <v>1358</v>
      </c>
    </row>
    <row r="19" spans="1:18" ht="17.25" customHeight="1" x14ac:dyDescent="0.2">
      <c r="A19" s="87"/>
      <c r="B19" s="94" t="s">
        <v>50</v>
      </c>
      <c r="C19" s="97"/>
      <c r="D19" s="98">
        <f>F19+P19+Q19-E19</f>
        <v>3285</v>
      </c>
      <c r="E19" s="99">
        <f>SUM(E20:E23)</f>
        <v>1664</v>
      </c>
      <c r="F19" s="98">
        <f t="shared" si="1"/>
        <v>1677</v>
      </c>
      <c r="G19" s="101">
        <v>100</v>
      </c>
      <c r="H19" s="99">
        <f>SUM(H20:H23)</f>
        <v>97</v>
      </c>
      <c r="I19" s="101">
        <f t="shared" si="2"/>
        <v>5.7841383422778776</v>
      </c>
      <c r="J19" s="99">
        <f>SUM(J20:J23)</f>
        <v>1415</v>
      </c>
      <c r="K19" s="101">
        <f t="shared" si="3"/>
        <v>84.376863446630892</v>
      </c>
      <c r="L19" s="99">
        <f>SUM(L20:L23)</f>
        <v>165</v>
      </c>
      <c r="M19" s="101">
        <f t="shared" si="4"/>
        <v>9.8389982110912353</v>
      </c>
      <c r="N19" s="99">
        <f>SUM(N20:N23)</f>
        <v>0</v>
      </c>
      <c r="O19" s="101">
        <f t="shared" si="5"/>
        <v>0</v>
      </c>
      <c r="P19" s="99">
        <f>SUM(P20:P23)</f>
        <v>202</v>
      </c>
      <c r="Q19" s="99">
        <f>SUM(Q20:Q23)</f>
        <v>3070</v>
      </c>
      <c r="R19" s="99">
        <f>SUM(R20:R23)</f>
        <v>2136</v>
      </c>
    </row>
    <row r="20" spans="1:18" ht="17.25" customHeight="1" x14ac:dyDescent="0.2">
      <c r="A20" s="87"/>
      <c r="B20" s="87"/>
      <c r="C20" s="102" t="s">
        <v>24</v>
      </c>
      <c r="D20" s="100">
        <f t="shared" si="0"/>
        <v>467</v>
      </c>
      <c r="E20" s="103">
        <v>882</v>
      </c>
      <c r="F20" s="103">
        <f t="shared" si="1"/>
        <v>900</v>
      </c>
      <c r="G20" s="104">
        <v>100</v>
      </c>
      <c r="H20" s="105">
        <v>57</v>
      </c>
      <c r="I20" s="104">
        <f t="shared" si="2"/>
        <v>6.3333333333333339</v>
      </c>
      <c r="J20" s="105">
        <v>739</v>
      </c>
      <c r="K20" s="104">
        <f t="shared" si="3"/>
        <v>82.111111111111114</v>
      </c>
      <c r="L20" s="105">
        <v>104</v>
      </c>
      <c r="M20" s="104">
        <f t="shared" si="4"/>
        <v>11.555555555555555</v>
      </c>
      <c r="N20" s="105">
        <v>0</v>
      </c>
      <c r="O20" s="104">
        <f t="shared" si="5"/>
        <v>0</v>
      </c>
      <c r="P20" s="105">
        <v>169</v>
      </c>
      <c r="Q20" s="105">
        <v>280</v>
      </c>
      <c r="R20" s="105">
        <v>0</v>
      </c>
    </row>
    <row r="21" spans="1:18" ht="17.25" customHeight="1" x14ac:dyDescent="0.2">
      <c r="A21" s="87"/>
      <c r="B21" s="87"/>
      <c r="C21" s="102" t="s">
        <v>22</v>
      </c>
      <c r="D21" s="100">
        <f t="shared" si="0"/>
        <v>1164</v>
      </c>
      <c r="E21" s="103">
        <v>510</v>
      </c>
      <c r="F21" s="103">
        <f t="shared" si="1"/>
        <v>655</v>
      </c>
      <c r="G21" s="104">
        <v>100</v>
      </c>
      <c r="H21" s="105">
        <v>29</v>
      </c>
      <c r="I21" s="104">
        <f t="shared" si="2"/>
        <v>4.4274809160305342</v>
      </c>
      <c r="J21" s="105">
        <v>598</v>
      </c>
      <c r="K21" s="104">
        <f t="shared" si="3"/>
        <v>91.297709923664129</v>
      </c>
      <c r="L21" s="105">
        <v>28</v>
      </c>
      <c r="M21" s="104">
        <f t="shared" si="4"/>
        <v>4.2748091603053435</v>
      </c>
      <c r="N21" s="105">
        <v>0</v>
      </c>
      <c r="O21" s="104">
        <f t="shared" si="5"/>
        <v>0</v>
      </c>
      <c r="P21" s="105">
        <v>18</v>
      </c>
      <c r="Q21" s="105">
        <v>1001</v>
      </c>
      <c r="R21" s="105">
        <v>589</v>
      </c>
    </row>
    <row r="22" spans="1:18" ht="17.25" customHeight="1" x14ac:dyDescent="0.2">
      <c r="A22" s="87"/>
      <c r="B22" s="87"/>
      <c r="C22" s="106" t="s">
        <v>26</v>
      </c>
      <c r="D22" s="100">
        <f t="shared" si="0"/>
        <v>428</v>
      </c>
      <c r="E22" s="113">
        <v>141</v>
      </c>
      <c r="F22" s="103">
        <f t="shared" si="1"/>
        <v>15</v>
      </c>
      <c r="G22" s="114">
        <v>100</v>
      </c>
      <c r="H22" s="107">
        <v>0</v>
      </c>
      <c r="I22" s="114">
        <f t="shared" si="2"/>
        <v>0</v>
      </c>
      <c r="J22" s="107">
        <v>12</v>
      </c>
      <c r="K22" s="114">
        <f t="shared" si="3"/>
        <v>80</v>
      </c>
      <c r="L22" s="107">
        <v>3</v>
      </c>
      <c r="M22" s="114">
        <f t="shared" si="4"/>
        <v>20</v>
      </c>
      <c r="N22" s="107">
        <v>0</v>
      </c>
      <c r="O22" s="114">
        <f t="shared" si="5"/>
        <v>0</v>
      </c>
      <c r="P22" s="107">
        <v>1</v>
      </c>
      <c r="Q22" s="107">
        <v>553</v>
      </c>
      <c r="R22" s="107">
        <v>415</v>
      </c>
    </row>
    <row r="23" spans="1:18" ht="17.25" customHeight="1" x14ac:dyDescent="0.2">
      <c r="A23" s="87"/>
      <c r="B23" s="87"/>
      <c r="C23" s="108" t="s">
        <v>19</v>
      </c>
      <c r="D23" s="112">
        <f t="shared" si="0"/>
        <v>1226</v>
      </c>
      <c r="E23" s="109">
        <v>131</v>
      </c>
      <c r="F23" s="109">
        <f t="shared" si="1"/>
        <v>107</v>
      </c>
      <c r="G23" s="110">
        <v>100</v>
      </c>
      <c r="H23" s="111">
        <v>11</v>
      </c>
      <c r="I23" s="110">
        <f t="shared" si="2"/>
        <v>10.2803738317757</v>
      </c>
      <c r="J23" s="111">
        <v>66</v>
      </c>
      <c r="K23" s="110">
        <f t="shared" si="3"/>
        <v>61.682242990654203</v>
      </c>
      <c r="L23" s="111">
        <v>30</v>
      </c>
      <c r="M23" s="110">
        <f t="shared" si="4"/>
        <v>28.037383177570092</v>
      </c>
      <c r="N23" s="111">
        <v>0</v>
      </c>
      <c r="O23" s="110">
        <f t="shared" si="5"/>
        <v>0</v>
      </c>
      <c r="P23" s="111">
        <v>14</v>
      </c>
      <c r="Q23" s="111">
        <v>1236</v>
      </c>
      <c r="R23" s="111">
        <v>1132</v>
      </c>
    </row>
    <row r="24" spans="1:18" ht="17.25" customHeight="1" x14ac:dyDescent="0.2">
      <c r="A24" s="94" t="s">
        <v>27</v>
      </c>
      <c r="B24" s="95"/>
      <c r="C24" s="88"/>
      <c r="D24" s="98">
        <f>F24+P24+Q24-E24</f>
        <v>45338</v>
      </c>
      <c r="E24" s="90">
        <f>SUM(E25:E26)</f>
        <v>36532</v>
      </c>
      <c r="F24" s="98">
        <f t="shared" si="1"/>
        <v>32475</v>
      </c>
      <c r="G24" s="101">
        <v>100</v>
      </c>
      <c r="H24" s="90">
        <f>SUM(H25:H26)</f>
        <v>19748</v>
      </c>
      <c r="I24" s="101">
        <f t="shared" si="2"/>
        <v>60.809853733641262</v>
      </c>
      <c r="J24" s="99">
        <f>SUM(J25:J26)</f>
        <v>9886</v>
      </c>
      <c r="K24" s="101">
        <f t="shared" si="3"/>
        <v>30.441878367975367</v>
      </c>
      <c r="L24" s="99">
        <f>SUM(L25:L26)</f>
        <v>2831</v>
      </c>
      <c r="M24" s="101">
        <f t="shared" si="4"/>
        <v>8.7174749807544263</v>
      </c>
      <c r="N24" s="99">
        <f>SUM(N25:N26)</f>
        <v>10</v>
      </c>
      <c r="O24" s="101">
        <f t="shared" si="5"/>
        <v>3.0792917628945343E-2</v>
      </c>
      <c r="P24" s="90">
        <f>SUM(P25:P26)</f>
        <v>2744</v>
      </c>
      <c r="Q24" s="90">
        <f>SUM(Q25:Q26)</f>
        <v>46651</v>
      </c>
      <c r="R24" s="99">
        <f>SUM(R25:R26)</f>
        <v>22132</v>
      </c>
    </row>
    <row r="25" spans="1:18" ht="17.25" customHeight="1" x14ac:dyDescent="0.2">
      <c r="A25" s="87"/>
      <c r="B25" s="88"/>
      <c r="C25" s="102" t="s">
        <v>28</v>
      </c>
      <c r="D25" s="100">
        <f t="shared" si="0"/>
        <v>45100</v>
      </c>
      <c r="E25" s="103">
        <v>33449</v>
      </c>
      <c r="F25" s="103">
        <f t="shared" si="1"/>
        <v>29777</v>
      </c>
      <c r="G25" s="104">
        <v>100</v>
      </c>
      <c r="H25" s="105">
        <v>19712</v>
      </c>
      <c r="I25" s="104">
        <f t="shared" si="2"/>
        <v>66.198743997044701</v>
      </c>
      <c r="J25" s="105">
        <v>9382</v>
      </c>
      <c r="K25" s="104">
        <f t="shared" si="3"/>
        <v>31.507539376028475</v>
      </c>
      <c r="L25" s="105">
        <v>676</v>
      </c>
      <c r="M25" s="104">
        <f t="shared" si="4"/>
        <v>2.2702085502233267</v>
      </c>
      <c r="N25" s="105">
        <v>7</v>
      </c>
      <c r="O25" s="104">
        <f t="shared" si="5"/>
        <v>2.3508076703495986E-2</v>
      </c>
      <c r="P25" s="105">
        <v>2612</v>
      </c>
      <c r="Q25" s="105">
        <v>46160</v>
      </c>
      <c r="R25" s="105">
        <v>22051</v>
      </c>
    </row>
    <row r="26" spans="1:18" ht="17.25" customHeight="1" x14ac:dyDescent="0.2">
      <c r="A26" s="84"/>
      <c r="B26" s="85"/>
      <c r="C26" s="108" t="s">
        <v>19</v>
      </c>
      <c r="D26" s="112">
        <f t="shared" si="0"/>
        <v>238</v>
      </c>
      <c r="E26" s="109">
        <v>3083</v>
      </c>
      <c r="F26" s="109">
        <f t="shared" si="1"/>
        <v>2698</v>
      </c>
      <c r="G26" s="110">
        <v>100</v>
      </c>
      <c r="H26" s="111">
        <v>36</v>
      </c>
      <c r="I26" s="110">
        <f t="shared" si="2"/>
        <v>1.3343217197924389</v>
      </c>
      <c r="J26" s="111">
        <v>504</v>
      </c>
      <c r="K26" s="110">
        <f t="shared" si="3"/>
        <v>18.680504077094142</v>
      </c>
      <c r="L26" s="111">
        <v>2155</v>
      </c>
      <c r="M26" s="110">
        <f t="shared" si="4"/>
        <v>79.87398072646404</v>
      </c>
      <c r="N26" s="111">
        <v>3</v>
      </c>
      <c r="O26" s="110">
        <f t="shared" si="5"/>
        <v>0.1111934766493699</v>
      </c>
      <c r="P26" s="111">
        <v>132</v>
      </c>
      <c r="Q26" s="111">
        <v>491</v>
      </c>
      <c r="R26" s="111">
        <v>81</v>
      </c>
    </row>
    <row r="27" spans="1:18" s="66" customFormat="1" ht="17.25" customHeight="1" x14ac:dyDescent="0.2">
      <c r="A27" s="115" t="s">
        <v>30</v>
      </c>
      <c r="R27" s="116" t="s">
        <v>51</v>
      </c>
    </row>
    <row r="28" spans="1:18" s="66" customFormat="1" ht="17.25" customHeight="1" x14ac:dyDescent="0.2">
      <c r="A28" s="115" t="s">
        <v>31</v>
      </c>
    </row>
    <row r="29" spans="1:18" s="66" customFormat="1" ht="18" customHeight="1" x14ac:dyDescent="0.2">
      <c r="A29" s="115" t="s">
        <v>32</v>
      </c>
    </row>
    <row r="30" spans="1:18" s="66" customFormat="1" x14ac:dyDescent="0.2"/>
    <row r="31" spans="1:18" s="66" customFormat="1" x14ac:dyDescent="0.2"/>
    <row r="32" spans="1:18" s="66" customFormat="1" x14ac:dyDescent="0.2"/>
    <row r="33" s="66" customFormat="1" x14ac:dyDescent="0.2"/>
    <row r="34" s="66" customFormat="1" x14ac:dyDescent="0.2"/>
    <row r="35" s="66" customFormat="1" x14ac:dyDescent="0.2"/>
    <row r="36" s="66" customFormat="1" x14ac:dyDescent="0.2"/>
    <row r="37" s="66" customFormat="1" x14ac:dyDescent="0.2"/>
    <row r="38" s="66" customFormat="1" x14ac:dyDescent="0.2"/>
    <row r="39" s="66" customFormat="1" x14ac:dyDescent="0.2"/>
  </sheetData>
  <mergeCells count="8">
    <mergeCell ref="A2:R2"/>
    <mergeCell ref="A4:C4"/>
    <mergeCell ref="F4:O4"/>
    <mergeCell ref="Q4:R4"/>
    <mergeCell ref="H5:I5"/>
    <mergeCell ref="J5:K5"/>
    <mergeCell ref="L5:M5"/>
    <mergeCell ref="N5:O5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>
    <oddFooter>&amp;C&amp;"ＭＳ 明朝,標準"-2-</oddFooter>
  </headerFooter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6" topLeftCell="D29" activePane="bottomRight" state="frozen"/>
      <selection pane="topRight" activeCell="C1" sqref="C1"/>
      <selection pane="bottomLeft" activeCell="A7" sqref="A7"/>
      <selection pane="bottomRight" activeCell="A2" sqref="A2:R2"/>
    </sheetView>
  </sheetViews>
  <sheetFormatPr defaultColWidth="9" defaultRowHeight="13.2" x14ac:dyDescent="0.2"/>
  <cols>
    <col min="1" max="2" width="2.6640625" style="67" customWidth="1"/>
    <col min="3" max="3" width="23.6640625" style="67" customWidth="1"/>
    <col min="4" max="4" width="9.6640625" style="67" bestFit="1" customWidth="1"/>
    <col min="5" max="5" width="9.44140625" style="67" bestFit="1" customWidth="1"/>
    <col min="6" max="7" width="7.109375" style="67" customWidth="1"/>
    <col min="8" max="15" width="7.6640625" style="67" customWidth="1"/>
    <col min="16" max="17" width="7.109375" style="67" customWidth="1"/>
    <col min="18" max="18" width="8" style="67" bestFit="1" customWidth="1"/>
    <col min="19" max="16384" width="9" style="67"/>
  </cols>
  <sheetData>
    <row r="1" spans="1:18" s="63" customFormat="1" ht="18" customHeight="1" x14ac:dyDescent="0.2">
      <c r="A1" s="62" t="s">
        <v>52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s="63" customFormat="1" ht="18" customHeight="1" x14ac:dyDescent="0.2">
      <c r="A2" s="64" t="s">
        <v>53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 ht="18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ht="17.25" customHeight="1" x14ac:dyDescent="0.2">
      <c r="A4" s="68" t="s">
        <v>35</v>
      </c>
      <c r="B4" s="69"/>
      <c r="C4" s="70"/>
      <c r="D4" s="71" t="s">
        <v>36</v>
      </c>
      <c r="E4" s="71" t="s">
        <v>37</v>
      </c>
      <c r="F4" s="72" t="s">
        <v>38</v>
      </c>
      <c r="G4" s="117"/>
      <c r="H4" s="117"/>
      <c r="I4" s="117"/>
      <c r="J4" s="117"/>
      <c r="K4" s="117"/>
      <c r="L4" s="117"/>
      <c r="M4" s="117"/>
      <c r="N4" s="117"/>
      <c r="O4" s="118"/>
      <c r="P4" s="71" t="s">
        <v>39</v>
      </c>
      <c r="Q4" s="68" t="s">
        <v>7</v>
      </c>
      <c r="R4" s="75"/>
    </row>
    <row r="5" spans="1:18" ht="18" customHeight="1" x14ac:dyDescent="0.2">
      <c r="A5" s="76"/>
      <c r="B5" s="77"/>
      <c r="C5" s="77"/>
      <c r="D5" s="78"/>
      <c r="E5" s="78"/>
      <c r="F5" s="79"/>
      <c r="G5" s="80"/>
      <c r="H5" s="81" t="s">
        <v>54</v>
      </c>
      <c r="I5" s="82"/>
      <c r="J5" s="119" t="s">
        <v>55</v>
      </c>
      <c r="K5" s="120"/>
      <c r="L5" s="81" t="s">
        <v>56</v>
      </c>
      <c r="M5" s="82"/>
      <c r="N5" s="81" t="s">
        <v>57</v>
      </c>
      <c r="O5" s="82"/>
      <c r="P5" s="121"/>
      <c r="Q5" s="121"/>
      <c r="R5" s="71" t="s">
        <v>44</v>
      </c>
    </row>
    <row r="6" spans="1:18" ht="17.25" customHeight="1" x14ac:dyDescent="0.2">
      <c r="A6" s="84"/>
      <c r="B6" s="85"/>
      <c r="C6" s="85"/>
      <c r="D6" s="86" t="s">
        <v>45</v>
      </c>
      <c r="E6" s="86" t="s">
        <v>45</v>
      </c>
      <c r="F6" s="86" t="s">
        <v>45</v>
      </c>
      <c r="G6" s="86" t="s">
        <v>58</v>
      </c>
      <c r="H6" s="86" t="s">
        <v>45</v>
      </c>
      <c r="I6" s="86" t="s">
        <v>58</v>
      </c>
      <c r="J6" s="86" t="s">
        <v>45</v>
      </c>
      <c r="K6" s="86" t="s">
        <v>58</v>
      </c>
      <c r="L6" s="86" t="s">
        <v>45</v>
      </c>
      <c r="M6" s="86" t="s">
        <v>58</v>
      </c>
      <c r="N6" s="86" t="s">
        <v>45</v>
      </c>
      <c r="O6" s="86" t="s">
        <v>58</v>
      </c>
      <c r="P6" s="86" t="s">
        <v>45</v>
      </c>
      <c r="Q6" s="86" t="s">
        <v>45</v>
      </c>
      <c r="R6" s="86" t="s">
        <v>45</v>
      </c>
    </row>
    <row r="7" spans="1:18" ht="17.25" customHeight="1" x14ac:dyDescent="0.2">
      <c r="A7" s="87" t="s">
        <v>47</v>
      </c>
      <c r="B7" s="88"/>
      <c r="C7" s="88"/>
      <c r="D7" s="89">
        <f>F7+P7+Q7-E7</f>
        <v>57331</v>
      </c>
      <c r="E7" s="90">
        <f>SUM(E8,E24)</f>
        <v>55306</v>
      </c>
      <c r="F7" s="89">
        <f>H7+J7+L7+N7</f>
        <v>48315</v>
      </c>
      <c r="G7" s="91">
        <v>100</v>
      </c>
      <c r="H7" s="90">
        <f>SUM(H8,H24)</f>
        <v>15154</v>
      </c>
      <c r="I7" s="92">
        <f>H7/F7*100</f>
        <v>31.365000517437647</v>
      </c>
      <c r="J7" s="93">
        <f>SUM(J8,J24)</f>
        <v>6422</v>
      </c>
      <c r="K7" s="92">
        <f>J7/F7*100</f>
        <v>13.291938321432268</v>
      </c>
      <c r="L7" s="93">
        <f>SUM(L8,L24)</f>
        <v>7713</v>
      </c>
      <c r="M7" s="92">
        <f>L7/F7*100</f>
        <v>15.963986339646071</v>
      </c>
      <c r="N7" s="93">
        <f>SUM(N8,N24)</f>
        <v>19026</v>
      </c>
      <c r="O7" s="92">
        <f>N7/F7*100</f>
        <v>39.379074821484011</v>
      </c>
      <c r="P7" s="90">
        <f>SUM(P8,P24)</f>
        <v>5799</v>
      </c>
      <c r="Q7" s="90">
        <f>SUM(Q8,Q24)</f>
        <v>58523</v>
      </c>
      <c r="R7" s="93">
        <f>SUM(R8,R24)</f>
        <v>26668</v>
      </c>
    </row>
    <row r="8" spans="1:18" ht="17.25" customHeight="1" x14ac:dyDescent="0.2">
      <c r="A8" s="94" t="s">
        <v>13</v>
      </c>
      <c r="B8" s="95"/>
      <c r="C8" s="96"/>
      <c r="D8" s="89">
        <f t="shared" ref="D8:D26" si="0">F8+P8+Q8-E8</f>
        <v>11993</v>
      </c>
      <c r="E8" s="93">
        <f>SUM(E9,E14,E19)</f>
        <v>18774</v>
      </c>
      <c r="F8" s="89">
        <f>H8+J8+L8+N8</f>
        <v>15840</v>
      </c>
      <c r="G8" s="92">
        <v>100</v>
      </c>
      <c r="H8" s="93">
        <f>SUM(H9,H14,H19)</f>
        <v>7452</v>
      </c>
      <c r="I8" s="92">
        <f t="shared" ref="I8:I26" si="1">H8/F8*100</f>
        <v>47.045454545454547</v>
      </c>
      <c r="J8" s="93">
        <f>SUM(J9,J14,J19)</f>
        <v>2523</v>
      </c>
      <c r="K8" s="92">
        <f t="shared" ref="K8:K26" si="2">J8/F8*100</f>
        <v>15.928030303030303</v>
      </c>
      <c r="L8" s="93">
        <f>SUM(L9,L14,L19)</f>
        <v>3833</v>
      </c>
      <c r="M8" s="92">
        <f t="shared" ref="M8:M26" si="3">L8/F8*100</f>
        <v>24.198232323232325</v>
      </c>
      <c r="N8" s="93">
        <f>SUM(N9,N14,N19)</f>
        <v>2032</v>
      </c>
      <c r="O8" s="92">
        <f t="shared" ref="O8:O26" si="4">N8/F8*100</f>
        <v>12.828282828282827</v>
      </c>
      <c r="P8" s="93">
        <f>SUM(P9,P14,P19)</f>
        <v>3055</v>
      </c>
      <c r="Q8" s="93">
        <f>SUM(Q9,Q14,Q19)</f>
        <v>11872</v>
      </c>
      <c r="R8" s="93">
        <f>SUM(R9,R14,R19)</f>
        <v>4536</v>
      </c>
    </row>
    <row r="9" spans="1:18" ht="17.25" customHeight="1" x14ac:dyDescent="0.2">
      <c r="A9" s="87"/>
      <c r="B9" s="94" t="s">
        <v>15</v>
      </c>
      <c r="C9" s="97"/>
      <c r="D9" s="98">
        <f t="shared" si="0"/>
        <v>2418</v>
      </c>
      <c r="E9" s="99">
        <f>SUM(E10:E13)</f>
        <v>6315</v>
      </c>
      <c r="F9" s="98">
        <f t="shared" ref="F9:F26" si="5">H9+J9+L9+N9</f>
        <v>4588</v>
      </c>
      <c r="G9" s="101">
        <v>100</v>
      </c>
      <c r="H9" s="99">
        <f>SUM(H10:H13)</f>
        <v>3402</v>
      </c>
      <c r="I9" s="101">
        <f t="shared" si="1"/>
        <v>74.149956408020927</v>
      </c>
      <c r="J9" s="99">
        <f>SUM(J10:J13)</f>
        <v>502</v>
      </c>
      <c r="K9" s="101">
        <f t="shared" si="2"/>
        <v>10.941586748038361</v>
      </c>
      <c r="L9" s="99">
        <f>SUM(L10:L13)</f>
        <v>323</v>
      </c>
      <c r="M9" s="101">
        <f t="shared" si="3"/>
        <v>7.0401046207497817</v>
      </c>
      <c r="N9" s="99">
        <f>SUM(N10:N13)</f>
        <v>361</v>
      </c>
      <c r="O9" s="101">
        <f t="shared" si="4"/>
        <v>7.8683522231909331</v>
      </c>
      <c r="P9" s="99">
        <f>SUM(P10:P13)</f>
        <v>1246</v>
      </c>
      <c r="Q9" s="99">
        <f>SUM(Q10:Q13)</f>
        <v>2899</v>
      </c>
      <c r="R9" s="99">
        <f>SUM(R10:R13)</f>
        <v>717</v>
      </c>
    </row>
    <row r="10" spans="1:18" ht="17.25" customHeight="1" x14ac:dyDescent="0.2">
      <c r="A10" s="87"/>
      <c r="B10" s="87"/>
      <c r="C10" s="102" t="s">
        <v>16</v>
      </c>
      <c r="D10" s="100">
        <f t="shared" si="0"/>
        <v>1270</v>
      </c>
      <c r="E10" s="105">
        <v>4718</v>
      </c>
      <c r="F10" s="100">
        <f>H10+J10+L10+N10</f>
        <v>3355</v>
      </c>
      <c r="G10" s="104">
        <v>100</v>
      </c>
      <c r="H10" s="105">
        <v>2847</v>
      </c>
      <c r="I10" s="104">
        <f t="shared" si="1"/>
        <v>84.858420268256324</v>
      </c>
      <c r="J10" s="105">
        <v>360</v>
      </c>
      <c r="K10" s="104">
        <f t="shared" si="2"/>
        <v>10.730253353204173</v>
      </c>
      <c r="L10" s="105">
        <v>106</v>
      </c>
      <c r="M10" s="104">
        <f t="shared" si="3"/>
        <v>3.1594634873323395</v>
      </c>
      <c r="N10" s="105">
        <v>42</v>
      </c>
      <c r="O10" s="104">
        <f t="shared" si="4"/>
        <v>1.2518628912071534</v>
      </c>
      <c r="P10" s="105">
        <v>972</v>
      </c>
      <c r="Q10" s="105">
        <v>1661</v>
      </c>
      <c r="R10" s="105">
        <v>374</v>
      </c>
    </row>
    <row r="11" spans="1:18" ht="17.25" customHeight="1" x14ac:dyDescent="0.2">
      <c r="A11" s="87"/>
      <c r="B11" s="87"/>
      <c r="C11" s="102" t="s">
        <v>48</v>
      </c>
      <c r="D11" s="100">
        <f t="shared" si="0"/>
        <v>91</v>
      </c>
      <c r="E11" s="105">
        <v>446</v>
      </c>
      <c r="F11" s="100">
        <f t="shared" si="5"/>
        <v>388</v>
      </c>
      <c r="G11" s="104">
        <v>100</v>
      </c>
      <c r="H11" s="105">
        <v>379</v>
      </c>
      <c r="I11" s="104">
        <f t="shared" si="1"/>
        <v>97.680412371134011</v>
      </c>
      <c r="J11" s="105">
        <v>9</v>
      </c>
      <c r="K11" s="104">
        <f t="shared" si="2"/>
        <v>2.3195876288659796</v>
      </c>
      <c r="L11" s="105">
        <v>0</v>
      </c>
      <c r="M11" s="104">
        <f t="shared" si="3"/>
        <v>0</v>
      </c>
      <c r="N11" s="105">
        <v>0</v>
      </c>
      <c r="O11" s="104">
        <f t="shared" si="4"/>
        <v>0</v>
      </c>
      <c r="P11" s="105">
        <v>77</v>
      </c>
      <c r="Q11" s="105">
        <v>72</v>
      </c>
      <c r="R11" s="105">
        <v>0</v>
      </c>
    </row>
    <row r="12" spans="1:18" ht="17.25" customHeight="1" x14ac:dyDescent="0.2">
      <c r="A12" s="87"/>
      <c r="B12" s="87"/>
      <c r="C12" s="106" t="s">
        <v>49</v>
      </c>
      <c r="D12" s="100">
        <f t="shared" si="0"/>
        <v>508</v>
      </c>
      <c r="E12" s="105">
        <v>441</v>
      </c>
      <c r="F12" s="100">
        <f>H12+J12+L12+N12</f>
        <v>343</v>
      </c>
      <c r="G12" s="104">
        <v>100</v>
      </c>
      <c r="H12" s="105">
        <v>21</v>
      </c>
      <c r="I12" s="104">
        <f>H12/F12*100</f>
        <v>6.1224489795918364</v>
      </c>
      <c r="J12" s="105">
        <v>92</v>
      </c>
      <c r="K12" s="104">
        <f>J12/F12*100</f>
        <v>26.822157434402332</v>
      </c>
      <c r="L12" s="105">
        <v>80</v>
      </c>
      <c r="M12" s="104">
        <f>L12/F12*100</f>
        <v>23.323615160349853</v>
      </c>
      <c r="N12" s="105">
        <v>150</v>
      </c>
      <c r="O12" s="104">
        <f>N12/F12*100</f>
        <v>43.731778425655975</v>
      </c>
      <c r="P12" s="107">
        <v>18</v>
      </c>
      <c r="Q12" s="107">
        <v>588</v>
      </c>
      <c r="R12" s="107">
        <v>240</v>
      </c>
    </row>
    <row r="13" spans="1:18" ht="17.25" customHeight="1" x14ac:dyDescent="0.2">
      <c r="A13" s="87"/>
      <c r="B13" s="87"/>
      <c r="C13" s="108" t="s">
        <v>19</v>
      </c>
      <c r="D13" s="100">
        <f t="shared" si="0"/>
        <v>549</v>
      </c>
      <c r="E13" s="111">
        <v>710</v>
      </c>
      <c r="F13" s="112">
        <f t="shared" si="5"/>
        <v>502</v>
      </c>
      <c r="G13" s="110">
        <v>100</v>
      </c>
      <c r="H13" s="111">
        <v>155</v>
      </c>
      <c r="I13" s="110">
        <f t="shared" si="1"/>
        <v>30.876494023904382</v>
      </c>
      <c r="J13" s="111">
        <v>41</v>
      </c>
      <c r="K13" s="110">
        <f t="shared" si="2"/>
        <v>8.1673306772908365</v>
      </c>
      <c r="L13" s="111">
        <v>137</v>
      </c>
      <c r="M13" s="110">
        <f t="shared" si="3"/>
        <v>27.290836653386453</v>
      </c>
      <c r="N13" s="111">
        <v>169</v>
      </c>
      <c r="O13" s="110">
        <f t="shared" si="4"/>
        <v>33.665338645418323</v>
      </c>
      <c r="P13" s="111">
        <v>179</v>
      </c>
      <c r="Q13" s="111">
        <v>578</v>
      </c>
      <c r="R13" s="111">
        <v>103</v>
      </c>
    </row>
    <row r="14" spans="1:18" ht="17.25" customHeight="1" x14ac:dyDescent="0.2">
      <c r="A14" s="87"/>
      <c r="B14" s="94" t="s">
        <v>20</v>
      </c>
      <c r="C14" s="97"/>
      <c r="D14" s="98">
        <f t="shared" si="0"/>
        <v>6290</v>
      </c>
      <c r="E14" s="99">
        <f>SUM(E15:E18)</f>
        <v>10795</v>
      </c>
      <c r="F14" s="98">
        <f t="shared" si="5"/>
        <v>9575</v>
      </c>
      <c r="G14" s="101">
        <v>100</v>
      </c>
      <c r="H14" s="99">
        <f>SUM(H15:H18)</f>
        <v>3992</v>
      </c>
      <c r="I14" s="101">
        <f>H14/F14*100</f>
        <v>41.691906005221938</v>
      </c>
      <c r="J14" s="99">
        <f>SUM(J15:J18)</f>
        <v>1702</v>
      </c>
      <c r="K14" s="101">
        <f t="shared" si="2"/>
        <v>17.775456919060051</v>
      </c>
      <c r="L14" s="99">
        <f>SUM(L15:L18)</f>
        <v>2956</v>
      </c>
      <c r="M14" s="101">
        <f t="shared" si="3"/>
        <v>30.872062663185378</v>
      </c>
      <c r="N14" s="99">
        <f>SUM(N15:N18)</f>
        <v>925</v>
      </c>
      <c r="O14" s="101">
        <f t="shared" si="4"/>
        <v>9.660574412532636</v>
      </c>
      <c r="P14" s="99">
        <f>SUM(P15:P18)</f>
        <v>1607</v>
      </c>
      <c r="Q14" s="99">
        <f>SUM(Q15:Q18)</f>
        <v>5903</v>
      </c>
      <c r="R14" s="99">
        <f>SUM(R15:R18)</f>
        <v>1683</v>
      </c>
    </row>
    <row r="15" spans="1:18" ht="17.25" customHeight="1" x14ac:dyDescent="0.2">
      <c r="A15" s="87"/>
      <c r="B15" s="87"/>
      <c r="C15" s="102" t="s">
        <v>21</v>
      </c>
      <c r="D15" s="100">
        <f t="shared" si="0"/>
        <v>761</v>
      </c>
      <c r="E15" s="105">
        <v>4298</v>
      </c>
      <c r="F15" s="100">
        <f t="shared" si="5"/>
        <v>3585</v>
      </c>
      <c r="G15" s="104">
        <v>100</v>
      </c>
      <c r="H15" s="105">
        <v>2994</v>
      </c>
      <c r="I15" s="104">
        <f t="shared" si="1"/>
        <v>83.51464435146444</v>
      </c>
      <c r="J15" s="105">
        <v>383</v>
      </c>
      <c r="K15" s="104">
        <f t="shared" si="2"/>
        <v>10.683403068340306</v>
      </c>
      <c r="L15" s="105">
        <v>143</v>
      </c>
      <c r="M15" s="104">
        <f t="shared" si="3"/>
        <v>3.9888423988842394</v>
      </c>
      <c r="N15" s="105">
        <v>65</v>
      </c>
      <c r="O15" s="104">
        <f t="shared" si="4"/>
        <v>1.813110181311018</v>
      </c>
      <c r="P15" s="105">
        <v>633</v>
      </c>
      <c r="Q15" s="105">
        <v>841</v>
      </c>
      <c r="R15" s="105">
        <v>47</v>
      </c>
    </row>
    <row r="16" spans="1:18" ht="17.25" customHeight="1" x14ac:dyDescent="0.2">
      <c r="A16" s="87"/>
      <c r="B16" s="87"/>
      <c r="C16" s="102" t="s">
        <v>16</v>
      </c>
      <c r="D16" s="100">
        <f>F16+P16+Q16-E16</f>
        <v>3003</v>
      </c>
      <c r="E16" s="105">
        <v>2810</v>
      </c>
      <c r="F16" s="100">
        <f>H16+J16+L16+N16</f>
        <v>3217</v>
      </c>
      <c r="G16" s="104">
        <v>100</v>
      </c>
      <c r="H16" s="105">
        <v>90</v>
      </c>
      <c r="I16" s="104">
        <f>H16/F16*100</f>
        <v>2.7976375505129001</v>
      </c>
      <c r="J16" s="105">
        <v>314</v>
      </c>
      <c r="K16" s="104">
        <f>J16/F16*100</f>
        <v>9.7606465651227854</v>
      </c>
      <c r="L16" s="105">
        <v>2242</v>
      </c>
      <c r="M16" s="104">
        <f>L16/F16*100</f>
        <v>69.692259869443589</v>
      </c>
      <c r="N16" s="105">
        <v>571</v>
      </c>
      <c r="O16" s="104">
        <f>N16/F16*100</f>
        <v>17.749456014920735</v>
      </c>
      <c r="P16" s="105">
        <v>459</v>
      </c>
      <c r="Q16" s="105">
        <v>2137</v>
      </c>
      <c r="R16" s="105">
        <v>261</v>
      </c>
    </row>
    <row r="17" spans="1:18" ht="17.25" customHeight="1" x14ac:dyDescent="0.2">
      <c r="A17" s="87"/>
      <c r="B17" s="87"/>
      <c r="C17" s="102" t="s">
        <v>22</v>
      </c>
      <c r="D17" s="100">
        <f t="shared" si="0"/>
        <v>451</v>
      </c>
      <c r="E17" s="105">
        <v>1873</v>
      </c>
      <c r="F17" s="100">
        <f t="shared" si="5"/>
        <v>1514</v>
      </c>
      <c r="G17" s="104">
        <v>100</v>
      </c>
      <c r="H17" s="105">
        <v>610</v>
      </c>
      <c r="I17" s="104">
        <f t="shared" si="1"/>
        <v>40.290620871862615</v>
      </c>
      <c r="J17" s="105">
        <v>655</v>
      </c>
      <c r="K17" s="104">
        <f t="shared" si="2"/>
        <v>43.262879788639367</v>
      </c>
      <c r="L17" s="105">
        <v>211</v>
      </c>
      <c r="M17" s="104">
        <f t="shared" si="3"/>
        <v>13.936591809775429</v>
      </c>
      <c r="N17" s="105">
        <v>38</v>
      </c>
      <c r="O17" s="104">
        <f t="shared" si="4"/>
        <v>2.509907529722589</v>
      </c>
      <c r="P17" s="105">
        <v>156</v>
      </c>
      <c r="Q17" s="105">
        <v>654</v>
      </c>
      <c r="R17" s="105">
        <v>17</v>
      </c>
    </row>
    <row r="18" spans="1:18" ht="17.25" customHeight="1" x14ac:dyDescent="0.2">
      <c r="A18" s="87"/>
      <c r="B18" s="87"/>
      <c r="C18" s="108" t="s">
        <v>19</v>
      </c>
      <c r="D18" s="112">
        <f t="shared" si="0"/>
        <v>2075</v>
      </c>
      <c r="E18" s="111">
        <v>1814</v>
      </c>
      <c r="F18" s="112">
        <f t="shared" si="5"/>
        <v>1259</v>
      </c>
      <c r="G18" s="110">
        <v>100</v>
      </c>
      <c r="H18" s="111">
        <v>298</v>
      </c>
      <c r="I18" s="110">
        <f t="shared" si="1"/>
        <v>23.669579030976966</v>
      </c>
      <c r="J18" s="111">
        <v>350</v>
      </c>
      <c r="K18" s="110">
        <f t="shared" si="2"/>
        <v>27.79984114376489</v>
      </c>
      <c r="L18" s="111">
        <v>360</v>
      </c>
      <c r="M18" s="110">
        <f t="shared" si="3"/>
        <v>28.594122319301036</v>
      </c>
      <c r="N18" s="111">
        <v>251</v>
      </c>
      <c r="O18" s="110">
        <f t="shared" si="4"/>
        <v>19.936457505957108</v>
      </c>
      <c r="P18" s="111">
        <v>359</v>
      </c>
      <c r="Q18" s="111">
        <v>2271</v>
      </c>
      <c r="R18" s="111">
        <v>1358</v>
      </c>
    </row>
    <row r="19" spans="1:18" ht="17.25" customHeight="1" x14ac:dyDescent="0.2">
      <c r="A19" s="87"/>
      <c r="B19" s="94" t="s">
        <v>50</v>
      </c>
      <c r="C19" s="97"/>
      <c r="D19" s="98">
        <f t="shared" si="0"/>
        <v>3285</v>
      </c>
      <c r="E19" s="99">
        <f>SUM(E20:E23)</f>
        <v>1664</v>
      </c>
      <c r="F19" s="98">
        <f t="shared" si="5"/>
        <v>1677</v>
      </c>
      <c r="G19" s="101">
        <v>100</v>
      </c>
      <c r="H19" s="99">
        <f>SUM(H20:H23)</f>
        <v>58</v>
      </c>
      <c r="I19" s="101">
        <f t="shared" si="1"/>
        <v>3.4585569469290403</v>
      </c>
      <c r="J19" s="99">
        <f>SUM(J20:J23)</f>
        <v>319</v>
      </c>
      <c r="K19" s="101">
        <f t="shared" si="2"/>
        <v>19.022063208109717</v>
      </c>
      <c r="L19" s="99">
        <f>SUM(L20:L23)</f>
        <v>554</v>
      </c>
      <c r="M19" s="101">
        <f t="shared" si="3"/>
        <v>33.035181872391171</v>
      </c>
      <c r="N19" s="99">
        <f>SUM(N20:N23)</f>
        <v>746</v>
      </c>
      <c r="O19" s="101">
        <f t="shared" si="4"/>
        <v>44.484197972570065</v>
      </c>
      <c r="P19" s="99">
        <f>SUM(P20:P23)</f>
        <v>202</v>
      </c>
      <c r="Q19" s="99">
        <f>SUM(Q20:Q23)</f>
        <v>3070</v>
      </c>
      <c r="R19" s="99">
        <f>SUM(R20:R23)</f>
        <v>2136</v>
      </c>
    </row>
    <row r="20" spans="1:18" ht="17.25" customHeight="1" x14ac:dyDescent="0.2">
      <c r="A20" s="87"/>
      <c r="B20" s="87"/>
      <c r="C20" s="102" t="s">
        <v>24</v>
      </c>
      <c r="D20" s="100">
        <f t="shared" si="0"/>
        <v>467</v>
      </c>
      <c r="E20" s="105">
        <v>882</v>
      </c>
      <c r="F20" s="100">
        <f t="shared" si="5"/>
        <v>900</v>
      </c>
      <c r="G20" s="104">
        <v>100</v>
      </c>
      <c r="H20" s="105">
        <v>51</v>
      </c>
      <c r="I20" s="104">
        <f t="shared" si="1"/>
        <v>5.6666666666666661</v>
      </c>
      <c r="J20" s="105">
        <v>293</v>
      </c>
      <c r="K20" s="104">
        <f t="shared" si="2"/>
        <v>32.555555555555557</v>
      </c>
      <c r="L20" s="105">
        <v>490</v>
      </c>
      <c r="M20" s="104">
        <f t="shared" si="3"/>
        <v>54.444444444444443</v>
      </c>
      <c r="N20" s="105">
        <v>66</v>
      </c>
      <c r="O20" s="104">
        <f t="shared" si="4"/>
        <v>7.333333333333333</v>
      </c>
      <c r="P20" s="105">
        <v>169</v>
      </c>
      <c r="Q20" s="105">
        <v>280</v>
      </c>
      <c r="R20" s="105">
        <v>0</v>
      </c>
    </row>
    <row r="21" spans="1:18" ht="17.25" customHeight="1" x14ac:dyDescent="0.2">
      <c r="A21" s="87"/>
      <c r="B21" s="87"/>
      <c r="C21" s="102" t="s">
        <v>22</v>
      </c>
      <c r="D21" s="100">
        <f t="shared" si="0"/>
        <v>1164</v>
      </c>
      <c r="E21" s="105">
        <v>510</v>
      </c>
      <c r="F21" s="100">
        <f t="shared" si="5"/>
        <v>655</v>
      </c>
      <c r="G21" s="104">
        <v>100</v>
      </c>
      <c r="H21" s="105">
        <v>0</v>
      </c>
      <c r="I21" s="104">
        <f t="shared" si="1"/>
        <v>0</v>
      </c>
      <c r="J21" s="105">
        <v>14</v>
      </c>
      <c r="K21" s="104">
        <f t="shared" si="2"/>
        <v>2.1374045801526718</v>
      </c>
      <c r="L21" s="105">
        <v>49</v>
      </c>
      <c r="M21" s="104">
        <f t="shared" si="3"/>
        <v>7.4809160305343516</v>
      </c>
      <c r="N21" s="105">
        <v>592</v>
      </c>
      <c r="O21" s="104">
        <f t="shared" si="4"/>
        <v>90.381679389312978</v>
      </c>
      <c r="P21" s="105">
        <v>18</v>
      </c>
      <c r="Q21" s="105">
        <v>1001</v>
      </c>
      <c r="R21" s="105">
        <v>589</v>
      </c>
    </row>
    <row r="22" spans="1:18" ht="17.25" customHeight="1" x14ac:dyDescent="0.2">
      <c r="A22" s="87"/>
      <c r="B22" s="87"/>
      <c r="C22" s="106" t="s">
        <v>26</v>
      </c>
      <c r="D22" s="100">
        <f t="shared" si="0"/>
        <v>428</v>
      </c>
      <c r="E22" s="107">
        <v>141</v>
      </c>
      <c r="F22" s="100">
        <f t="shared" si="5"/>
        <v>15</v>
      </c>
      <c r="G22" s="114">
        <v>100</v>
      </c>
      <c r="H22" s="107">
        <v>0</v>
      </c>
      <c r="I22" s="114">
        <f t="shared" si="1"/>
        <v>0</v>
      </c>
      <c r="J22" s="107">
        <v>1</v>
      </c>
      <c r="K22" s="114">
        <f t="shared" si="2"/>
        <v>6.666666666666667</v>
      </c>
      <c r="L22" s="107">
        <v>2</v>
      </c>
      <c r="M22" s="114">
        <f t="shared" si="3"/>
        <v>13.333333333333334</v>
      </c>
      <c r="N22" s="107">
        <v>12</v>
      </c>
      <c r="O22" s="114">
        <f t="shared" si="4"/>
        <v>80</v>
      </c>
      <c r="P22" s="107">
        <v>1</v>
      </c>
      <c r="Q22" s="107">
        <v>553</v>
      </c>
      <c r="R22" s="107">
        <v>415</v>
      </c>
    </row>
    <row r="23" spans="1:18" ht="17.25" customHeight="1" x14ac:dyDescent="0.2">
      <c r="A23" s="87"/>
      <c r="B23" s="87"/>
      <c r="C23" s="108" t="s">
        <v>19</v>
      </c>
      <c r="D23" s="112">
        <f t="shared" si="0"/>
        <v>1226</v>
      </c>
      <c r="E23" s="111">
        <v>131</v>
      </c>
      <c r="F23" s="112">
        <f t="shared" si="5"/>
        <v>107</v>
      </c>
      <c r="G23" s="110">
        <v>100</v>
      </c>
      <c r="H23" s="111">
        <v>7</v>
      </c>
      <c r="I23" s="110">
        <f t="shared" si="1"/>
        <v>6.5420560747663545</v>
      </c>
      <c r="J23" s="111">
        <v>11</v>
      </c>
      <c r="K23" s="110">
        <f t="shared" si="2"/>
        <v>10.2803738317757</v>
      </c>
      <c r="L23" s="111">
        <v>13</v>
      </c>
      <c r="M23" s="110">
        <f t="shared" si="3"/>
        <v>12.149532710280374</v>
      </c>
      <c r="N23" s="111">
        <v>76</v>
      </c>
      <c r="O23" s="110">
        <f t="shared" si="4"/>
        <v>71.028037383177562</v>
      </c>
      <c r="P23" s="111">
        <v>14</v>
      </c>
      <c r="Q23" s="111">
        <v>1236</v>
      </c>
      <c r="R23" s="111">
        <v>1132</v>
      </c>
    </row>
    <row r="24" spans="1:18" ht="17.25" customHeight="1" x14ac:dyDescent="0.2">
      <c r="A24" s="94" t="s">
        <v>27</v>
      </c>
      <c r="B24" s="95"/>
      <c r="C24" s="88"/>
      <c r="D24" s="98">
        <f t="shared" si="0"/>
        <v>45338</v>
      </c>
      <c r="E24" s="90">
        <f>SUM(E25:E26)</f>
        <v>36532</v>
      </c>
      <c r="F24" s="98">
        <f t="shared" si="5"/>
        <v>32475</v>
      </c>
      <c r="G24" s="101">
        <v>100</v>
      </c>
      <c r="H24" s="90">
        <f>SUM(H25:H26)</f>
        <v>7702</v>
      </c>
      <c r="I24" s="101">
        <f t="shared" si="1"/>
        <v>23.716705157813703</v>
      </c>
      <c r="J24" s="99">
        <f>SUM(J25:J26)</f>
        <v>3899</v>
      </c>
      <c r="K24" s="101">
        <f t="shared" si="2"/>
        <v>12.006158583525789</v>
      </c>
      <c r="L24" s="99">
        <f>SUM(L25:L26)</f>
        <v>3880</v>
      </c>
      <c r="M24" s="101">
        <f t="shared" si="3"/>
        <v>11.947652040030793</v>
      </c>
      <c r="N24" s="99">
        <f>SUM(N25:N26)</f>
        <v>16994</v>
      </c>
      <c r="O24" s="101">
        <f t="shared" si="4"/>
        <v>52.329484218629716</v>
      </c>
      <c r="P24" s="90">
        <f>SUM(P25:P26)</f>
        <v>2744</v>
      </c>
      <c r="Q24" s="90">
        <f>SUM(Q25:Q26)</f>
        <v>46651</v>
      </c>
      <c r="R24" s="99">
        <f>SUM(R25:R26)</f>
        <v>22132</v>
      </c>
    </row>
    <row r="25" spans="1:18" ht="17.25" customHeight="1" x14ac:dyDescent="0.2">
      <c r="A25" s="87"/>
      <c r="B25" s="88"/>
      <c r="C25" s="102" t="s">
        <v>28</v>
      </c>
      <c r="D25" s="100">
        <f t="shared" si="0"/>
        <v>45100</v>
      </c>
      <c r="E25" s="105">
        <v>33449</v>
      </c>
      <c r="F25" s="100">
        <f t="shared" si="5"/>
        <v>29777</v>
      </c>
      <c r="G25" s="104">
        <v>100</v>
      </c>
      <c r="H25" s="105">
        <v>5228</v>
      </c>
      <c r="I25" s="104">
        <f t="shared" si="1"/>
        <v>17.557175000839575</v>
      </c>
      <c r="J25" s="105">
        <v>3819</v>
      </c>
      <c r="K25" s="104">
        <f t="shared" si="2"/>
        <v>12.825334990093024</v>
      </c>
      <c r="L25" s="105">
        <v>3814</v>
      </c>
      <c r="M25" s="104">
        <f t="shared" si="3"/>
        <v>12.808543506733386</v>
      </c>
      <c r="N25" s="105">
        <v>16916</v>
      </c>
      <c r="O25" s="104">
        <f t="shared" si="4"/>
        <v>56.80894650233401</v>
      </c>
      <c r="P25" s="105">
        <v>2612</v>
      </c>
      <c r="Q25" s="105">
        <v>46160</v>
      </c>
      <c r="R25" s="105">
        <v>22051</v>
      </c>
    </row>
    <row r="26" spans="1:18" ht="17.25" customHeight="1" x14ac:dyDescent="0.2">
      <c r="A26" s="84"/>
      <c r="B26" s="85"/>
      <c r="C26" s="108" t="s">
        <v>19</v>
      </c>
      <c r="D26" s="112">
        <f t="shared" si="0"/>
        <v>238</v>
      </c>
      <c r="E26" s="111">
        <v>3083</v>
      </c>
      <c r="F26" s="112">
        <f t="shared" si="5"/>
        <v>2698</v>
      </c>
      <c r="G26" s="110">
        <v>100</v>
      </c>
      <c r="H26" s="111">
        <v>2474</v>
      </c>
      <c r="I26" s="110">
        <f t="shared" si="1"/>
        <v>91.697553743513708</v>
      </c>
      <c r="J26" s="111">
        <v>80</v>
      </c>
      <c r="K26" s="110">
        <f t="shared" si="2"/>
        <v>2.9651593773165308</v>
      </c>
      <c r="L26" s="111">
        <v>66</v>
      </c>
      <c r="M26" s="110">
        <f t="shared" si="3"/>
        <v>2.446256486286138</v>
      </c>
      <c r="N26" s="111">
        <v>78</v>
      </c>
      <c r="O26" s="110">
        <f t="shared" si="4"/>
        <v>2.8910303928836178</v>
      </c>
      <c r="P26" s="111">
        <v>132</v>
      </c>
      <c r="Q26" s="111">
        <v>491</v>
      </c>
      <c r="R26" s="111">
        <v>81</v>
      </c>
    </row>
    <row r="27" spans="1:18" s="66" customFormat="1" ht="17.25" customHeight="1" x14ac:dyDescent="0.2">
      <c r="A27" s="115" t="s">
        <v>30</v>
      </c>
    </row>
    <row r="28" spans="1:18" s="66" customFormat="1" ht="17.25" customHeight="1" x14ac:dyDescent="0.2">
      <c r="A28" s="115" t="s">
        <v>31</v>
      </c>
    </row>
    <row r="29" spans="1:18" s="66" customFormat="1" ht="18" customHeight="1" x14ac:dyDescent="0.2">
      <c r="A29" s="115" t="s">
        <v>32</v>
      </c>
    </row>
    <row r="30" spans="1:18" s="66" customFormat="1" x14ac:dyDescent="0.2"/>
    <row r="31" spans="1:18" s="66" customFormat="1" x14ac:dyDescent="0.2"/>
    <row r="32" spans="1:18" s="66" customFormat="1" x14ac:dyDescent="0.2"/>
    <row r="33" s="66" customFormat="1" x14ac:dyDescent="0.2"/>
    <row r="34" s="66" customFormat="1" x14ac:dyDescent="0.2"/>
    <row r="35" s="66" customFormat="1" x14ac:dyDescent="0.2"/>
    <row r="36" s="66" customFormat="1" x14ac:dyDescent="0.2"/>
    <row r="37" s="66" customFormat="1" x14ac:dyDescent="0.2"/>
    <row r="38" s="66" customFormat="1" x14ac:dyDescent="0.2"/>
    <row r="39" s="66" customFormat="1" x14ac:dyDescent="0.2"/>
  </sheetData>
  <mergeCells count="8">
    <mergeCell ref="A2:R2"/>
    <mergeCell ref="A4:C4"/>
    <mergeCell ref="F4:O4"/>
    <mergeCell ref="Q4:R4"/>
    <mergeCell ref="H5:I5"/>
    <mergeCell ref="J5:K5"/>
    <mergeCell ref="L5:M5"/>
    <mergeCell ref="N5:O5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>
    <oddFooter>&amp;C&amp;"ＭＳ 明朝,標準"-3-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pane xSplit="1" ySplit="7" topLeftCell="B21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 x14ac:dyDescent="0.2"/>
  <cols>
    <col min="1" max="1" width="15.109375" customWidth="1"/>
    <col min="2" max="3" width="10.33203125" customWidth="1"/>
    <col min="4" max="8" width="8.109375" customWidth="1"/>
    <col min="11" max="12" width="8.44140625" customWidth="1"/>
    <col min="13" max="13" width="9.44140625" bestFit="1" customWidth="1"/>
    <col min="14" max="15" width="8.109375" customWidth="1"/>
  </cols>
  <sheetData>
    <row r="1" spans="1:15" s="123" customFormat="1" ht="18" customHeight="1" x14ac:dyDescent="0.2">
      <c r="A1" s="122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125" customFormat="1" ht="18" customHeight="1" x14ac:dyDescent="0.2">
      <c r="A2" s="124" t="s">
        <v>60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65"/>
    </row>
    <row r="3" spans="1:15" s="125" customFormat="1" ht="18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s="125" customFormat="1" ht="18" customHeight="1" x14ac:dyDescent="0.2">
      <c r="A4" s="126" t="s">
        <v>61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18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8"/>
      <c r="O5" s="128" t="s">
        <v>62</v>
      </c>
    </row>
    <row r="6" spans="1:15" ht="18" customHeight="1" x14ac:dyDescent="0.2">
      <c r="A6" s="129" t="s">
        <v>63</v>
      </c>
      <c r="B6" s="130" t="s">
        <v>64</v>
      </c>
      <c r="C6" s="130" t="s">
        <v>65</v>
      </c>
      <c r="D6" s="131" t="s">
        <v>66</v>
      </c>
      <c r="E6" s="132"/>
      <c r="F6" s="132"/>
      <c r="G6" s="132"/>
      <c r="H6" s="133"/>
      <c r="I6" s="134" t="s">
        <v>67</v>
      </c>
      <c r="J6" s="135"/>
      <c r="K6" s="135"/>
      <c r="L6" s="136"/>
      <c r="M6" s="137" t="s">
        <v>68</v>
      </c>
      <c r="N6" s="131" t="s">
        <v>69</v>
      </c>
      <c r="O6" s="133"/>
    </row>
    <row r="7" spans="1:15" ht="32.4" x14ac:dyDescent="0.2">
      <c r="A7" s="138"/>
      <c r="B7" s="139" t="s">
        <v>70</v>
      </c>
      <c r="C7" s="139" t="s">
        <v>70</v>
      </c>
      <c r="D7" s="140"/>
      <c r="E7" s="141" t="s">
        <v>71</v>
      </c>
      <c r="F7" s="141" t="s">
        <v>72</v>
      </c>
      <c r="G7" s="141" t="s">
        <v>73</v>
      </c>
      <c r="H7" s="142" t="s">
        <v>74</v>
      </c>
      <c r="I7" s="143" t="s">
        <v>75</v>
      </c>
      <c r="J7" s="144" t="s">
        <v>76</v>
      </c>
      <c r="K7" s="145" t="s">
        <v>77</v>
      </c>
      <c r="L7" s="138" t="s">
        <v>57</v>
      </c>
      <c r="M7" s="146"/>
      <c r="N7" s="139"/>
      <c r="O7" s="141" t="s">
        <v>44</v>
      </c>
    </row>
    <row r="8" spans="1:15" ht="18" customHeight="1" x14ac:dyDescent="0.2">
      <c r="A8" s="147" t="s">
        <v>78</v>
      </c>
      <c r="B8" s="148">
        <f>'１－(1)異議申立て'!B8+'１－(2)審査請求'!B8+'１－(3)再審査請求'!B8</f>
        <v>28</v>
      </c>
      <c r="C8" s="148">
        <f>'１－(1)異議申立て'!C8+'１－(2)審査請求'!C8+'１－(3)再審査請求'!C8</f>
        <v>7</v>
      </c>
      <c r="D8" s="148">
        <f>'１－(1)異議申立て'!D8+'１－(2)審査請求'!D8+'１－(3)再審査請求'!D8</f>
        <v>1</v>
      </c>
      <c r="E8" s="148">
        <f>'１－(1)異議申立て'!E8+'１－(2)審査請求'!E8+'１－(3)再審査請求'!E8</f>
        <v>0</v>
      </c>
      <c r="F8" s="148">
        <f>'１－(1)異議申立て'!F8+'１－(2)審査請求'!F8+'１－(3)再審査請求'!F8</f>
        <v>1</v>
      </c>
      <c r="G8" s="148">
        <f>'１－(1)異議申立て'!G8+'１－(2)審査請求'!G8+'１－(3)再審査請求'!G8</f>
        <v>0</v>
      </c>
      <c r="H8" s="148">
        <f>'１－(1)異議申立て'!H8+'１－(2)審査請求'!H8+'１－(3)再審査請求'!H8</f>
        <v>0</v>
      </c>
      <c r="I8" s="148">
        <f>'１－(1)異議申立て'!I8+'１－(2)審査請求'!I8+'１－(3)再審査請求'!I8</f>
        <v>0</v>
      </c>
      <c r="J8" s="148">
        <f>'１－(1)異議申立て'!J8+'１－(2)審査請求'!J8+'１－(3)再審査請求'!J8</f>
        <v>0</v>
      </c>
      <c r="K8" s="148">
        <f>'１－(1)異議申立て'!K8+'１－(2)審査請求'!K8+'１－(3)再審査請求'!K8</f>
        <v>1</v>
      </c>
      <c r="L8" s="148">
        <f>'１－(1)異議申立て'!L8+'１－(2)審査請求'!L8+'１－(3)再審査請求'!L8</f>
        <v>0</v>
      </c>
      <c r="M8" s="148">
        <f>'１－(1)異議申立て'!M8+'１－(2)審査請求'!M8+'１－(3)再審査請求'!M8</f>
        <v>0</v>
      </c>
      <c r="N8" s="148">
        <f>'１－(1)異議申立て'!N8+'１－(2)審査請求'!N8+'１－(3)再審査請求'!N8</f>
        <v>34</v>
      </c>
      <c r="O8" s="148">
        <f>'１－(1)異議申立て'!O8+'１－(2)審査請求'!O8+'１－(3)再審査請求'!O8</f>
        <v>28</v>
      </c>
    </row>
    <row r="9" spans="1:15" ht="18" customHeight="1" x14ac:dyDescent="0.2">
      <c r="A9" s="149" t="s">
        <v>79</v>
      </c>
      <c r="B9" s="148">
        <f>'１－(1)異議申立て'!B9+'１－(2)審査請求'!B9+'１－(3)再審査請求'!B9</f>
        <v>93</v>
      </c>
      <c r="C9" s="148">
        <f>'１－(1)異議申立て'!C9+'１－(2)審査請求'!C9+'１－(3)再審査請求'!C9</f>
        <v>108</v>
      </c>
      <c r="D9" s="148">
        <f>'１－(1)異議申立て'!D9+'１－(2)審査請求'!D9+'１－(3)再審査請求'!D9</f>
        <v>87</v>
      </c>
      <c r="E9" s="148">
        <f>'１－(1)異議申立て'!E9+'１－(2)審査請求'!E9+'１－(3)再審査請求'!E9</f>
        <v>10</v>
      </c>
      <c r="F9" s="148">
        <f>'１－(1)異議申立て'!F9+'１－(2)審査請求'!F9+'１－(3)再審査請求'!F9</f>
        <v>46</v>
      </c>
      <c r="G9" s="148">
        <f>'１－(1)異議申立て'!G9+'１－(2)審査請求'!G9+'１－(3)再審査請求'!G9</f>
        <v>17</v>
      </c>
      <c r="H9" s="148">
        <f>'１－(1)異議申立て'!H9+'１－(2)審査請求'!H9+'１－(3)再審査請求'!H9</f>
        <v>14</v>
      </c>
      <c r="I9" s="148">
        <f>'１－(1)異議申立て'!I9+'１－(2)審査請求'!I9+'１－(3)再審査請求'!I9</f>
        <v>16</v>
      </c>
      <c r="J9" s="148">
        <f>'１－(1)異議申立て'!J9+'１－(2)審査請求'!J9+'１－(3)再審査請求'!J9</f>
        <v>11</v>
      </c>
      <c r="K9" s="148">
        <f>'１－(1)異議申立て'!K9+'１－(2)審査請求'!K9+'１－(3)再審査請求'!K9</f>
        <v>13</v>
      </c>
      <c r="L9" s="148">
        <f>'１－(1)異議申立て'!L9+'１－(2)審査請求'!L9+'１－(3)再審査請求'!L9</f>
        <v>47</v>
      </c>
      <c r="M9" s="148">
        <f>'１－(1)異議申立て'!M9+'１－(2)審査請求'!M9+'１－(3)再審査請求'!M9</f>
        <v>14</v>
      </c>
      <c r="N9" s="148">
        <f>'１－(1)異議申立て'!N9+'１－(2)審査請求'!N9+'１－(3)再審査請求'!N9</f>
        <v>100</v>
      </c>
      <c r="O9" s="148">
        <f>'１－(1)異議申立て'!O9+'１－(2)審査請求'!O9+'１－(3)再審査請求'!O9</f>
        <v>19</v>
      </c>
    </row>
    <row r="10" spans="1:15" ht="18" customHeight="1" x14ac:dyDescent="0.2">
      <c r="A10" s="149" t="s">
        <v>80</v>
      </c>
      <c r="B10" s="148">
        <f>'１－(1)異議申立て'!B10+'１－(2)審査請求'!B10+'１－(3)再審査請求'!B10</f>
        <v>7</v>
      </c>
      <c r="C10" s="148">
        <f>'１－(1)異議申立て'!C10+'１－(2)審査請求'!C10+'１－(3)再審査請求'!C10</f>
        <v>34</v>
      </c>
      <c r="D10" s="148">
        <f>'１－(1)異議申立て'!D10+'１－(2)審査請求'!D10+'１－(3)再審査請求'!D10</f>
        <v>7</v>
      </c>
      <c r="E10" s="148">
        <f>'１－(1)異議申立て'!E10+'１－(2)審査請求'!E10+'１－(3)再審査請求'!E10</f>
        <v>1</v>
      </c>
      <c r="F10" s="148">
        <f>'１－(1)異議申立て'!F10+'１－(2)審査請求'!F10+'１－(3)再審査請求'!F10</f>
        <v>6</v>
      </c>
      <c r="G10" s="148">
        <f>'１－(1)異議申立て'!G10+'１－(2)審査請求'!G10+'１－(3)再審査請求'!G10</f>
        <v>0</v>
      </c>
      <c r="H10" s="148">
        <f>'１－(1)異議申立て'!H10+'１－(2)審査請求'!H10+'１－(3)再審査請求'!H10</f>
        <v>0</v>
      </c>
      <c r="I10" s="148">
        <f>'１－(1)異議申立て'!I10+'１－(2)審査請求'!I10+'１－(3)再審査請求'!I10</f>
        <v>0</v>
      </c>
      <c r="J10" s="148">
        <f>'１－(1)異議申立て'!J10+'１－(2)審査請求'!J10+'１－(3)再審査請求'!J10</f>
        <v>0</v>
      </c>
      <c r="K10" s="148">
        <f>'１－(1)異議申立て'!K10+'１－(2)審査請求'!K10+'１－(3)再審査請求'!K10</f>
        <v>2</v>
      </c>
      <c r="L10" s="148">
        <f>'１－(1)異議申立て'!L10+'１－(2)審査請求'!L10+'１－(3)再審査請求'!L10</f>
        <v>5</v>
      </c>
      <c r="M10" s="148">
        <f>'１－(1)異議申立て'!M10+'１－(2)審査請求'!M10+'１－(3)再審査請求'!M10</f>
        <v>0</v>
      </c>
      <c r="N10" s="148">
        <f>'１－(1)異議申立て'!N10+'１－(2)審査請求'!N10+'１－(3)再審査請求'!N10</f>
        <v>34</v>
      </c>
      <c r="O10" s="148">
        <f>'１－(1)異議申立て'!O10+'１－(2)審査請求'!O10+'１－(3)再審査請求'!O10</f>
        <v>1</v>
      </c>
    </row>
    <row r="11" spans="1:15" ht="18" customHeight="1" x14ac:dyDescent="0.2">
      <c r="A11" s="149" t="s">
        <v>81</v>
      </c>
      <c r="B11" s="148">
        <f>'１－(1)異議申立て'!B11+'１－(2)審査請求'!B11+'１－(3)再審査請求'!B11</f>
        <v>3</v>
      </c>
      <c r="C11" s="148">
        <f>'１－(1)異議申立て'!C11+'１－(2)審査請求'!C11+'１－(3)再審査請求'!C11</f>
        <v>7</v>
      </c>
      <c r="D11" s="148">
        <f>'１－(1)異議申立て'!D11+'１－(2)審査請求'!D11+'１－(3)再審査請求'!D11</f>
        <v>8</v>
      </c>
      <c r="E11" s="148">
        <f>'１－(1)異議申立て'!E11+'１－(2)審査請求'!E11+'１－(3)再審査請求'!E11</f>
        <v>3</v>
      </c>
      <c r="F11" s="148">
        <f>'１－(1)異議申立て'!F11+'１－(2)審査請求'!F11+'１－(3)再審査請求'!F11</f>
        <v>5</v>
      </c>
      <c r="G11" s="148">
        <f>'１－(1)異議申立て'!G11+'１－(2)審査請求'!G11+'１－(3)再審査請求'!G11</f>
        <v>0</v>
      </c>
      <c r="H11" s="148">
        <f>'１－(1)異議申立て'!H11+'１－(2)審査請求'!H11+'１－(3)再審査請求'!H11</f>
        <v>0</v>
      </c>
      <c r="I11" s="148">
        <f>'１－(1)異議申立て'!I11+'１－(2)審査請求'!I11+'１－(3)再審査請求'!I11</f>
        <v>5</v>
      </c>
      <c r="J11" s="148">
        <f>'１－(1)異議申立て'!J11+'１－(2)審査請求'!J11+'１－(3)再審査請求'!J11</f>
        <v>0</v>
      </c>
      <c r="K11" s="148">
        <f>'１－(1)異議申立て'!K11+'１－(2)審査請求'!K11+'１－(3)再審査請求'!K11</f>
        <v>0</v>
      </c>
      <c r="L11" s="148">
        <f>'１－(1)異議申立て'!L11+'１－(2)審査請求'!L11+'１－(3)再審査請求'!L11</f>
        <v>3</v>
      </c>
      <c r="M11" s="148">
        <f>'１－(1)異議申立て'!M11+'１－(2)審査請求'!M11+'１－(3)再審査請求'!M11</f>
        <v>1</v>
      </c>
      <c r="N11" s="148">
        <f>'１－(1)異議申立て'!N11+'１－(2)審査請求'!N11+'１－(3)再審査請求'!N11</f>
        <v>1</v>
      </c>
      <c r="O11" s="148">
        <f>'１－(1)異議申立て'!O11+'１－(2)審査請求'!O11+'１－(3)再審査請求'!O11</f>
        <v>0</v>
      </c>
    </row>
    <row r="12" spans="1:15" ht="18" customHeight="1" x14ac:dyDescent="0.2">
      <c r="A12" s="149" t="s">
        <v>82</v>
      </c>
      <c r="B12" s="148">
        <f>'１－(1)異議申立て'!B12+'１－(2)審査請求'!B12+'１－(3)再審査請求'!B12</f>
        <v>13</v>
      </c>
      <c r="C12" s="148">
        <f>'１－(1)異議申立て'!C12+'１－(2)審査請求'!C12+'１－(3)再審査請求'!C12</f>
        <v>2</v>
      </c>
      <c r="D12" s="148">
        <f>'１－(1)異議申立て'!D12+'１－(2)審査請求'!D12+'１－(3)再審査請求'!D12</f>
        <v>1</v>
      </c>
      <c r="E12" s="148">
        <f>'１－(1)異議申立て'!E12+'１－(2)審査請求'!E12+'１－(3)再審査請求'!E12</f>
        <v>1</v>
      </c>
      <c r="F12" s="148">
        <f>'１－(1)異議申立て'!F12+'１－(2)審査請求'!F12+'１－(3)再審査請求'!F12</f>
        <v>0</v>
      </c>
      <c r="G12" s="148">
        <f>'１－(1)異議申立て'!G12+'１－(2)審査請求'!G12+'１－(3)再審査請求'!G12</f>
        <v>0</v>
      </c>
      <c r="H12" s="148">
        <f>'１－(1)異議申立て'!H12+'１－(2)審査請求'!H12+'１－(3)再審査請求'!H12</f>
        <v>0</v>
      </c>
      <c r="I12" s="148">
        <f>'１－(1)異議申立て'!I12+'１－(2)審査請求'!I12+'１－(3)再審査請求'!I12</f>
        <v>0</v>
      </c>
      <c r="J12" s="148">
        <f>'１－(1)異議申立て'!J12+'１－(2)審査請求'!J12+'１－(3)再審査請求'!J12</f>
        <v>0</v>
      </c>
      <c r="K12" s="148">
        <f>'１－(1)異議申立て'!K12+'１－(2)審査請求'!K12+'１－(3)再審査請求'!K12</f>
        <v>0</v>
      </c>
      <c r="L12" s="148">
        <f>'１－(1)異議申立て'!L12+'１－(2)審査請求'!L12+'１－(3)再審査請求'!L12</f>
        <v>1</v>
      </c>
      <c r="M12" s="148">
        <f>'１－(1)異議申立て'!M12+'１－(2)審査請求'!M12+'１－(3)再審査請求'!M12</f>
        <v>2</v>
      </c>
      <c r="N12" s="148">
        <f>'１－(1)異議申立て'!N12+'１－(2)審査請求'!N12+'１－(3)再審査請求'!N12</f>
        <v>12</v>
      </c>
      <c r="O12" s="148">
        <f>'１－(1)異議申立て'!O12+'１－(2)審査請求'!O12+'１－(3)再審査請求'!O12</f>
        <v>11</v>
      </c>
    </row>
    <row r="13" spans="1:15" ht="18" customHeight="1" x14ac:dyDescent="0.2">
      <c r="A13" s="149" t="s">
        <v>83</v>
      </c>
      <c r="B13" s="148">
        <f>'１－(1)異議申立て'!B13+'１－(2)審査請求'!B13+'１－(3)再審査請求'!B13</f>
        <v>18</v>
      </c>
      <c r="C13" s="148">
        <f>'１－(1)異議申立て'!C13+'１－(2)審査請求'!C13+'１－(3)再審査請求'!C13</f>
        <v>24</v>
      </c>
      <c r="D13" s="148">
        <f>'１－(1)異議申立て'!D13+'１－(2)審査請求'!D13+'１－(3)再審査請求'!D13</f>
        <v>12</v>
      </c>
      <c r="E13" s="148">
        <f>'１－(1)異議申立て'!E13+'１－(2)審査請求'!E13+'１－(3)再審査請求'!E13</f>
        <v>0</v>
      </c>
      <c r="F13" s="148">
        <f>'１－(1)異議申立て'!F13+'１－(2)審査請求'!F13+'１－(3)再審査請求'!F13</f>
        <v>12</v>
      </c>
      <c r="G13" s="148">
        <f>'１－(1)異議申立て'!G13+'１－(2)審査請求'!G13+'１－(3)再審査請求'!G13</f>
        <v>0</v>
      </c>
      <c r="H13" s="148">
        <f>'１－(1)異議申立て'!H13+'１－(2)審査請求'!H13+'１－(3)再審査請求'!H13</f>
        <v>0</v>
      </c>
      <c r="I13" s="148">
        <f>'１－(1)異議申立て'!I13+'１－(2)審査請求'!I13+'１－(3)再審査請求'!I13</f>
        <v>0</v>
      </c>
      <c r="J13" s="148">
        <f>'１－(1)異議申立て'!J13+'１－(2)審査請求'!J13+'１－(3)再審査請求'!J13</f>
        <v>1</v>
      </c>
      <c r="K13" s="148">
        <f>'１－(1)異議申立て'!K13+'１－(2)審査請求'!K13+'１－(3)再審査請求'!K13</f>
        <v>8</v>
      </c>
      <c r="L13" s="148">
        <f>'１－(1)異議申立て'!L13+'１－(2)審査請求'!L13+'１－(3)再審査請求'!L13</f>
        <v>3</v>
      </c>
      <c r="M13" s="148">
        <f>'１－(1)異議申立て'!M13+'１－(2)審査請求'!M13+'１－(3)再審査請求'!M13</f>
        <v>0</v>
      </c>
      <c r="N13" s="148">
        <f>'１－(1)異議申立て'!N13+'１－(2)審査請求'!N13+'１－(3)再審査請求'!N13</f>
        <v>30</v>
      </c>
      <c r="O13" s="148">
        <f>'１－(1)異議申立て'!O13+'１－(2)審査請求'!O13+'１－(3)再審査請求'!O13</f>
        <v>8</v>
      </c>
    </row>
    <row r="14" spans="1:15" ht="18" customHeight="1" x14ac:dyDescent="0.2">
      <c r="A14" s="149" t="s">
        <v>84</v>
      </c>
      <c r="B14" s="148">
        <f>'１－(1)異議申立て'!B14+'１－(2)審査請求'!B14+'１－(3)再審査請求'!B14</f>
        <v>5</v>
      </c>
      <c r="C14" s="148">
        <f>'１－(1)異議申立て'!C14+'１－(2)審査請求'!C14+'１－(3)再審査請求'!C14</f>
        <v>22</v>
      </c>
      <c r="D14" s="148">
        <f>'１－(1)異議申立て'!D14+'１－(2)審査請求'!D14+'１－(3)再審査請求'!D14</f>
        <v>2</v>
      </c>
      <c r="E14" s="148">
        <f>'１－(1)異議申立て'!E14+'１－(2)審査請求'!E14+'１－(3)再審査請求'!E14</f>
        <v>1</v>
      </c>
      <c r="F14" s="148">
        <f>'１－(1)異議申立て'!F14+'１－(2)審査請求'!F14+'１－(3)再審査請求'!F14</f>
        <v>1</v>
      </c>
      <c r="G14" s="148">
        <f>'１－(1)異議申立て'!G14+'１－(2)審査請求'!G14+'１－(3)再審査請求'!G14</f>
        <v>0</v>
      </c>
      <c r="H14" s="148">
        <f>'１－(1)異議申立て'!H14+'１－(2)審査請求'!H14+'１－(3)再審査請求'!H14</f>
        <v>0</v>
      </c>
      <c r="I14" s="148">
        <f>'１－(1)異議申立て'!I14+'１－(2)審査請求'!I14+'１－(3)再審査請求'!I14</f>
        <v>0</v>
      </c>
      <c r="J14" s="148">
        <f>'１－(1)異議申立て'!J14+'１－(2)審査請求'!J14+'１－(3)再審査請求'!J14</f>
        <v>0</v>
      </c>
      <c r="K14" s="148">
        <f>'１－(1)異議申立て'!K14+'１－(2)審査請求'!K14+'１－(3)再審査請求'!K14</f>
        <v>2</v>
      </c>
      <c r="L14" s="148">
        <f>'１－(1)異議申立て'!L14+'１－(2)審査請求'!L14+'１－(3)再審査請求'!L14</f>
        <v>0</v>
      </c>
      <c r="M14" s="148">
        <f>'１－(1)異議申立て'!M14+'１－(2)審査請求'!M14+'１－(3)再審査請求'!M14</f>
        <v>1</v>
      </c>
      <c r="N14" s="148">
        <f>'１－(1)異議申立て'!N14+'１－(2)審査請求'!N14+'１－(3)再審査請求'!N14</f>
        <v>24</v>
      </c>
      <c r="O14" s="148">
        <f>'１－(1)異議申立て'!O14+'１－(2)審査請求'!O14+'１－(3)再審査請求'!O14</f>
        <v>2</v>
      </c>
    </row>
    <row r="15" spans="1:15" ht="18" customHeight="1" x14ac:dyDescent="0.2">
      <c r="A15" s="149" t="s">
        <v>85</v>
      </c>
      <c r="B15" s="148">
        <f>'１－(1)異議申立て'!B15+'１－(2)審査請求'!B15+'１－(3)再審査請求'!B15</f>
        <v>34</v>
      </c>
      <c r="C15" s="148">
        <f>'１－(1)異議申立て'!C15+'１－(2)審査請求'!C15+'１－(3)再審査請求'!C15</f>
        <v>114</v>
      </c>
      <c r="D15" s="148">
        <f>'１－(1)異議申立て'!D15+'１－(2)審査請求'!D15+'１－(3)再審査請求'!D15</f>
        <v>114</v>
      </c>
      <c r="E15" s="148">
        <f>'１－(1)異議申立て'!E15+'１－(2)審査請求'!E15+'１－(3)再審査請求'!E15</f>
        <v>6</v>
      </c>
      <c r="F15" s="148">
        <f>'１－(1)異議申立て'!F15+'１－(2)審査請求'!F15+'１－(3)再審査請求'!F15</f>
        <v>104</v>
      </c>
      <c r="G15" s="148">
        <f>'１－(1)異議申立て'!G15+'１－(2)審査請求'!G15+'１－(3)再審査請求'!G15</f>
        <v>4</v>
      </c>
      <c r="H15" s="148">
        <f>'１－(1)異議申立て'!H15+'１－(2)審査請求'!H15+'１－(3)再審査請求'!H15</f>
        <v>0</v>
      </c>
      <c r="I15" s="148">
        <f>'１－(1)異議申立て'!I15+'１－(2)審査請求'!I15+'１－(3)再審査請求'!I15</f>
        <v>75</v>
      </c>
      <c r="J15" s="148">
        <f>'１－(1)異議申立て'!J15+'１－(2)審査請求'!J15+'１－(3)再審査請求'!J15</f>
        <v>34</v>
      </c>
      <c r="K15" s="148">
        <f>'１－(1)異議申立て'!K15+'１－(2)審査請求'!K15+'１－(3)再審査請求'!K15</f>
        <v>4</v>
      </c>
      <c r="L15" s="148">
        <f>'１－(1)異議申立て'!L15+'１－(2)審査請求'!L15+'１－(3)再審査請求'!L15</f>
        <v>1</v>
      </c>
      <c r="M15" s="148">
        <f>'１－(1)異議申立て'!M15+'１－(2)審査請求'!M15+'１－(3)再審査請求'!M15</f>
        <v>0</v>
      </c>
      <c r="N15" s="148">
        <f>'１－(1)異議申立て'!N15+'１－(2)審査請求'!N15+'１－(3)再審査請求'!N15</f>
        <v>34</v>
      </c>
      <c r="O15" s="148">
        <f>'１－(1)異議申立て'!O15+'１－(2)審査請求'!O15+'１－(3)再審査請求'!O15</f>
        <v>0</v>
      </c>
    </row>
    <row r="16" spans="1:15" ht="18" customHeight="1" x14ac:dyDescent="0.2">
      <c r="A16" s="149" t="s">
        <v>86</v>
      </c>
      <c r="B16" s="148">
        <f>'１－(1)異議申立て'!B16+'１－(2)審査請求'!B16+'１－(3)再審査請求'!B16</f>
        <v>0</v>
      </c>
      <c r="C16" s="148">
        <f>'１－(1)異議申立て'!C16+'１－(2)審査請求'!C16+'１－(3)再審査請求'!C16</f>
        <v>0</v>
      </c>
      <c r="D16" s="148">
        <f>'１－(1)異議申立て'!D16+'１－(2)審査請求'!D16+'１－(3)再審査請求'!D16</f>
        <v>0</v>
      </c>
      <c r="E16" s="148">
        <f>'１－(1)異議申立て'!E16+'１－(2)審査請求'!E16+'１－(3)再審査請求'!E16</f>
        <v>0</v>
      </c>
      <c r="F16" s="148">
        <f>'１－(1)異議申立て'!F16+'１－(2)審査請求'!F16+'１－(3)再審査請求'!F16</f>
        <v>0</v>
      </c>
      <c r="G16" s="148">
        <f>'１－(1)異議申立て'!G16+'１－(2)審査請求'!G16+'１－(3)再審査請求'!G16</f>
        <v>0</v>
      </c>
      <c r="H16" s="148">
        <f>'１－(1)異議申立て'!H16+'１－(2)審査請求'!H16+'１－(3)再審査請求'!H16</f>
        <v>0</v>
      </c>
      <c r="I16" s="148">
        <f>'１－(1)異議申立て'!I16+'１－(2)審査請求'!I16+'１－(3)再審査請求'!I16</f>
        <v>0</v>
      </c>
      <c r="J16" s="148">
        <f>'１－(1)異議申立て'!J16+'１－(2)審査請求'!J16+'１－(3)再審査請求'!J16</f>
        <v>0</v>
      </c>
      <c r="K16" s="148">
        <f>'１－(1)異議申立て'!K16+'１－(2)審査請求'!K16+'１－(3)再審査請求'!K16</f>
        <v>0</v>
      </c>
      <c r="L16" s="148">
        <f>'１－(1)異議申立て'!L16+'１－(2)審査請求'!L16+'１－(3)再審査請求'!L16</f>
        <v>0</v>
      </c>
      <c r="M16" s="148">
        <f>'１－(1)異議申立て'!M16+'１－(2)審査請求'!M16+'１－(3)再審査請求'!M16</f>
        <v>0</v>
      </c>
      <c r="N16" s="148">
        <f>'１－(1)異議申立て'!N16+'１－(2)審査請求'!N16+'１－(3)再審査請求'!N16</f>
        <v>0</v>
      </c>
      <c r="O16" s="148">
        <f>'１－(1)異議申立て'!O16+'１－(2)審査請求'!O16+'１－(3)再審査請求'!O16</f>
        <v>0</v>
      </c>
    </row>
    <row r="17" spans="1:15" ht="18" customHeight="1" x14ac:dyDescent="0.2">
      <c r="A17" s="149" t="s">
        <v>87</v>
      </c>
      <c r="B17" s="148">
        <f>'１－(1)異議申立て'!B17+'１－(2)審査請求'!B17+'１－(3)再審査請求'!B17</f>
        <v>216</v>
      </c>
      <c r="C17" s="148">
        <f>'１－(1)異議申立て'!C17+'１－(2)審査請求'!C17+'１－(3)再審査請求'!C17</f>
        <v>699</v>
      </c>
      <c r="D17" s="148">
        <f>'１－(1)異議申立て'!D17+'１－(2)審査請求'!D17+'１－(3)再審査請求'!D17</f>
        <v>346</v>
      </c>
      <c r="E17" s="148">
        <f>'１－(1)異議申立て'!E17+'１－(2)審査請求'!E17+'１－(3)再審査請求'!E17</f>
        <v>24</v>
      </c>
      <c r="F17" s="148">
        <f>'１－(1)異議申立て'!F17+'１－(2)審査請求'!F17+'１－(3)再審査請求'!F17</f>
        <v>258</v>
      </c>
      <c r="G17" s="148">
        <f>'１－(1)異議申立て'!G17+'１－(2)審査請求'!G17+'１－(3)再審査請求'!G17</f>
        <v>63</v>
      </c>
      <c r="H17" s="148">
        <f>'１－(1)異議申立て'!H17+'１－(2)審査請求'!H17+'１－(3)再審査請求'!H17</f>
        <v>1</v>
      </c>
      <c r="I17" s="148">
        <f>'１－(1)異議申立て'!I17+'１－(2)審査請求'!I17+'１－(3)再審査請求'!I17</f>
        <v>109</v>
      </c>
      <c r="J17" s="148">
        <f>'１－(1)異議申立て'!J17+'１－(2)審査請求'!J17+'１－(3)再審査請求'!J17</f>
        <v>64</v>
      </c>
      <c r="K17" s="148">
        <f>'１－(1)異議申立て'!K17+'１－(2)審査請求'!K17+'１－(3)再審査請求'!K17</f>
        <v>132</v>
      </c>
      <c r="L17" s="148">
        <f>'１－(1)異議申立て'!L17+'１－(2)審査請求'!L17+'１－(3)再審査請求'!L17</f>
        <v>41</v>
      </c>
      <c r="M17" s="148">
        <f>'１－(1)異議申立て'!M17+'１－(2)審査請求'!M17+'１－(3)再審査請求'!M17</f>
        <v>44</v>
      </c>
      <c r="N17" s="148">
        <f>'１－(1)異議申立て'!N17+'１－(2)審査請求'!N17+'１－(3)再審査請求'!N17</f>
        <v>525</v>
      </c>
      <c r="O17" s="148">
        <f>'１－(1)異議申立て'!O17+'１－(2)審査請求'!O17+'１－(3)再審査請求'!O17</f>
        <v>35</v>
      </c>
    </row>
    <row r="18" spans="1:15" ht="18" customHeight="1" x14ac:dyDescent="0.2">
      <c r="A18" s="149" t="s">
        <v>88</v>
      </c>
      <c r="B18" s="148">
        <f>'１－(1)異議申立て'!B18+'１－(2)審査請求'!B18+'１－(3)再審査請求'!B18</f>
        <v>160</v>
      </c>
      <c r="C18" s="148">
        <f>'１－(1)異議申立て'!C18+'１－(2)審査請求'!C18+'１－(3)再審査請求'!C18</f>
        <v>81</v>
      </c>
      <c r="D18" s="148">
        <f>'１－(1)異議申立て'!D18+'１－(2)審査請求'!D18+'１－(3)再審査請求'!D18</f>
        <v>65</v>
      </c>
      <c r="E18" s="148">
        <f>'１－(1)異議申立て'!E18+'１－(2)審査請求'!E18+'１－(3)再審査請求'!E18</f>
        <v>33</v>
      </c>
      <c r="F18" s="148">
        <f>'１－(1)異議申立て'!F18+'１－(2)審査請求'!F18+'１－(3)再審査請求'!F18</f>
        <v>29</v>
      </c>
      <c r="G18" s="148">
        <f>'１－(1)異議申立て'!G18+'１－(2)審査請求'!G18+'１－(3)再審査請求'!G18</f>
        <v>3</v>
      </c>
      <c r="H18" s="148">
        <f>'１－(1)異議申立て'!H18+'１－(2)審査請求'!H18+'１－(3)再審査請求'!H18</f>
        <v>0</v>
      </c>
      <c r="I18" s="148">
        <f>'１－(1)異議申立て'!I18+'１－(2)審査請求'!I18+'１－(3)再審査請求'!I18</f>
        <v>3</v>
      </c>
      <c r="J18" s="148">
        <f>'１－(1)異議申立て'!J18+'１－(2)審査請求'!J18+'１－(3)再審査請求'!J18</f>
        <v>11</v>
      </c>
      <c r="K18" s="148">
        <f>'１－(1)異議申立て'!K18+'１－(2)審査請求'!K18+'１－(3)再審査請求'!K18</f>
        <v>8</v>
      </c>
      <c r="L18" s="148">
        <f>'１－(1)異議申立て'!L18+'１－(2)審査請求'!L18+'１－(3)再審査請求'!L18</f>
        <v>43</v>
      </c>
      <c r="M18" s="148">
        <f>'１－(1)異議申立て'!M18+'１－(2)審査請求'!M18+'１－(3)再審査請求'!M18</f>
        <v>0</v>
      </c>
      <c r="N18" s="148">
        <f>'１－(1)異議申立て'!N18+'１－(2)審査請求'!N18+'１－(3)再審査請求'!N18</f>
        <v>176</v>
      </c>
      <c r="O18" s="148">
        <f>'１－(1)異議申立て'!O18+'１－(2)審査請求'!O18+'１－(3)再審査請求'!O18</f>
        <v>108</v>
      </c>
    </row>
    <row r="19" spans="1:15" ht="18" customHeight="1" x14ac:dyDescent="0.2">
      <c r="A19" s="149" t="s">
        <v>89</v>
      </c>
      <c r="B19" s="148">
        <f>'１－(1)異議申立て'!B19+'１－(2)審査請求'!B19+'１－(3)再審査請求'!B19</f>
        <v>4619</v>
      </c>
      <c r="C19" s="148">
        <f>'１－(1)異議申立て'!C19+'１－(2)審査請求'!C19+'１－(3)再審査請求'!C19</f>
        <v>8608</v>
      </c>
      <c r="D19" s="148">
        <f>'１－(1)異議申立て'!D19+'１－(2)審査請求'!D19+'１－(3)再審査請求'!D19</f>
        <v>7485</v>
      </c>
      <c r="E19" s="148">
        <f>'１－(1)異議申立て'!E19+'１－(2)審査請求'!E19+'１－(3)再審査請求'!E19</f>
        <v>1041</v>
      </c>
      <c r="F19" s="148">
        <f>'１－(1)異議申立て'!F19+'１－(2)審査請求'!F19+'１－(3)再審査請求'!F19</f>
        <v>5759</v>
      </c>
      <c r="G19" s="148">
        <f>'１－(1)異議申立て'!G19+'１－(2)審査請求'!G19+'１－(3)再審査請求'!G19</f>
        <v>685</v>
      </c>
      <c r="H19" s="148">
        <f>'１－(1)異議申立て'!H19+'１－(2)審査請求'!H19+'１－(3)再審査請求'!H19</f>
        <v>0</v>
      </c>
      <c r="I19" s="148">
        <f>'１－(1)異議申立て'!I19+'１－(2)審査請求'!I19+'１－(3)再審査請求'!I19</f>
        <v>3439</v>
      </c>
      <c r="J19" s="148">
        <f>'１－(1)異議申立て'!J19+'１－(2)審査請求'!J19+'１－(3)再審査請求'!J19</f>
        <v>841</v>
      </c>
      <c r="K19" s="148">
        <f>'１－(1)異議申立て'!K19+'１－(2)審査請求'!K19+'１－(3)再審査請求'!K19</f>
        <v>2551</v>
      </c>
      <c r="L19" s="148">
        <f>'１－(1)異議申立て'!L19+'１－(2)審査請求'!L19+'１－(3)再審査請求'!L19</f>
        <v>654</v>
      </c>
      <c r="M19" s="148">
        <f>'１－(1)異議申立て'!M19+'１－(2)審査請求'!M19+'１－(3)再審査請求'!M19</f>
        <v>1564</v>
      </c>
      <c r="N19" s="148">
        <f>'１－(1)異議申立て'!N19+'１－(2)審査請求'!N19+'１－(3)再審査請求'!N19</f>
        <v>4178</v>
      </c>
      <c r="O19" s="148">
        <f>'１－(1)異議申立て'!O19+'１－(2)審査請求'!O19+'１－(3)再審査請求'!O19</f>
        <v>659</v>
      </c>
    </row>
    <row r="20" spans="1:15" ht="18" customHeight="1" x14ac:dyDescent="0.2">
      <c r="A20" s="149" t="s">
        <v>90</v>
      </c>
      <c r="B20" s="148">
        <f>'１－(1)異議申立て'!B20+'１－(2)審査請求'!B20+'１－(3)再審査請求'!B20</f>
        <v>31</v>
      </c>
      <c r="C20" s="148">
        <f>'１－(1)異議申立て'!C20+'１－(2)審査請求'!C20+'１－(3)再審査請求'!C20</f>
        <v>7</v>
      </c>
      <c r="D20" s="148">
        <f>'１－(1)異議申立て'!D20+'１－(2)審査請求'!D20+'１－(3)再審査請求'!D20</f>
        <v>19</v>
      </c>
      <c r="E20" s="148">
        <f>'１－(1)異議申立て'!E20+'１－(2)審査請求'!E20+'１－(3)再審査請求'!E20</f>
        <v>10</v>
      </c>
      <c r="F20" s="148">
        <f>'１－(1)異議申立て'!F20+'１－(2)審査請求'!F20+'１－(3)再審査請求'!F20</f>
        <v>9</v>
      </c>
      <c r="G20" s="148">
        <f>'１－(1)異議申立て'!G20+'１－(2)審査請求'!G20+'１－(3)再審査請求'!G20</f>
        <v>0</v>
      </c>
      <c r="H20" s="148">
        <f>'１－(1)異議申立て'!H20+'１－(2)審査請求'!H20+'１－(3)再審査請求'!H20</f>
        <v>0</v>
      </c>
      <c r="I20" s="148">
        <f>'１－(1)異議申立て'!I20+'１－(2)審査請求'!I20+'１－(3)再審査請求'!I20</f>
        <v>0</v>
      </c>
      <c r="J20" s="148">
        <f>'１－(1)異議申立て'!J20+'１－(2)審査請求'!J20+'１－(3)再審査請求'!J20</f>
        <v>2</v>
      </c>
      <c r="K20" s="148">
        <f>'１－(1)異議申立て'!K20+'１－(2)審査請求'!K20+'１－(3)再審査請求'!K20</f>
        <v>11</v>
      </c>
      <c r="L20" s="148">
        <f>'１－(1)異議申立て'!L20+'１－(2)審査請求'!L20+'１－(3)再審査請求'!L20</f>
        <v>6</v>
      </c>
      <c r="M20" s="148">
        <f>'１－(1)異議申立て'!M20+'１－(2)審査請求'!M20+'１－(3)再審査請求'!M20</f>
        <v>0</v>
      </c>
      <c r="N20" s="148">
        <f>'１－(1)異議申立て'!N20+'１－(2)審査請求'!N20+'１－(3)再審査請求'!N20</f>
        <v>19</v>
      </c>
      <c r="O20" s="148">
        <f>'１－(1)異議申立て'!O20+'１－(2)審査請求'!O20+'１－(3)再審査請求'!O20</f>
        <v>13</v>
      </c>
    </row>
    <row r="21" spans="1:15" ht="18" customHeight="1" x14ac:dyDescent="0.2">
      <c r="A21" s="149" t="s">
        <v>91</v>
      </c>
      <c r="B21" s="148">
        <f>'１－(1)異議申立て'!B21+'１－(2)審査請求'!B21+'１－(3)再審査請求'!B21</f>
        <v>4319</v>
      </c>
      <c r="C21" s="148">
        <f>'１－(1)異議申立て'!C21+'１－(2)審査請求'!C21+'１－(3)再審査請求'!C21</f>
        <v>8489</v>
      </c>
      <c r="D21" s="148">
        <f>'１－(1)異議申立て'!D21+'１－(2)審査請求'!D21+'１－(3)再審査請求'!D21</f>
        <v>7160</v>
      </c>
      <c r="E21" s="148">
        <f>'１－(1)異議申立て'!E21+'１－(2)審査請求'!E21+'１－(3)再審査請求'!E21</f>
        <v>804</v>
      </c>
      <c r="F21" s="148">
        <f>'１－(1)異議申立て'!F21+'１－(2)審査請求'!F21+'１－(3)再審査請求'!F21</f>
        <v>6017</v>
      </c>
      <c r="G21" s="148">
        <f>'１－(1)異議申立て'!G21+'１－(2)審査請求'!G21+'１－(3)再審査請求'!G21</f>
        <v>339</v>
      </c>
      <c r="H21" s="148">
        <f>'１－(1)異議申立て'!H21+'１－(2)審査請求'!H21+'１－(3)再審査請求'!H21</f>
        <v>0</v>
      </c>
      <c r="I21" s="148">
        <f>'１－(1)異議申立て'!I21+'１－(2)審査請求'!I21+'１－(3)再審査請求'!I21</f>
        <v>3772</v>
      </c>
      <c r="J21" s="148">
        <f>'１－(1)異議申立て'!J21+'１－(2)審査請求'!J21+'１－(3)再審査請求'!J21</f>
        <v>1431</v>
      </c>
      <c r="K21" s="148">
        <f>'１－(1)異議申立て'!K21+'１－(2)審査請求'!K21+'１－(3)再審査請求'!K21</f>
        <v>969</v>
      </c>
      <c r="L21" s="148">
        <f>'１－(1)異議申立て'!L21+'１－(2)審査請求'!L21+'１－(3)再審査請求'!L21</f>
        <v>988</v>
      </c>
      <c r="M21" s="148">
        <f>'１－(1)異議申立て'!M21+'１－(2)審査請求'!M21+'１－(3)再審査請求'!M21</f>
        <v>1395</v>
      </c>
      <c r="N21" s="148">
        <f>'１－(1)異議申立て'!N21+'１－(2)審査請求'!N21+'１－(3)再審査請求'!N21</f>
        <v>4253</v>
      </c>
      <c r="O21" s="148">
        <f>'１－(1)異議申立て'!O21+'１－(2)審査請求'!O21+'１－(3)再審査請求'!O21</f>
        <v>1632</v>
      </c>
    </row>
    <row r="22" spans="1:15" ht="18" customHeight="1" x14ac:dyDescent="0.2">
      <c r="A22" s="149" t="s">
        <v>92</v>
      </c>
      <c r="B22" s="148">
        <f>'１－(1)異議申立て'!B22+'１－(2)審査請求'!B22+'１－(3)再審査請求'!B22</f>
        <v>21</v>
      </c>
      <c r="C22" s="148">
        <f>'１－(1)異議申立て'!C22+'１－(2)審査請求'!C22+'１－(3)再審査請求'!C22</f>
        <v>33</v>
      </c>
      <c r="D22" s="148">
        <f>'１－(1)異議申立て'!D22+'１－(2)審査請求'!D22+'１－(3)再審査請求'!D22</f>
        <v>22</v>
      </c>
      <c r="E22" s="148">
        <f>'１－(1)異議申立て'!E22+'１－(2)審査請求'!E22+'１－(3)再審査請求'!E22</f>
        <v>5</v>
      </c>
      <c r="F22" s="148">
        <f>'１－(1)異議申立て'!F22+'１－(2)審査請求'!F22+'１－(3)再審査請求'!F22</f>
        <v>14</v>
      </c>
      <c r="G22" s="148">
        <f>'１－(1)異議申立て'!G22+'１－(2)審査請求'!G22+'１－(3)再審査請求'!G22</f>
        <v>3</v>
      </c>
      <c r="H22" s="148">
        <f>'１－(1)異議申立て'!H22+'１－(2)審査請求'!H22+'１－(3)再審査請求'!H22</f>
        <v>0</v>
      </c>
      <c r="I22" s="148">
        <f>'１－(1)異議申立て'!I22+'１－(2)審査請求'!I22+'１－(3)再審査請求'!I22</f>
        <v>0</v>
      </c>
      <c r="J22" s="148">
        <f>'１－(1)異議申立て'!J22+'１－(2)審査請求'!J22+'１－(3)再審査請求'!J22</f>
        <v>5</v>
      </c>
      <c r="K22" s="148">
        <f>'１－(1)異議申立て'!K22+'１－(2)審査請求'!K22+'１－(3)再審査請求'!K22</f>
        <v>14</v>
      </c>
      <c r="L22" s="148">
        <f>'１－(1)異議申立て'!L22+'１－(2)審査請求'!L22+'１－(3)再審査請求'!L22</f>
        <v>3</v>
      </c>
      <c r="M22" s="148">
        <f>'１－(1)異議申立て'!M22+'１－(2)審査請求'!M22+'１－(3)再審査請求'!M22</f>
        <v>0</v>
      </c>
      <c r="N22" s="148">
        <f>'１－(1)異議申立て'!N22+'１－(2)審査請求'!N22+'１－(3)再審査請求'!N22</f>
        <v>32</v>
      </c>
      <c r="O22" s="148">
        <f>'１－(1)異議申立て'!O22+'１－(2)審査請求'!O22+'１－(3)再審査請求'!O22</f>
        <v>6</v>
      </c>
    </row>
    <row r="23" spans="1:15" ht="18" customHeight="1" x14ac:dyDescent="0.2">
      <c r="A23" s="149" t="s">
        <v>93</v>
      </c>
      <c r="B23" s="148">
        <f>'１－(1)異議申立て'!B23+'１－(2)審査請求'!B23+'１－(3)再審査請求'!B23</f>
        <v>114</v>
      </c>
      <c r="C23" s="148">
        <f>'１－(1)異議申立て'!C23+'１－(2)審査請求'!C23+'１－(3)再審査請求'!C23</f>
        <v>84</v>
      </c>
      <c r="D23" s="148">
        <f>'１－(1)異議申立て'!D23+'１－(2)審査請求'!D23+'１－(3)再審査請求'!D23</f>
        <v>61</v>
      </c>
      <c r="E23" s="148">
        <f>'１－(1)異議申立て'!E23+'１－(2)審査請求'!E23+'１－(3)再審査請求'!E23</f>
        <v>4</v>
      </c>
      <c r="F23" s="148">
        <f>'１－(1)異議申立て'!F23+'１－(2)審査請求'!F23+'１－(3)再審査請求'!F23</f>
        <v>52</v>
      </c>
      <c r="G23" s="148">
        <f>'１－(1)異議申立て'!G23+'１－(2)審査請求'!G23+'１－(3)再審査請求'!G23</f>
        <v>5</v>
      </c>
      <c r="H23" s="148">
        <f>'１－(1)異議申立て'!H23+'１－(2)審査請求'!H23+'１－(3)再審査請求'!H23</f>
        <v>0</v>
      </c>
      <c r="I23" s="148">
        <f>'１－(1)異議申立て'!I23+'１－(2)審査請求'!I23+'１－(3)再審査請求'!I23</f>
        <v>4</v>
      </c>
      <c r="J23" s="148">
        <f>'１－(1)異議申立て'!J23+'１－(2)審査請求'!J23+'１－(3)再審査請求'!J23</f>
        <v>10</v>
      </c>
      <c r="K23" s="148">
        <f>'１－(1)異議申立て'!K23+'１－(2)審査請求'!K23+'１－(3)再審査請求'!K23</f>
        <v>34</v>
      </c>
      <c r="L23" s="148">
        <f>'１－(1)異議申立て'!L23+'１－(2)審査請求'!L23+'１－(3)再審査請求'!L23</f>
        <v>13</v>
      </c>
      <c r="M23" s="148">
        <f>'１－(1)異議申立て'!M23+'１－(2)審査請求'!M23+'１－(3)再審査請求'!M23</f>
        <v>8</v>
      </c>
      <c r="N23" s="148">
        <f>'１－(1)異議申立て'!N23+'１－(2)審査請求'!N23+'１－(3)再審査請求'!N23</f>
        <v>129</v>
      </c>
      <c r="O23" s="148">
        <f>'１－(1)異議申立て'!O23+'１－(2)審査請求'!O23+'１－(3)再審査請求'!O23</f>
        <v>59</v>
      </c>
    </row>
    <row r="24" spans="1:15" ht="18" customHeight="1" x14ac:dyDescent="0.2">
      <c r="A24" s="149" t="s">
        <v>94</v>
      </c>
      <c r="B24" s="148">
        <f>'１－(1)異議申立て'!B24+'１－(2)審査請求'!B24+'１－(3)再審査請求'!B24</f>
        <v>1949</v>
      </c>
      <c r="C24" s="148">
        <f>'１－(1)異議申立て'!C24+'１－(2)審査請求'!C24+'１－(3)再審査請求'!C24</f>
        <v>206</v>
      </c>
      <c r="D24" s="148">
        <f>'１－(1)異議申立て'!D24+'１－(2)審査請求'!D24+'１－(3)再審査請求'!D24</f>
        <v>182</v>
      </c>
      <c r="E24" s="148">
        <f>'１－(1)異議申立て'!E24+'１－(2)審査請求'!E24+'１－(3)再審査請求'!E24</f>
        <v>4</v>
      </c>
      <c r="F24" s="148">
        <f>'１－(1)異議申立て'!F24+'１－(2)審査請求'!F24+'１－(3)再審査請求'!F24</f>
        <v>99</v>
      </c>
      <c r="G24" s="148">
        <f>'１－(1)異議申立て'!G24+'１－(2)審査請求'!G24+'１－(3)再審査請求'!G24</f>
        <v>79</v>
      </c>
      <c r="H24" s="148">
        <f>'１－(1)異議申立て'!H24+'１－(2)審査請求'!H24+'１－(3)再審査請求'!H24</f>
        <v>0</v>
      </c>
      <c r="I24" s="148">
        <f>'１－(1)異議申立て'!I24+'１－(2)審査請求'!I24+'１－(3)再審査請求'!I24</f>
        <v>13</v>
      </c>
      <c r="J24" s="148">
        <f>'１－(1)異議申立て'!J24+'１－(2)審査請求'!J24+'１－(3)再審査請求'!J24</f>
        <v>37</v>
      </c>
      <c r="K24" s="148">
        <f>'１－(1)異議申立て'!K24+'１－(2)審査請求'!K24+'１－(3)再審査請求'!K24</f>
        <v>36</v>
      </c>
      <c r="L24" s="148">
        <f>'１－(1)異議申立て'!L24+'１－(2)審査請求'!L24+'１－(3)再審査請求'!L24</f>
        <v>96</v>
      </c>
      <c r="M24" s="148">
        <f>'１－(1)異議申立て'!M24+'１－(2)審査請求'!M24+'１－(3)再審査請求'!M24</f>
        <v>21</v>
      </c>
      <c r="N24" s="148">
        <f>'１－(1)異議申立て'!N24+'１－(2)審査請求'!N24+'１－(3)再審査請求'!N24</f>
        <v>1952</v>
      </c>
      <c r="O24" s="148">
        <f>'１－(1)異議申立て'!O24+'１－(2)審査請求'!O24+'１－(3)再審査請求'!O24</f>
        <v>1792</v>
      </c>
    </row>
    <row r="25" spans="1:15" ht="18" customHeight="1" x14ac:dyDescent="0.2">
      <c r="A25" s="149" t="s">
        <v>95</v>
      </c>
      <c r="B25" s="148">
        <f>'１－(1)異議申立て'!B25+'１－(2)審査請求'!B25+'１－(3)再審査請求'!B25</f>
        <v>168</v>
      </c>
      <c r="C25" s="148">
        <f>'１－(1)異議申立て'!C25+'１－(2)審査請求'!C25+'１－(3)再審査請求'!C25</f>
        <v>53</v>
      </c>
      <c r="D25" s="148">
        <f>'１－(1)異議申立て'!D25+'１－(2)審査請求'!D25+'１－(3)再審査請求'!D25</f>
        <v>64</v>
      </c>
      <c r="E25" s="148">
        <f>'１－(1)異議申立て'!E25+'１－(2)審査請求'!E25+'１－(3)再審査請求'!E25</f>
        <v>5</v>
      </c>
      <c r="F25" s="148">
        <f>'１－(1)異議申立て'!F25+'１－(2)審査請求'!F25+'１－(3)再審査請求'!F25</f>
        <v>53</v>
      </c>
      <c r="G25" s="148">
        <f>'１－(1)異議申立て'!G25+'１－(2)審査請求'!G25+'１－(3)再審査請求'!G25</f>
        <v>6</v>
      </c>
      <c r="H25" s="148">
        <f>'１－(1)異議申立て'!H25+'１－(2)審査請求'!H25+'１－(3)再審査請求'!H25</f>
        <v>0</v>
      </c>
      <c r="I25" s="148">
        <f>'１－(1)異議申立て'!I25+'１－(2)審査請求'!I25+'１－(3)再審査請求'!I25</f>
        <v>0</v>
      </c>
      <c r="J25" s="148">
        <f>'１－(1)異議申立て'!J25+'１－(2)審査請求'!J25+'１－(3)再審査請求'!J25</f>
        <v>0</v>
      </c>
      <c r="K25" s="148">
        <f>'１－(1)異議申立て'!K25+'１－(2)審査請求'!K25+'１－(3)再審査請求'!K25</f>
        <v>7</v>
      </c>
      <c r="L25" s="148">
        <f>'１－(1)異議申立て'!L25+'１－(2)審査請求'!L25+'１－(3)再審査請求'!L25</f>
        <v>57</v>
      </c>
      <c r="M25" s="148">
        <f>'１－(1)異議申立て'!M25+'１－(2)審査請求'!M25+'１－(3)再審査請求'!M25</f>
        <v>5</v>
      </c>
      <c r="N25" s="148">
        <f>'１－(1)異議申立て'!N25+'１－(2)審査請求'!N25+'１－(3)再審査請求'!N25</f>
        <v>152</v>
      </c>
      <c r="O25" s="148">
        <f>'１－(1)異議申立て'!O25+'１－(2)審査請求'!O25+'１－(3)再審査請求'!O25</f>
        <v>106</v>
      </c>
    </row>
    <row r="26" spans="1:15" ht="18" customHeight="1" thickBot="1" x14ac:dyDescent="0.25">
      <c r="A26" s="150" t="s">
        <v>96</v>
      </c>
      <c r="B26" s="151">
        <f>'１－(1)異議申立て'!B26+'１－(2)審査請求'!B26+'１－(3)再審査請求'!B26</f>
        <v>195</v>
      </c>
      <c r="C26" s="151">
        <f>'１－(1)異議申立て'!C26+'１－(2)審査請求'!C26+'１－(3)再審査請求'!C26</f>
        <v>196</v>
      </c>
      <c r="D26" s="151">
        <f>'１－(1)異議申立て'!D26+'１－(2)審査請求'!D26+'１－(3)再審査請求'!D26</f>
        <v>204</v>
      </c>
      <c r="E26" s="151">
        <f>'１－(1)異議申立て'!E26+'１－(2)審査請求'!E26+'１－(3)再審査請求'!E26</f>
        <v>23</v>
      </c>
      <c r="F26" s="151">
        <f>'１－(1)異議申立て'!F26+'１－(2)審査請求'!F26+'１－(3)再審査請求'!F26</f>
        <v>166</v>
      </c>
      <c r="G26" s="151">
        <f>'１－(1)異議申立て'!G26+'１－(2)審査請求'!G26+'１－(3)再審査請求'!G26</f>
        <v>15</v>
      </c>
      <c r="H26" s="151">
        <f>'１－(1)異議申立て'!H26+'１－(2)審査請求'!H26+'１－(3)再審査請求'!H26</f>
        <v>0</v>
      </c>
      <c r="I26" s="151">
        <f>'１－(1)異議申立て'!I26+'１－(2)審査請求'!I26+'１－(3)再審査請求'!I26</f>
        <v>16</v>
      </c>
      <c r="J26" s="151">
        <f>'１－(1)異議申立て'!J26+'１－(2)審査請求'!J26+'１－(3)再審査請求'!J26</f>
        <v>76</v>
      </c>
      <c r="K26" s="151">
        <f>'１－(1)異議申立て'!K26+'１－(2)審査請求'!K26+'１－(3)再審査請求'!K26</f>
        <v>41</v>
      </c>
      <c r="L26" s="151">
        <f>'１－(1)異議申立て'!L26+'１－(2)審査請求'!L26+'１－(3)再審査請求'!L26</f>
        <v>71</v>
      </c>
      <c r="M26" s="151">
        <f>'１－(1)異議申立て'!M26+'１－(2)審査請求'!M26+'１－(3)再審査請求'!M26</f>
        <v>0</v>
      </c>
      <c r="N26" s="151">
        <f>'１－(1)異議申立て'!N26+'１－(2)審査請求'!N26+'１－(3)再審査請求'!N26</f>
        <v>187</v>
      </c>
      <c r="O26" s="151">
        <f>'１－(1)異議申立て'!O26+'１－(2)審査請求'!O26+'１－(3)再審査請求'!O26</f>
        <v>57</v>
      </c>
    </row>
    <row r="27" spans="1:15" ht="18" customHeight="1" thickTop="1" x14ac:dyDescent="0.2">
      <c r="A27" s="152" t="s">
        <v>97</v>
      </c>
      <c r="B27" s="153">
        <f>SUM(B8:B26)</f>
        <v>11993</v>
      </c>
      <c r="C27" s="153">
        <f t="shared" ref="C27:O27" si="0">SUM(C8:C26)</f>
        <v>18774</v>
      </c>
      <c r="D27" s="153">
        <f t="shared" si="0"/>
        <v>15840</v>
      </c>
      <c r="E27" s="153">
        <f>SUM(E8:E26)</f>
        <v>1975</v>
      </c>
      <c r="F27" s="153">
        <f t="shared" si="0"/>
        <v>12631</v>
      </c>
      <c r="G27" s="153">
        <f>SUM(G8:G26)</f>
        <v>1219</v>
      </c>
      <c r="H27" s="153">
        <f t="shared" si="0"/>
        <v>15</v>
      </c>
      <c r="I27" s="153">
        <f t="shared" si="0"/>
        <v>7452</v>
      </c>
      <c r="J27" s="153">
        <f t="shared" si="0"/>
        <v>2523</v>
      </c>
      <c r="K27" s="153">
        <f t="shared" si="0"/>
        <v>3833</v>
      </c>
      <c r="L27" s="153">
        <f t="shared" si="0"/>
        <v>2032</v>
      </c>
      <c r="M27" s="153">
        <f t="shared" si="0"/>
        <v>3055</v>
      </c>
      <c r="N27" s="153">
        <f t="shared" si="0"/>
        <v>11872</v>
      </c>
      <c r="O27" s="153">
        <f t="shared" si="0"/>
        <v>4536</v>
      </c>
    </row>
  </sheetData>
  <mergeCells count="4">
    <mergeCell ref="A2:O2"/>
    <mergeCell ref="D6:H6"/>
    <mergeCell ref="I6:L6"/>
    <mergeCell ref="N6:O6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&amp;C&amp;"ＭＳ 明朝,標準"-4-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pane xSplit="1" ySplit="7" topLeftCell="B21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 x14ac:dyDescent="0.2"/>
  <cols>
    <col min="1" max="1" width="15.109375" customWidth="1"/>
    <col min="2" max="3" width="10.33203125" customWidth="1"/>
    <col min="4" max="8" width="8.109375" customWidth="1"/>
    <col min="11" max="12" width="8.44140625" customWidth="1"/>
    <col min="13" max="13" width="9.44140625" customWidth="1"/>
    <col min="14" max="15" width="8.109375" customWidth="1"/>
  </cols>
  <sheetData>
    <row r="1" spans="1:15" s="123" customFormat="1" ht="18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125" customFormat="1" ht="18" customHeight="1" x14ac:dyDescent="0.2">
      <c r="A2" s="124" t="s">
        <v>60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65"/>
    </row>
    <row r="3" spans="1:15" s="125" customFormat="1" ht="18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s="125" customFormat="1" ht="18" customHeight="1" x14ac:dyDescent="0.2">
      <c r="A4" s="126" t="s">
        <v>98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18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8"/>
      <c r="O5" s="128" t="s">
        <v>62</v>
      </c>
    </row>
    <row r="6" spans="1:15" ht="18" customHeight="1" x14ac:dyDescent="0.2">
      <c r="A6" s="129" t="s">
        <v>63</v>
      </c>
      <c r="B6" s="130" t="s">
        <v>64</v>
      </c>
      <c r="C6" s="130" t="s">
        <v>65</v>
      </c>
      <c r="D6" s="131" t="s">
        <v>66</v>
      </c>
      <c r="E6" s="132"/>
      <c r="F6" s="132"/>
      <c r="G6" s="132"/>
      <c r="H6" s="133"/>
      <c r="I6" s="134" t="s">
        <v>67</v>
      </c>
      <c r="J6" s="135"/>
      <c r="K6" s="135"/>
      <c r="L6" s="136"/>
      <c r="M6" s="137" t="s">
        <v>68</v>
      </c>
      <c r="N6" s="131" t="s">
        <v>69</v>
      </c>
      <c r="O6" s="133"/>
    </row>
    <row r="7" spans="1:15" ht="32.4" x14ac:dyDescent="0.2">
      <c r="A7" s="138"/>
      <c r="B7" s="139" t="s">
        <v>70</v>
      </c>
      <c r="C7" s="139" t="s">
        <v>70</v>
      </c>
      <c r="D7" s="140"/>
      <c r="E7" s="141" t="s">
        <v>71</v>
      </c>
      <c r="F7" s="141" t="s">
        <v>72</v>
      </c>
      <c r="G7" s="141" t="s">
        <v>73</v>
      </c>
      <c r="H7" s="142" t="s">
        <v>74</v>
      </c>
      <c r="I7" s="143" t="s">
        <v>75</v>
      </c>
      <c r="J7" s="144" t="s">
        <v>76</v>
      </c>
      <c r="K7" s="145" t="s">
        <v>77</v>
      </c>
      <c r="L7" s="138" t="s">
        <v>57</v>
      </c>
      <c r="M7" s="146"/>
      <c r="N7" s="139"/>
      <c r="O7" s="141" t="s">
        <v>44</v>
      </c>
    </row>
    <row r="8" spans="1:15" ht="18" customHeight="1" x14ac:dyDescent="0.2">
      <c r="A8" s="147" t="s">
        <v>78</v>
      </c>
      <c r="B8" s="148">
        <f>D8+M8+N8-C8</f>
        <v>0</v>
      </c>
      <c r="C8" s="154">
        <v>0</v>
      </c>
      <c r="D8" s="148">
        <f>SUM(E8:H8)</f>
        <v>0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</row>
    <row r="9" spans="1:15" ht="18" customHeight="1" x14ac:dyDescent="0.2">
      <c r="A9" s="155" t="s">
        <v>79</v>
      </c>
      <c r="B9" s="148">
        <f t="shared" ref="B9:B25" si="0">D9+M9+N9-C9</f>
        <v>0</v>
      </c>
      <c r="C9" s="154">
        <v>0</v>
      </c>
      <c r="D9" s="148">
        <f t="shared" ref="D9:D26" si="1">SUM(E9:H9)</f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</row>
    <row r="10" spans="1:15" ht="18" customHeight="1" x14ac:dyDescent="0.2">
      <c r="A10" s="155" t="s">
        <v>80</v>
      </c>
      <c r="B10" s="148">
        <f t="shared" si="0"/>
        <v>0</v>
      </c>
      <c r="C10" s="154">
        <v>0</v>
      </c>
      <c r="D10" s="148">
        <f t="shared" si="1"/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</row>
    <row r="11" spans="1:15" ht="18" customHeight="1" x14ac:dyDescent="0.2">
      <c r="A11" s="155" t="s">
        <v>81</v>
      </c>
      <c r="B11" s="148">
        <f t="shared" si="0"/>
        <v>3</v>
      </c>
      <c r="C11" s="154">
        <v>7</v>
      </c>
      <c r="D11" s="148">
        <f t="shared" si="1"/>
        <v>8</v>
      </c>
      <c r="E11" s="157">
        <v>3</v>
      </c>
      <c r="F11" s="157">
        <v>5</v>
      </c>
      <c r="G11" s="157">
        <v>0</v>
      </c>
      <c r="H11" s="157">
        <v>0</v>
      </c>
      <c r="I11" s="157">
        <v>5</v>
      </c>
      <c r="J11" s="157">
        <v>0</v>
      </c>
      <c r="K11" s="157">
        <v>0</v>
      </c>
      <c r="L11" s="157">
        <v>3</v>
      </c>
      <c r="M11" s="158">
        <v>1</v>
      </c>
      <c r="N11" s="158">
        <v>1</v>
      </c>
      <c r="O11" s="157">
        <v>0</v>
      </c>
    </row>
    <row r="12" spans="1:15" ht="18" customHeight="1" x14ac:dyDescent="0.2">
      <c r="A12" s="155" t="s">
        <v>82</v>
      </c>
      <c r="B12" s="148">
        <f>D12+M12+N12-C12</f>
        <v>0</v>
      </c>
      <c r="C12" s="154">
        <v>0</v>
      </c>
      <c r="D12" s="148">
        <f t="shared" si="1"/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8">
        <v>0</v>
      </c>
      <c r="N12" s="158">
        <v>0</v>
      </c>
      <c r="O12" s="157">
        <v>0</v>
      </c>
    </row>
    <row r="13" spans="1:15" ht="18" customHeight="1" x14ac:dyDescent="0.2">
      <c r="A13" s="155" t="s">
        <v>83</v>
      </c>
      <c r="B13" s="148">
        <f t="shared" si="0"/>
        <v>15</v>
      </c>
      <c r="C13" s="154">
        <v>17</v>
      </c>
      <c r="D13" s="148">
        <f t="shared" si="1"/>
        <v>9</v>
      </c>
      <c r="E13" s="156">
        <v>0</v>
      </c>
      <c r="F13" s="156">
        <v>9</v>
      </c>
      <c r="G13" s="156">
        <v>0</v>
      </c>
      <c r="H13" s="156">
        <v>0</v>
      </c>
      <c r="I13" s="156">
        <v>0</v>
      </c>
      <c r="J13" s="156">
        <v>1</v>
      </c>
      <c r="K13" s="156">
        <v>6</v>
      </c>
      <c r="L13" s="156">
        <v>2</v>
      </c>
      <c r="M13" s="154">
        <v>0</v>
      </c>
      <c r="N13" s="154">
        <v>23</v>
      </c>
      <c r="O13" s="154">
        <v>8</v>
      </c>
    </row>
    <row r="14" spans="1:15" ht="18" customHeight="1" x14ac:dyDescent="0.2">
      <c r="A14" s="155" t="s">
        <v>84</v>
      </c>
      <c r="B14" s="148">
        <f t="shared" si="0"/>
        <v>4</v>
      </c>
      <c r="C14" s="154">
        <v>21</v>
      </c>
      <c r="D14" s="148">
        <f t="shared" si="1"/>
        <v>2</v>
      </c>
      <c r="E14" s="154">
        <v>1</v>
      </c>
      <c r="F14" s="154">
        <v>1</v>
      </c>
      <c r="G14" s="154">
        <v>0</v>
      </c>
      <c r="H14" s="154">
        <v>0</v>
      </c>
      <c r="I14" s="154">
        <v>0</v>
      </c>
      <c r="J14" s="154">
        <v>0</v>
      </c>
      <c r="K14" s="154">
        <v>2</v>
      </c>
      <c r="L14" s="154">
        <v>0</v>
      </c>
      <c r="M14" s="154">
        <v>0</v>
      </c>
      <c r="N14" s="154">
        <v>23</v>
      </c>
      <c r="O14" s="154">
        <v>2</v>
      </c>
    </row>
    <row r="15" spans="1:15" ht="18" customHeight="1" x14ac:dyDescent="0.2">
      <c r="A15" s="155" t="s">
        <v>85</v>
      </c>
      <c r="B15" s="148">
        <f t="shared" si="0"/>
        <v>19</v>
      </c>
      <c r="C15" s="154">
        <v>76</v>
      </c>
      <c r="D15" s="148">
        <f t="shared" si="1"/>
        <v>78</v>
      </c>
      <c r="E15" s="154">
        <v>5</v>
      </c>
      <c r="F15" s="154">
        <v>72</v>
      </c>
      <c r="G15" s="154">
        <v>1</v>
      </c>
      <c r="H15" s="154">
        <v>0</v>
      </c>
      <c r="I15" s="154">
        <v>68</v>
      </c>
      <c r="J15" s="154">
        <v>7</v>
      </c>
      <c r="K15" s="154">
        <v>2</v>
      </c>
      <c r="L15" s="154">
        <v>1</v>
      </c>
      <c r="M15" s="154">
        <v>0</v>
      </c>
      <c r="N15" s="154">
        <v>17</v>
      </c>
      <c r="O15" s="154">
        <v>0</v>
      </c>
    </row>
    <row r="16" spans="1:15" ht="18" customHeight="1" x14ac:dyDescent="0.2">
      <c r="A16" s="155" t="s">
        <v>86</v>
      </c>
      <c r="B16" s="148">
        <f t="shared" si="0"/>
        <v>0</v>
      </c>
      <c r="C16" s="154">
        <v>0</v>
      </c>
      <c r="D16" s="148">
        <f t="shared" si="1"/>
        <v>0</v>
      </c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</row>
    <row r="17" spans="1:15" ht="18" customHeight="1" x14ac:dyDescent="0.2">
      <c r="A17" s="155" t="s">
        <v>87</v>
      </c>
      <c r="B17" s="148">
        <f t="shared" si="0"/>
        <v>158</v>
      </c>
      <c r="C17" s="154">
        <v>417</v>
      </c>
      <c r="D17" s="148">
        <f t="shared" si="1"/>
        <v>157</v>
      </c>
      <c r="E17" s="154">
        <v>13</v>
      </c>
      <c r="F17" s="154">
        <v>140</v>
      </c>
      <c r="G17" s="154">
        <v>3</v>
      </c>
      <c r="H17" s="154">
        <v>1</v>
      </c>
      <c r="I17" s="154">
        <v>8</v>
      </c>
      <c r="J17" s="154">
        <v>13</v>
      </c>
      <c r="K17" s="154">
        <v>108</v>
      </c>
      <c r="L17" s="154">
        <v>28</v>
      </c>
      <c r="M17" s="154">
        <v>41</v>
      </c>
      <c r="N17" s="154">
        <v>377</v>
      </c>
      <c r="O17" s="154">
        <v>34</v>
      </c>
    </row>
    <row r="18" spans="1:15" ht="18" customHeight="1" x14ac:dyDescent="0.2">
      <c r="A18" s="155" t="s">
        <v>88</v>
      </c>
      <c r="B18" s="148">
        <f t="shared" si="0"/>
        <v>160</v>
      </c>
      <c r="C18" s="154">
        <v>81</v>
      </c>
      <c r="D18" s="148">
        <f t="shared" si="1"/>
        <v>65</v>
      </c>
      <c r="E18" s="154">
        <v>33</v>
      </c>
      <c r="F18" s="154">
        <v>29</v>
      </c>
      <c r="G18" s="154">
        <v>3</v>
      </c>
      <c r="H18" s="154">
        <v>0</v>
      </c>
      <c r="I18" s="154">
        <v>3</v>
      </c>
      <c r="J18" s="154">
        <v>11</v>
      </c>
      <c r="K18" s="154">
        <v>8</v>
      </c>
      <c r="L18" s="154">
        <v>43</v>
      </c>
      <c r="M18" s="154">
        <v>0</v>
      </c>
      <c r="N18" s="154">
        <v>176</v>
      </c>
      <c r="O18" s="154">
        <v>108</v>
      </c>
    </row>
    <row r="19" spans="1:15" ht="18" customHeight="1" x14ac:dyDescent="0.2">
      <c r="A19" s="155" t="s">
        <v>89</v>
      </c>
      <c r="B19" s="148">
        <f t="shared" si="0"/>
        <v>1397</v>
      </c>
      <c r="C19" s="154">
        <v>5264</v>
      </c>
      <c r="D19" s="148">
        <f t="shared" si="1"/>
        <v>3818</v>
      </c>
      <c r="E19" s="154">
        <v>536</v>
      </c>
      <c r="F19" s="154">
        <v>2950</v>
      </c>
      <c r="G19" s="154">
        <v>332</v>
      </c>
      <c r="H19" s="154">
        <v>0</v>
      </c>
      <c r="I19" s="154">
        <v>3292</v>
      </c>
      <c r="J19" s="154">
        <v>376</v>
      </c>
      <c r="K19" s="154">
        <v>107</v>
      </c>
      <c r="L19" s="154">
        <v>43</v>
      </c>
      <c r="M19" s="154">
        <v>1072</v>
      </c>
      <c r="N19" s="154">
        <v>1771</v>
      </c>
      <c r="O19" s="154">
        <v>383</v>
      </c>
    </row>
    <row r="20" spans="1:15" ht="18" customHeight="1" x14ac:dyDescent="0.2">
      <c r="A20" s="155" t="s">
        <v>90</v>
      </c>
      <c r="B20" s="148">
        <f t="shared" si="0"/>
        <v>29</v>
      </c>
      <c r="C20" s="154">
        <v>7</v>
      </c>
      <c r="D20" s="148">
        <f t="shared" si="1"/>
        <v>17</v>
      </c>
      <c r="E20" s="154">
        <v>8</v>
      </c>
      <c r="F20" s="154">
        <v>9</v>
      </c>
      <c r="G20" s="154">
        <v>0</v>
      </c>
      <c r="H20" s="154">
        <v>0</v>
      </c>
      <c r="I20" s="154">
        <v>0</v>
      </c>
      <c r="J20" s="154">
        <v>0</v>
      </c>
      <c r="K20" s="154">
        <v>11</v>
      </c>
      <c r="L20" s="154">
        <v>6</v>
      </c>
      <c r="M20" s="154">
        <v>0</v>
      </c>
      <c r="N20" s="154">
        <v>19</v>
      </c>
      <c r="O20" s="154">
        <v>13</v>
      </c>
    </row>
    <row r="21" spans="1:15" ht="18" customHeight="1" x14ac:dyDescent="0.2">
      <c r="A21" s="155" t="s">
        <v>91</v>
      </c>
      <c r="B21" s="148">
        <f t="shared" si="0"/>
        <v>389</v>
      </c>
      <c r="C21" s="154">
        <v>144</v>
      </c>
      <c r="D21" s="148">
        <f t="shared" si="1"/>
        <v>203</v>
      </c>
      <c r="E21" s="154">
        <v>12</v>
      </c>
      <c r="F21" s="154">
        <v>182</v>
      </c>
      <c r="G21" s="154">
        <v>9</v>
      </c>
      <c r="H21" s="154">
        <v>0</v>
      </c>
      <c r="I21" s="154">
        <v>6</v>
      </c>
      <c r="J21" s="154">
        <v>12</v>
      </c>
      <c r="K21" s="154">
        <v>24</v>
      </c>
      <c r="L21" s="154">
        <v>161</v>
      </c>
      <c r="M21" s="154">
        <v>123</v>
      </c>
      <c r="N21" s="154">
        <v>207</v>
      </c>
      <c r="O21" s="154">
        <v>87</v>
      </c>
    </row>
    <row r="22" spans="1:15" ht="18" customHeight="1" x14ac:dyDescent="0.2">
      <c r="A22" s="155" t="s">
        <v>92</v>
      </c>
      <c r="B22" s="148">
        <f t="shared" si="0"/>
        <v>3</v>
      </c>
      <c r="C22" s="154">
        <v>13</v>
      </c>
      <c r="D22" s="148">
        <f t="shared" si="1"/>
        <v>4</v>
      </c>
      <c r="E22" s="154">
        <v>1</v>
      </c>
      <c r="F22" s="154">
        <v>2</v>
      </c>
      <c r="G22" s="154">
        <v>1</v>
      </c>
      <c r="H22" s="154">
        <v>0</v>
      </c>
      <c r="I22" s="154">
        <v>0</v>
      </c>
      <c r="J22" s="154">
        <v>0</v>
      </c>
      <c r="K22" s="154">
        <v>3</v>
      </c>
      <c r="L22" s="154">
        <v>1</v>
      </c>
      <c r="M22" s="154">
        <v>0</v>
      </c>
      <c r="N22" s="154">
        <v>12</v>
      </c>
      <c r="O22" s="154">
        <v>0</v>
      </c>
    </row>
    <row r="23" spans="1:15" ht="18" customHeight="1" x14ac:dyDescent="0.2">
      <c r="A23" s="155" t="s">
        <v>93</v>
      </c>
      <c r="B23" s="148">
        <f t="shared" si="0"/>
        <v>42</v>
      </c>
      <c r="C23" s="154">
        <v>56</v>
      </c>
      <c r="D23" s="148">
        <f t="shared" si="1"/>
        <v>19</v>
      </c>
      <c r="E23" s="154">
        <v>1</v>
      </c>
      <c r="F23" s="154">
        <v>14</v>
      </c>
      <c r="G23" s="154">
        <v>4</v>
      </c>
      <c r="H23" s="154">
        <v>0</v>
      </c>
      <c r="I23" s="154">
        <v>4</v>
      </c>
      <c r="J23" s="154">
        <v>6</v>
      </c>
      <c r="K23" s="154">
        <v>8</v>
      </c>
      <c r="L23" s="154">
        <v>1</v>
      </c>
      <c r="M23" s="154">
        <v>8</v>
      </c>
      <c r="N23" s="154">
        <v>71</v>
      </c>
      <c r="O23" s="154">
        <v>25</v>
      </c>
    </row>
    <row r="24" spans="1:15" ht="18" customHeight="1" x14ac:dyDescent="0.2">
      <c r="A24" s="155" t="s">
        <v>94</v>
      </c>
      <c r="B24" s="148">
        <f t="shared" si="0"/>
        <v>6</v>
      </c>
      <c r="C24" s="154">
        <v>19</v>
      </c>
      <c r="D24" s="148">
        <f t="shared" si="1"/>
        <v>6</v>
      </c>
      <c r="E24" s="154">
        <v>0</v>
      </c>
      <c r="F24" s="154">
        <v>6</v>
      </c>
      <c r="G24" s="154">
        <v>0</v>
      </c>
      <c r="H24" s="154">
        <v>0</v>
      </c>
      <c r="I24" s="154">
        <v>0</v>
      </c>
      <c r="J24" s="154">
        <v>1</v>
      </c>
      <c r="K24" s="154">
        <v>3</v>
      </c>
      <c r="L24" s="154">
        <v>2</v>
      </c>
      <c r="M24" s="154">
        <v>0</v>
      </c>
      <c r="N24" s="154">
        <v>19</v>
      </c>
      <c r="O24" s="154">
        <v>2</v>
      </c>
    </row>
    <row r="25" spans="1:15" ht="18" customHeight="1" x14ac:dyDescent="0.2">
      <c r="A25" s="159" t="s">
        <v>95</v>
      </c>
      <c r="B25" s="151">
        <f t="shared" si="0"/>
        <v>3</v>
      </c>
      <c r="C25" s="156">
        <v>1</v>
      </c>
      <c r="D25" s="151">
        <f t="shared" si="1"/>
        <v>3</v>
      </c>
      <c r="E25" s="156">
        <v>1</v>
      </c>
      <c r="F25" s="156">
        <v>2</v>
      </c>
      <c r="G25" s="156">
        <v>0</v>
      </c>
      <c r="H25" s="156">
        <v>0</v>
      </c>
      <c r="I25" s="156">
        <v>0</v>
      </c>
      <c r="J25" s="156">
        <v>0</v>
      </c>
      <c r="K25" s="156">
        <v>2</v>
      </c>
      <c r="L25" s="156">
        <v>1</v>
      </c>
      <c r="M25" s="156">
        <v>1</v>
      </c>
      <c r="N25" s="156">
        <v>0</v>
      </c>
      <c r="O25" s="156">
        <v>0</v>
      </c>
    </row>
    <row r="26" spans="1:15" ht="18" customHeight="1" thickBot="1" x14ac:dyDescent="0.25">
      <c r="A26" s="155" t="s">
        <v>99</v>
      </c>
      <c r="B26" s="148">
        <f>D26+M26+N26-C26</f>
        <v>190</v>
      </c>
      <c r="C26" s="154">
        <v>192</v>
      </c>
      <c r="D26" s="148">
        <f t="shared" si="1"/>
        <v>199</v>
      </c>
      <c r="E26" s="160">
        <v>23</v>
      </c>
      <c r="F26" s="160">
        <v>163</v>
      </c>
      <c r="G26" s="160">
        <v>13</v>
      </c>
      <c r="H26" s="160">
        <v>0</v>
      </c>
      <c r="I26" s="160">
        <v>16</v>
      </c>
      <c r="J26" s="160">
        <v>75</v>
      </c>
      <c r="K26" s="160">
        <v>39</v>
      </c>
      <c r="L26" s="157">
        <v>69</v>
      </c>
      <c r="M26" s="154">
        <v>0</v>
      </c>
      <c r="N26" s="154">
        <v>183</v>
      </c>
      <c r="O26" s="154">
        <v>55</v>
      </c>
    </row>
    <row r="27" spans="1:15" ht="18" customHeight="1" thickTop="1" x14ac:dyDescent="0.2">
      <c r="A27" s="161" t="s">
        <v>97</v>
      </c>
      <c r="B27" s="153">
        <f>SUM(B8:B26)</f>
        <v>2418</v>
      </c>
      <c r="C27" s="153">
        <f>SUM(C8:C26)</f>
        <v>6315</v>
      </c>
      <c r="D27" s="153">
        <f t="shared" ref="D27:O27" si="2">SUM(D8:D26)</f>
        <v>4588</v>
      </c>
      <c r="E27" s="153">
        <f t="shared" si="2"/>
        <v>637</v>
      </c>
      <c r="F27" s="153">
        <f t="shared" si="2"/>
        <v>3584</v>
      </c>
      <c r="G27" s="153">
        <f t="shared" si="2"/>
        <v>366</v>
      </c>
      <c r="H27" s="153">
        <f t="shared" si="2"/>
        <v>1</v>
      </c>
      <c r="I27" s="153">
        <f t="shared" si="2"/>
        <v>3402</v>
      </c>
      <c r="J27" s="153">
        <f t="shared" si="2"/>
        <v>502</v>
      </c>
      <c r="K27" s="153">
        <f t="shared" si="2"/>
        <v>323</v>
      </c>
      <c r="L27" s="153">
        <f t="shared" si="2"/>
        <v>361</v>
      </c>
      <c r="M27" s="153">
        <f t="shared" si="2"/>
        <v>1246</v>
      </c>
      <c r="N27" s="153">
        <f t="shared" si="2"/>
        <v>2899</v>
      </c>
      <c r="O27" s="153">
        <f t="shared" si="2"/>
        <v>717</v>
      </c>
    </row>
  </sheetData>
  <mergeCells count="4">
    <mergeCell ref="A2:O2"/>
    <mergeCell ref="D6:H6"/>
    <mergeCell ref="I6:L6"/>
    <mergeCell ref="N6:O6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&amp;C&amp;"ＭＳ 明朝,標準"-5-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pane xSplit="1" ySplit="7" topLeftCell="B8" activePane="bottomRight" state="frozen"/>
      <selection activeCell="G14" sqref="G14"/>
      <selection pane="topRight" activeCell="G14" sqref="G14"/>
      <selection pane="bottomLeft" activeCell="G14" sqref="G14"/>
      <selection pane="bottomRight" activeCell="E15" sqref="E15"/>
    </sheetView>
  </sheetViews>
  <sheetFormatPr defaultRowHeight="13.2" x14ac:dyDescent="0.2"/>
  <cols>
    <col min="1" max="1" width="15.109375" customWidth="1"/>
    <col min="2" max="3" width="10.33203125" customWidth="1"/>
    <col min="4" max="8" width="8.109375" customWidth="1"/>
    <col min="11" max="12" width="8.44140625" customWidth="1"/>
    <col min="13" max="13" width="9.44140625" customWidth="1"/>
    <col min="14" max="15" width="8.109375" customWidth="1"/>
  </cols>
  <sheetData>
    <row r="1" spans="1:15" s="123" customFormat="1" ht="18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125" customFormat="1" ht="18" customHeight="1" x14ac:dyDescent="0.2">
      <c r="A2" s="124" t="s">
        <v>60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65"/>
    </row>
    <row r="3" spans="1:15" s="125" customFormat="1" ht="18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s="125" customFormat="1" ht="18" customHeight="1" x14ac:dyDescent="0.2">
      <c r="A4" s="126" t="s">
        <v>100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18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8"/>
      <c r="O5" s="128" t="s">
        <v>62</v>
      </c>
    </row>
    <row r="6" spans="1:15" ht="18" customHeight="1" x14ac:dyDescent="0.2">
      <c r="A6" s="129" t="s">
        <v>63</v>
      </c>
      <c r="B6" s="130" t="s">
        <v>64</v>
      </c>
      <c r="C6" s="130" t="s">
        <v>65</v>
      </c>
      <c r="D6" s="131" t="s">
        <v>66</v>
      </c>
      <c r="E6" s="132"/>
      <c r="F6" s="132"/>
      <c r="G6" s="132"/>
      <c r="H6" s="133"/>
      <c r="I6" s="134" t="s">
        <v>67</v>
      </c>
      <c r="J6" s="135"/>
      <c r="K6" s="135"/>
      <c r="L6" s="136"/>
      <c r="M6" s="137" t="s">
        <v>68</v>
      </c>
      <c r="N6" s="131" t="s">
        <v>69</v>
      </c>
      <c r="O6" s="133"/>
    </row>
    <row r="7" spans="1:15" ht="32.4" x14ac:dyDescent="0.2">
      <c r="A7" s="138"/>
      <c r="B7" s="139" t="s">
        <v>70</v>
      </c>
      <c r="C7" s="139" t="s">
        <v>70</v>
      </c>
      <c r="D7" s="140"/>
      <c r="E7" s="137" t="s">
        <v>71</v>
      </c>
      <c r="F7" s="137" t="s">
        <v>72</v>
      </c>
      <c r="G7" s="137" t="s">
        <v>73</v>
      </c>
      <c r="H7" s="129" t="s">
        <v>74</v>
      </c>
      <c r="I7" s="162" t="s">
        <v>75</v>
      </c>
      <c r="J7" s="163" t="s">
        <v>76</v>
      </c>
      <c r="K7" s="164" t="s">
        <v>77</v>
      </c>
      <c r="L7" s="165" t="s">
        <v>57</v>
      </c>
      <c r="M7" s="146"/>
      <c r="N7" s="166"/>
      <c r="O7" s="137" t="s">
        <v>44</v>
      </c>
    </row>
    <row r="8" spans="1:15" ht="18" customHeight="1" x14ac:dyDescent="0.2">
      <c r="A8" s="147" t="s">
        <v>78</v>
      </c>
      <c r="B8" s="148">
        <f t="shared" ref="B8:B26" si="0">D8+M8+N8-C8</f>
        <v>28</v>
      </c>
      <c r="C8" s="154">
        <v>7</v>
      </c>
      <c r="D8" s="148">
        <f>SUM(E8:H8)</f>
        <v>1</v>
      </c>
      <c r="E8" s="157">
        <v>0</v>
      </c>
      <c r="F8" s="157">
        <v>1</v>
      </c>
      <c r="G8" s="157">
        <v>0</v>
      </c>
      <c r="H8" s="157">
        <v>0</v>
      </c>
      <c r="I8" s="157">
        <v>0</v>
      </c>
      <c r="J8" s="157">
        <v>0</v>
      </c>
      <c r="K8" s="157">
        <v>1</v>
      </c>
      <c r="L8" s="157">
        <v>0</v>
      </c>
      <c r="M8" s="154">
        <v>0</v>
      </c>
      <c r="N8" s="154">
        <v>34</v>
      </c>
      <c r="O8" s="154">
        <v>28</v>
      </c>
    </row>
    <row r="9" spans="1:15" ht="18" customHeight="1" x14ac:dyDescent="0.2">
      <c r="A9" s="155" t="s">
        <v>79</v>
      </c>
      <c r="B9" s="148">
        <f t="shared" si="0"/>
        <v>93</v>
      </c>
      <c r="C9" s="154">
        <v>108</v>
      </c>
      <c r="D9" s="148">
        <f t="shared" ref="D9:D26" si="1">SUM(E9:H9)</f>
        <v>87</v>
      </c>
      <c r="E9" s="156">
        <v>10</v>
      </c>
      <c r="F9" s="156">
        <v>46</v>
      </c>
      <c r="G9" s="156">
        <v>17</v>
      </c>
      <c r="H9" s="156">
        <v>14</v>
      </c>
      <c r="I9" s="156">
        <v>16</v>
      </c>
      <c r="J9" s="156">
        <v>11</v>
      </c>
      <c r="K9" s="156">
        <v>13</v>
      </c>
      <c r="L9" s="156">
        <v>47</v>
      </c>
      <c r="M9" s="154">
        <v>14</v>
      </c>
      <c r="N9" s="154">
        <v>100</v>
      </c>
      <c r="O9" s="154">
        <v>19</v>
      </c>
    </row>
    <row r="10" spans="1:15" ht="18" customHeight="1" x14ac:dyDescent="0.2">
      <c r="A10" s="155" t="s">
        <v>80</v>
      </c>
      <c r="B10" s="148">
        <f t="shared" si="0"/>
        <v>7</v>
      </c>
      <c r="C10" s="154">
        <v>34</v>
      </c>
      <c r="D10" s="148">
        <f t="shared" si="1"/>
        <v>7</v>
      </c>
      <c r="E10" s="157">
        <v>1</v>
      </c>
      <c r="F10" s="157">
        <v>6</v>
      </c>
      <c r="G10" s="157">
        <v>0</v>
      </c>
      <c r="H10" s="157">
        <v>0</v>
      </c>
      <c r="I10" s="157">
        <v>0</v>
      </c>
      <c r="J10" s="157">
        <v>0</v>
      </c>
      <c r="K10" s="157">
        <v>2</v>
      </c>
      <c r="L10" s="157">
        <v>5</v>
      </c>
      <c r="M10" s="154">
        <v>0</v>
      </c>
      <c r="N10" s="154">
        <v>34</v>
      </c>
      <c r="O10" s="154">
        <v>1</v>
      </c>
    </row>
    <row r="11" spans="1:15" ht="18" customHeight="1" x14ac:dyDescent="0.2">
      <c r="A11" s="155" t="s">
        <v>81</v>
      </c>
      <c r="B11" s="148">
        <f t="shared" si="0"/>
        <v>0</v>
      </c>
      <c r="C11" s="154">
        <v>0</v>
      </c>
      <c r="D11" s="148">
        <f t="shared" si="1"/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</row>
    <row r="12" spans="1:15" ht="18" customHeight="1" x14ac:dyDescent="0.2">
      <c r="A12" s="155" t="s">
        <v>82</v>
      </c>
      <c r="B12" s="148">
        <f>D12+M12+N12-C12</f>
        <v>13</v>
      </c>
      <c r="C12" s="154">
        <v>2</v>
      </c>
      <c r="D12" s="148">
        <f t="shared" si="1"/>
        <v>1</v>
      </c>
      <c r="E12" s="154">
        <v>1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1</v>
      </c>
      <c r="M12" s="154">
        <v>2</v>
      </c>
      <c r="N12" s="154">
        <v>12</v>
      </c>
      <c r="O12" s="154">
        <v>11</v>
      </c>
    </row>
    <row r="13" spans="1:15" ht="18" customHeight="1" x14ac:dyDescent="0.2">
      <c r="A13" s="155" t="s">
        <v>83</v>
      </c>
      <c r="B13" s="148">
        <f t="shared" si="0"/>
        <v>3</v>
      </c>
      <c r="C13" s="154">
        <v>7</v>
      </c>
      <c r="D13" s="148">
        <f t="shared" si="1"/>
        <v>3</v>
      </c>
      <c r="E13" s="154">
        <v>0</v>
      </c>
      <c r="F13" s="154">
        <v>3</v>
      </c>
      <c r="G13" s="154">
        <v>0</v>
      </c>
      <c r="H13" s="154">
        <v>0</v>
      </c>
      <c r="I13" s="154">
        <v>0</v>
      </c>
      <c r="J13" s="154">
        <v>0</v>
      </c>
      <c r="K13" s="154">
        <v>2</v>
      </c>
      <c r="L13" s="154">
        <v>1</v>
      </c>
      <c r="M13" s="154">
        <v>0</v>
      </c>
      <c r="N13" s="154">
        <v>7</v>
      </c>
      <c r="O13" s="154">
        <v>0</v>
      </c>
    </row>
    <row r="14" spans="1:15" ht="18" customHeight="1" x14ac:dyDescent="0.2">
      <c r="A14" s="155" t="s">
        <v>84</v>
      </c>
      <c r="B14" s="148">
        <f t="shared" si="0"/>
        <v>1</v>
      </c>
      <c r="C14" s="154">
        <v>1</v>
      </c>
      <c r="D14" s="148">
        <f t="shared" si="1"/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1</v>
      </c>
      <c r="N14" s="154">
        <v>1</v>
      </c>
      <c r="O14" s="154">
        <v>0</v>
      </c>
    </row>
    <row r="15" spans="1:15" ht="18" customHeight="1" x14ac:dyDescent="0.2">
      <c r="A15" s="155" t="s">
        <v>85</v>
      </c>
      <c r="B15" s="148">
        <f t="shared" si="0"/>
        <v>15</v>
      </c>
      <c r="C15" s="154">
        <v>38</v>
      </c>
      <c r="D15" s="148">
        <f t="shared" si="1"/>
        <v>36</v>
      </c>
      <c r="E15" s="154">
        <v>1</v>
      </c>
      <c r="F15" s="154">
        <v>32</v>
      </c>
      <c r="G15" s="154">
        <v>3</v>
      </c>
      <c r="H15" s="154">
        <v>0</v>
      </c>
      <c r="I15" s="154">
        <v>7</v>
      </c>
      <c r="J15" s="154">
        <v>27</v>
      </c>
      <c r="K15" s="154">
        <v>2</v>
      </c>
      <c r="L15" s="154">
        <v>0</v>
      </c>
      <c r="M15" s="154">
        <v>0</v>
      </c>
      <c r="N15" s="154">
        <v>17</v>
      </c>
      <c r="O15" s="154">
        <v>0</v>
      </c>
    </row>
    <row r="16" spans="1:15" ht="18" customHeight="1" x14ac:dyDescent="0.2">
      <c r="A16" s="155" t="s">
        <v>86</v>
      </c>
      <c r="B16" s="148">
        <f t="shared" si="0"/>
        <v>0</v>
      </c>
      <c r="C16" s="154">
        <v>0</v>
      </c>
      <c r="D16" s="148">
        <f t="shared" si="1"/>
        <v>0</v>
      </c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</row>
    <row r="17" spans="1:15" ht="18" customHeight="1" x14ac:dyDescent="0.2">
      <c r="A17" s="155" t="s">
        <v>87</v>
      </c>
      <c r="B17" s="148">
        <f t="shared" si="0"/>
        <v>57</v>
      </c>
      <c r="C17" s="154">
        <v>281</v>
      </c>
      <c r="D17" s="148">
        <f t="shared" si="1"/>
        <v>187</v>
      </c>
      <c r="E17" s="154">
        <v>11</v>
      </c>
      <c r="F17" s="154">
        <v>118</v>
      </c>
      <c r="G17" s="154">
        <v>58</v>
      </c>
      <c r="H17" s="154">
        <v>0</v>
      </c>
      <c r="I17" s="154">
        <v>99</v>
      </c>
      <c r="J17" s="154">
        <v>51</v>
      </c>
      <c r="K17" s="154">
        <v>24</v>
      </c>
      <c r="L17" s="154">
        <v>13</v>
      </c>
      <c r="M17" s="154">
        <v>3</v>
      </c>
      <c r="N17" s="154">
        <v>148</v>
      </c>
      <c r="O17" s="154">
        <v>1</v>
      </c>
    </row>
    <row r="18" spans="1:15" ht="18" customHeight="1" x14ac:dyDescent="0.2">
      <c r="A18" s="155" t="s">
        <v>88</v>
      </c>
      <c r="B18" s="148">
        <f t="shared" si="0"/>
        <v>0</v>
      </c>
      <c r="C18" s="154">
        <v>0</v>
      </c>
      <c r="D18" s="148">
        <f t="shared" si="1"/>
        <v>0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</row>
    <row r="19" spans="1:15" ht="18" customHeight="1" x14ac:dyDescent="0.2">
      <c r="A19" s="155" t="s">
        <v>89</v>
      </c>
      <c r="B19" s="148">
        <f t="shared" si="0"/>
        <v>3222</v>
      </c>
      <c r="C19" s="154">
        <v>3344</v>
      </c>
      <c r="D19" s="148">
        <f t="shared" si="1"/>
        <v>3667</v>
      </c>
      <c r="E19" s="154">
        <v>505</v>
      </c>
      <c r="F19" s="154">
        <v>2809</v>
      </c>
      <c r="G19" s="154">
        <v>353</v>
      </c>
      <c r="H19" s="154">
        <v>0</v>
      </c>
      <c r="I19" s="154">
        <v>147</v>
      </c>
      <c r="J19" s="154">
        <v>465</v>
      </c>
      <c r="K19" s="154">
        <v>2444</v>
      </c>
      <c r="L19" s="154">
        <v>611</v>
      </c>
      <c r="M19" s="154">
        <v>492</v>
      </c>
      <c r="N19" s="154">
        <v>2407</v>
      </c>
      <c r="O19" s="154">
        <v>276</v>
      </c>
    </row>
    <row r="20" spans="1:15" ht="18" customHeight="1" x14ac:dyDescent="0.2">
      <c r="A20" s="155" t="s">
        <v>90</v>
      </c>
      <c r="B20" s="148">
        <f t="shared" si="0"/>
        <v>2</v>
      </c>
      <c r="C20" s="154">
        <v>0</v>
      </c>
      <c r="D20" s="148">
        <f t="shared" si="1"/>
        <v>2</v>
      </c>
      <c r="E20" s="154">
        <v>2</v>
      </c>
      <c r="F20" s="154">
        <v>0</v>
      </c>
      <c r="G20" s="154">
        <v>0</v>
      </c>
      <c r="H20" s="154">
        <v>0</v>
      </c>
      <c r="I20" s="154">
        <v>0</v>
      </c>
      <c r="J20" s="154">
        <v>2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</row>
    <row r="21" spans="1:15" ht="18" customHeight="1" x14ac:dyDescent="0.2">
      <c r="A21" s="155" t="s">
        <v>91</v>
      </c>
      <c r="B21" s="148">
        <f t="shared" si="0"/>
        <v>1807</v>
      </c>
      <c r="C21" s="154">
        <v>6789</v>
      </c>
      <c r="D21" s="148">
        <f t="shared" si="1"/>
        <v>5362</v>
      </c>
      <c r="E21" s="154">
        <v>697</v>
      </c>
      <c r="F21" s="154">
        <v>4474</v>
      </c>
      <c r="G21" s="154">
        <v>191</v>
      </c>
      <c r="H21" s="154">
        <v>0</v>
      </c>
      <c r="I21" s="154">
        <v>3714</v>
      </c>
      <c r="J21" s="154">
        <v>1111</v>
      </c>
      <c r="K21" s="154">
        <v>401</v>
      </c>
      <c r="L21" s="154">
        <v>136</v>
      </c>
      <c r="M21" s="154">
        <v>1084</v>
      </c>
      <c r="N21" s="154">
        <v>2150</v>
      </c>
      <c r="O21" s="154">
        <v>498</v>
      </c>
    </row>
    <row r="22" spans="1:15" ht="18" customHeight="1" x14ac:dyDescent="0.2">
      <c r="A22" s="155" t="s">
        <v>92</v>
      </c>
      <c r="B22" s="148">
        <f t="shared" si="0"/>
        <v>17</v>
      </c>
      <c r="C22" s="154">
        <v>20</v>
      </c>
      <c r="D22" s="148">
        <f t="shared" si="1"/>
        <v>18</v>
      </c>
      <c r="E22" s="154">
        <v>4</v>
      </c>
      <c r="F22" s="154">
        <v>12</v>
      </c>
      <c r="G22" s="154">
        <v>2</v>
      </c>
      <c r="H22" s="154">
        <v>0</v>
      </c>
      <c r="I22" s="154">
        <v>0</v>
      </c>
      <c r="J22" s="154">
        <v>5</v>
      </c>
      <c r="K22" s="154">
        <v>11</v>
      </c>
      <c r="L22" s="154">
        <v>2</v>
      </c>
      <c r="M22" s="154">
        <v>0</v>
      </c>
      <c r="N22" s="154">
        <v>19</v>
      </c>
      <c r="O22" s="154">
        <v>5</v>
      </c>
    </row>
    <row r="23" spans="1:15" ht="18" customHeight="1" x14ac:dyDescent="0.2">
      <c r="A23" s="155" t="s">
        <v>93</v>
      </c>
      <c r="B23" s="148">
        <f t="shared" si="0"/>
        <v>72</v>
      </c>
      <c r="C23" s="154">
        <v>28</v>
      </c>
      <c r="D23" s="148">
        <f t="shared" si="1"/>
        <v>42</v>
      </c>
      <c r="E23" s="154">
        <v>3</v>
      </c>
      <c r="F23" s="154">
        <v>38</v>
      </c>
      <c r="G23" s="154">
        <v>1</v>
      </c>
      <c r="H23" s="154">
        <v>0</v>
      </c>
      <c r="I23" s="154">
        <v>0</v>
      </c>
      <c r="J23" s="154">
        <v>4</v>
      </c>
      <c r="K23" s="154">
        <v>26</v>
      </c>
      <c r="L23" s="154">
        <v>12</v>
      </c>
      <c r="M23" s="154">
        <v>0</v>
      </c>
      <c r="N23" s="154">
        <v>58</v>
      </c>
      <c r="O23" s="154">
        <v>34</v>
      </c>
    </row>
    <row r="24" spans="1:15" ht="18" customHeight="1" x14ac:dyDescent="0.2">
      <c r="A24" s="155" t="s">
        <v>94</v>
      </c>
      <c r="B24" s="148">
        <f t="shared" si="0"/>
        <v>791</v>
      </c>
      <c r="C24" s="154">
        <v>86</v>
      </c>
      <c r="D24" s="148">
        <f t="shared" si="1"/>
        <v>100</v>
      </c>
      <c r="E24" s="154">
        <v>2</v>
      </c>
      <c r="F24" s="154">
        <v>43</v>
      </c>
      <c r="G24" s="154">
        <v>55</v>
      </c>
      <c r="H24" s="154">
        <v>0</v>
      </c>
      <c r="I24" s="154">
        <v>9</v>
      </c>
      <c r="J24" s="154">
        <v>25</v>
      </c>
      <c r="K24" s="154">
        <v>23</v>
      </c>
      <c r="L24" s="154">
        <v>43</v>
      </c>
      <c r="M24" s="154">
        <v>7</v>
      </c>
      <c r="N24" s="154">
        <v>770</v>
      </c>
      <c r="O24" s="154">
        <v>706</v>
      </c>
    </row>
    <row r="25" spans="1:15" ht="18" customHeight="1" x14ac:dyDescent="0.2">
      <c r="A25" s="155" t="s">
        <v>95</v>
      </c>
      <c r="B25" s="148">
        <f t="shared" si="0"/>
        <v>157</v>
      </c>
      <c r="C25" s="154">
        <v>46</v>
      </c>
      <c r="D25" s="148">
        <f t="shared" si="1"/>
        <v>57</v>
      </c>
      <c r="E25" s="154">
        <v>4</v>
      </c>
      <c r="F25" s="154">
        <v>47</v>
      </c>
      <c r="G25" s="154">
        <v>6</v>
      </c>
      <c r="H25" s="154">
        <v>0</v>
      </c>
      <c r="I25" s="154">
        <v>0</v>
      </c>
      <c r="J25" s="154">
        <v>0</v>
      </c>
      <c r="K25" s="154">
        <v>5</v>
      </c>
      <c r="L25" s="154">
        <v>52</v>
      </c>
      <c r="M25" s="154">
        <v>4</v>
      </c>
      <c r="N25" s="154">
        <v>142</v>
      </c>
      <c r="O25" s="154">
        <v>102</v>
      </c>
    </row>
    <row r="26" spans="1:15" ht="18" customHeight="1" thickBot="1" x14ac:dyDescent="0.25">
      <c r="A26" s="159" t="s">
        <v>96</v>
      </c>
      <c r="B26" s="151">
        <f t="shared" si="0"/>
        <v>5</v>
      </c>
      <c r="C26" s="156">
        <v>4</v>
      </c>
      <c r="D26" s="151">
        <f t="shared" si="1"/>
        <v>5</v>
      </c>
      <c r="E26" s="156">
        <v>0</v>
      </c>
      <c r="F26" s="156">
        <v>3</v>
      </c>
      <c r="G26" s="156">
        <v>2</v>
      </c>
      <c r="H26" s="156">
        <v>0</v>
      </c>
      <c r="I26" s="156">
        <v>0</v>
      </c>
      <c r="J26" s="156">
        <v>1</v>
      </c>
      <c r="K26" s="156">
        <v>2</v>
      </c>
      <c r="L26" s="156">
        <v>2</v>
      </c>
      <c r="M26" s="156">
        <v>0</v>
      </c>
      <c r="N26" s="156">
        <v>4</v>
      </c>
      <c r="O26" s="156">
        <v>2</v>
      </c>
    </row>
    <row r="27" spans="1:15" ht="18" customHeight="1" thickTop="1" x14ac:dyDescent="0.2">
      <c r="A27" s="161" t="s">
        <v>97</v>
      </c>
      <c r="B27" s="153">
        <f>SUM(B8:B26)</f>
        <v>6290</v>
      </c>
      <c r="C27" s="153">
        <f t="shared" ref="C27:O27" si="2">SUM(C8:C26)</f>
        <v>10795</v>
      </c>
      <c r="D27" s="153">
        <f t="shared" si="2"/>
        <v>9575</v>
      </c>
      <c r="E27" s="153">
        <f>SUM(E8:E26)</f>
        <v>1241</v>
      </c>
      <c r="F27" s="153">
        <f t="shared" si="2"/>
        <v>7632</v>
      </c>
      <c r="G27" s="153">
        <f>SUM(G8:G26)</f>
        <v>688</v>
      </c>
      <c r="H27" s="153">
        <f t="shared" si="2"/>
        <v>14</v>
      </c>
      <c r="I27" s="153">
        <f t="shared" si="2"/>
        <v>3992</v>
      </c>
      <c r="J27" s="153">
        <f t="shared" si="2"/>
        <v>1702</v>
      </c>
      <c r="K27" s="153">
        <f t="shared" si="2"/>
        <v>2956</v>
      </c>
      <c r="L27" s="153">
        <f t="shared" si="2"/>
        <v>925</v>
      </c>
      <c r="M27" s="153">
        <f t="shared" si="2"/>
        <v>1607</v>
      </c>
      <c r="N27" s="153">
        <f t="shared" si="2"/>
        <v>5903</v>
      </c>
      <c r="O27" s="153">
        <f t="shared" si="2"/>
        <v>1683</v>
      </c>
    </row>
  </sheetData>
  <mergeCells count="4">
    <mergeCell ref="A2:O2"/>
    <mergeCell ref="D6:H6"/>
    <mergeCell ref="I6:L6"/>
    <mergeCell ref="N6:O6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&amp;C&amp;"ＭＳ 明朝,標準"-6-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pane xSplit="1" ySplit="7" topLeftCell="B21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 x14ac:dyDescent="0.2"/>
  <cols>
    <col min="1" max="1" width="15.109375" customWidth="1"/>
    <col min="2" max="3" width="10.33203125" customWidth="1"/>
    <col min="4" max="8" width="8.109375" customWidth="1"/>
    <col min="11" max="12" width="8.44140625" customWidth="1"/>
    <col min="13" max="13" width="9.44140625" customWidth="1"/>
    <col min="14" max="15" width="8.109375" customWidth="1"/>
  </cols>
  <sheetData>
    <row r="1" spans="1:15" s="123" customFormat="1" ht="18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125" customFormat="1" ht="18" customHeight="1" x14ac:dyDescent="0.2">
      <c r="A2" s="124" t="s">
        <v>60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65"/>
    </row>
    <row r="3" spans="1:15" s="125" customFormat="1" ht="18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s="125" customFormat="1" ht="18" customHeight="1" x14ac:dyDescent="0.2">
      <c r="A4" s="126" t="s">
        <v>101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18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8"/>
      <c r="O5" s="128" t="s">
        <v>62</v>
      </c>
    </row>
    <row r="6" spans="1:15" ht="18" customHeight="1" x14ac:dyDescent="0.2">
      <c r="A6" s="129" t="s">
        <v>63</v>
      </c>
      <c r="B6" s="130" t="s">
        <v>64</v>
      </c>
      <c r="C6" s="130" t="s">
        <v>65</v>
      </c>
      <c r="D6" s="131" t="s">
        <v>66</v>
      </c>
      <c r="E6" s="132"/>
      <c r="F6" s="132"/>
      <c r="G6" s="132"/>
      <c r="H6" s="133"/>
      <c r="I6" s="134" t="s">
        <v>67</v>
      </c>
      <c r="J6" s="135"/>
      <c r="K6" s="135"/>
      <c r="L6" s="136"/>
      <c r="M6" s="137" t="s">
        <v>68</v>
      </c>
      <c r="N6" s="131" t="s">
        <v>69</v>
      </c>
      <c r="O6" s="133"/>
    </row>
    <row r="7" spans="1:15" ht="32.4" x14ac:dyDescent="0.2">
      <c r="A7" s="138"/>
      <c r="B7" s="139" t="s">
        <v>70</v>
      </c>
      <c r="C7" s="139" t="s">
        <v>70</v>
      </c>
      <c r="D7" s="140"/>
      <c r="E7" s="141" t="s">
        <v>71</v>
      </c>
      <c r="F7" s="141" t="s">
        <v>72</v>
      </c>
      <c r="G7" s="141" t="s">
        <v>73</v>
      </c>
      <c r="H7" s="142" t="s">
        <v>74</v>
      </c>
      <c r="I7" s="143" t="s">
        <v>75</v>
      </c>
      <c r="J7" s="144" t="s">
        <v>76</v>
      </c>
      <c r="K7" s="145" t="s">
        <v>77</v>
      </c>
      <c r="L7" s="138" t="s">
        <v>57</v>
      </c>
      <c r="M7" s="146"/>
      <c r="N7" s="139"/>
      <c r="O7" s="141" t="s">
        <v>44</v>
      </c>
    </row>
    <row r="8" spans="1:15" ht="18" customHeight="1" x14ac:dyDescent="0.2">
      <c r="A8" s="147" t="s">
        <v>78</v>
      </c>
      <c r="B8" s="148">
        <f t="shared" ref="B8:B26" si="0">D8+M8+N8-C8</f>
        <v>0</v>
      </c>
      <c r="C8" s="154">
        <v>0</v>
      </c>
      <c r="D8" s="148">
        <f>SUM(E8:H8)</f>
        <v>0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</row>
    <row r="9" spans="1:15" ht="18" customHeight="1" x14ac:dyDescent="0.2">
      <c r="A9" s="155" t="s">
        <v>79</v>
      </c>
      <c r="B9" s="148">
        <f t="shared" si="0"/>
        <v>0</v>
      </c>
      <c r="C9" s="154">
        <v>0</v>
      </c>
      <c r="D9" s="148">
        <f t="shared" ref="D9:D26" si="1">SUM(E9:H9)</f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</row>
    <row r="10" spans="1:15" ht="18" customHeight="1" x14ac:dyDescent="0.2">
      <c r="A10" s="155" t="s">
        <v>80</v>
      </c>
      <c r="B10" s="148">
        <f t="shared" si="0"/>
        <v>0</v>
      </c>
      <c r="C10" s="154">
        <v>0</v>
      </c>
      <c r="D10" s="148">
        <f t="shared" si="1"/>
        <v>0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</row>
    <row r="11" spans="1:15" ht="18" customHeight="1" x14ac:dyDescent="0.2">
      <c r="A11" s="155" t="s">
        <v>81</v>
      </c>
      <c r="B11" s="148">
        <f t="shared" si="0"/>
        <v>0</v>
      </c>
      <c r="C11" s="154">
        <v>0</v>
      </c>
      <c r="D11" s="148">
        <f t="shared" si="1"/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</row>
    <row r="12" spans="1:15" ht="18" customHeight="1" x14ac:dyDescent="0.2">
      <c r="A12" s="155" t="s">
        <v>82</v>
      </c>
      <c r="B12" s="148">
        <f>D12+M12+N12-C12</f>
        <v>0</v>
      </c>
      <c r="C12" s="154">
        <v>0</v>
      </c>
      <c r="D12" s="148">
        <f t="shared" si="1"/>
        <v>0</v>
      </c>
      <c r="E12" s="154">
        <v>0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</row>
    <row r="13" spans="1:15" ht="18" customHeight="1" x14ac:dyDescent="0.2">
      <c r="A13" s="155" t="s">
        <v>83</v>
      </c>
      <c r="B13" s="148">
        <f t="shared" si="0"/>
        <v>0</v>
      </c>
      <c r="C13" s="154">
        <v>0</v>
      </c>
      <c r="D13" s="148">
        <f t="shared" si="1"/>
        <v>0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</row>
    <row r="14" spans="1:15" ht="18" customHeight="1" x14ac:dyDescent="0.2">
      <c r="A14" s="155" t="s">
        <v>84</v>
      </c>
      <c r="B14" s="148">
        <f t="shared" si="0"/>
        <v>0</v>
      </c>
      <c r="C14" s="154">
        <v>0</v>
      </c>
      <c r="D14" s="148">
        <f t="shared" si="1"/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</row>
    <row r="15" spans="1:15" ht="18" customHeight="1" x14ac:dyDescent="0.2">
      <c r="A15" s="155" t="s">
        <v>85</v>
      </c>
      <c r="B15" s="148">
        <f t="shared" si="0"/>
        <v>0</v>
      </c>
      <c r="C15" s="154">
        <v>0</v>
      </c>
      <c r="D15" s="148">
        <f t="shared" si="1"/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</row>
    <row r="16" spans="1:15" ht="18" customHeight="1" x14ac:dyDescent="0.2">
      <c r="A16" s="155" t="s">
        <v>86</v>
      </c>
      <c r="B16" s="148">
        <f t="shared" si="0"/>
        <v>0</v>
      </c>
      <c r="C16" s="154">
        <v>0</v>
      </c>
      <c r="D16" s="148">
        <f t="shared" si="1"/>
        <v>0</v>
      </c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</row>
    <row r="17" spans="1:15" ht="18" customHeight="1" x14ac:dyDescent="0.2">
      <c r="A17" s="155" t="s">
        <v>87</v>
      </c>
      <c r="B17" s="148">
        <f t="shared" si="0"/>
        <v>1</v>
      </c>
      <c r="C17" s="154">
        <v>1</v>
      </c>
      <c r="D17" s="148">
        <f t="shared" si="1"/>
        <v>2</v>
      </c>
      <c r="E17" s="154">
        <v>0</v>
      </c>
      <c r="F17" s="154">
        <v>0</v>
      </c>
      <c r="G17" s="154">
        <v>2</v>
      </c>
      <c r="H17" s="154">
        <v>0</v>
      </c>
      <c r="I17" s="154">
        <v>2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</row>
    <row r="18" spans="1:15" ht="18" customHeight="1" x14ac:dyDescent="0.2">
      <c r="A18" s="155" t="s">
        <v>88</v>
      </c>
      <c r="B18" s="148">
        <f t="shared" si="0"/>
        <v>0</v>
      </c>
      <c r="C18" s="154">
        <v>0</v>
      </c>
      <c r="D18" s="148">
        <f t="shared" si="1"/>
        <v>0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</row>
    <row r="19" spans="1:15" ht="18" customHeight="1" x14ac:dyDescent="0.2">
      <c r="A19" s="155" t="s">
        <v>89</v>
      </c>
      <c r="B19" s="148">
        <f t="shared" si="0"/>
        <v>0</v>
      </c>
      <c r="C19" s="154">
        <v>0</v>
      </c>
      <c r="D19" s="148">
        <f t="shared" si="1"/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</row>
    <row r="20" spans="1:15" ht="18" customHeight="1" x14ac:dyDescent="0.2">
      <c r="A20" s="155" t="s">
        <v>90</v>
      </c>
      <c r="B20" s="148">
        <f t="shared" si="0"/>
        <v>0</v>
      </c>
      <c r="C20" s="154">
        <v>0</v>
      </c>
      <c r="D20" s="148">
        <f t="shared" si="1"/>
        <v>0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</row>
    <row r="21" spans="1:15" ht="18" customHeight="1" x14ac:dyDescent="0.2">
      <c r="A21" s="155" t="s">
        <v>91</v>
      </c>
      <c r="B21" s="148">
        <f t="shared" si="0"/>
        <v>2123</v>
      </c>
      <c r="C21" s="154">
        <v>1556</v>
      </c>
      <c r="D21" s="148">
        <f t="shared" si="1"/>
        <v>1595</v>
      </c>
      <c r="E21" s="154">
        <v>95</v>
      </c>
      <c r="F21" s="154">
        <v>1361</v>
      </c>
      <c r="G21" s="154">
        <v>139</v>
      </c>
      <c r="H21" s="154">
        <v>0</v>
      </c>
      <c r="I21" s="154">
        <v>52</v>
      </c>
      <c r="J21" s="154">
        <v>308</v>
      </c>
      <c r="K21" s="154">
        <v>544</v>
      </c>
      <c r="L21" s="154">
        <v>691</v>
      </c>
      <c r="M21" s="154">
        <v>188</v>
      </c>
      <c r="N21" s="154">
        <v>1896</v>
      </c>
      <c r="O21" s="154">
        <v>1047</v>
      </c>
    </row>
    <row r="22" spans="1:15" ht="18" customHeight="1" x14ac:dyDescent="0.2">
      <c r="A22" s="155" t="s">
        <v>92</v>
      </c>
      <c r="B22" s="148">
        <f t="shared" si="0"/>
        <v>1</v>
      </c>
      <c r="C22" s="154">
        <v>0</v>
      </c>
      <c r="D22" s="148">
        <f t="shared" si="1"/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4">
        <v>0</v>
      </c>
      <c r="N22" s="154">
        <v>1</v>
      </c>
      <c r="O22" s="154">
        <v>1</v>
      </c>
    </row>
    <row r="23" spans="1:15" ht="18" customHeight="1" x14ac:dyDescent="0.2">
      <c r="A23" s="155" t="s">
        <v>93</v>
      </c>
      <c r="B23" s="148">
        <f t="shared" si="0"/>
        <v>0</v>
      </c>
      <c r="C23" s="154">
        <v>0</v>
      </c>
      <c r="D23" s="148">
        <f t="shared" si="1"/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</row>
    <row r="24" spans="1:15" ht="18" customHeight="1" x14ac:dyDescent="0.2">
      <c r="A24" s="155" t="s">
        <v>94</v>
      </c>
      <c r="B24" s="148">
        <f t="shared" si="0"/>
        <v>1152</v>
      </c>
      <c r="C24" s="154">
        <v>101</v>
      </c>
      <c r="D24" s="148">
        <f t="shared" si="1"/>
        <v>76</v>
      </c>
      <c r="E24" s="154">
        <v>2</v>
      </c>
      <c r="F24" s="154">
        <v>50</v>
      </c>
      <c r="G24" s="154">
        <v>24</v>
      </c>
      <c r="H24" s="154">
        <v>0</v>
      </c>
      <c r="I24" s="154">
        <v>4</v>
      </c>
      <c r="J24" s="154">
        <v>11</v>
      </c>
      <c r="K24" s="154">
        <v>10</v>
      </c>
      <c r="L24" s="154">
        <v>51</v>
      </c>
      <c r="M24" s="154">
        <v>14</v>
      </c>
      <c r="N24" s="154">
        <v>1163</v>
      </c>
      <c r="O24" s="154">
        <v>1084</v>
      </c>
    </row>
    <row r="25" spans="1:15" ht="18" customHeight="1" x14ac:dyDescent="0.2">
      <c r="A25" s="155" t="s">
        <v>95</v>
      </c>
      <c r="B25" s="148">
        <f t="shared" si="0"/>
        <v>8</v>
      </c>
      <c r="C25" s="154">
        <v>6</v>
      </c>
      <c r="D25" s="148">
        <f t="shared" si="1"/>
        <v>4</v>
      </c>
      <c r="E25" s="154">
        <v>0</v>
      </c>
      <c r="F25" s="154">
        <v>4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4</v>
      </c>
      <c r="M25" s="154">
        <v>0</v>
      </c>
      <c r="N25" s="154">
        <v>10</v>
      </c>
      <c r="O25" s="154">
        <v>4</v>
      </c>
    </row>
    <row r="26" spans="1:15" ht="18" customHeight="1" thickBot="1" x14ac:dyDescent="0.25">
      <c r="A26" s="159" t="s">
        <v>96</v>
      </c>
      <c r="B26" s="151">
        <f t="shared" si="0"/>
        <v>0</v>
      </c>
      <c r="C26" s="156">
        <v>0</v>
      </c>
      <c r="D26" s="151">
        <f t="shared" si="1"/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</row>
    <row r="27" spans="1:15" ht="18" customHeight="1" thickTop="1" x14ac:dyDescent="0.2">
      <c r="A27" s="161" t="s">
        <v>97</v>
      </c>
      <c r="B27" s="153">
        <f>SUM(B8:B26)</f>
        <v>3285</v>
      </c>
      <c r="C27" s="153">
        <f t="shared" ref="C27:O27" si="2">SUM(C8:C26)</f>
        <v>1664</v>
      </c>
      <c r="D27" s="153">
        <f t="shared" si="2"/>
        <v>1677</v>
      </c>
      <c r="E27" s="153">
        <f>SUM(E8:E26)</f>
        <v>97</v>
      </c>
      <c r="F27" s="153">
        <f t="shared" si="2"/>
        <v>1415</v>
      </c>
      <c r="G27" s="153">
        <f>SUM(G8:G26)</f>
        <v>165</v>
      </c>
      <c r="H27" s="153">
        <f t="shared" si="2"/>
        <v>0</v>
      </c>
      <c r="I27" s="153">
        <f t="shared" si="2"/>
        <v>58</v>
      </c>
      <c r="J27" s="153">
        <f t="shared" si="2"/>
        <v>319</v>
      </c>
      <c r="K27" s="153">
        <f t="shared" si="2"/>
        <v>554</v>
      </c>
      <c r="L27" s="153">
        <f t="shared" si="2"/>
        <v>746</v>
      </c>
      <c r="M27" s="153">
        <f t="shared" si="2"/>
        <v>202</v>
      </c>
      <c r="N27" s="153">
        <f t="shared" si="2"/>
        <v>3070</v>
      </c>
      <c r="O27" s="153">
        <f t="shared" si="2"/>
        <v>2136</v>
      </c>
    </row>
  </sheetData>
  <mergeCells count="4">
    <mergeCell ref="A2:O2"/>
    <mergeCell ref="D6:H6"/>
    <mergeCell ref="I6:L6"/>
    <mergeCell ref="N6:O6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&amp;C&amp;"ＭＳ 明朝,標準"-7-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pane xSplit="1" ySplit="7" topLeftCell="B21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 x14ac:dyDescent="0.2"/>
  <cols>
    <col min="1" max="1" width="15.109375" customWidth="1"/>
    <col min="2" max="3" width="10.33203125" customWidth="1"/>
    <col min="4" max="8" width="8.109375" customWidth="1"/>
    <col min="11" max="12" width="8.44140625" customWidth="1"/>
    <col min="13" max="13" width="9.44140625" customWidth="1"/>
    <col min="14" max="15" width="8.109375" customWidth="1"/>
  </cols>
  <sheetData>
    <row r="1" spans="1:15" s="123" customFormat="1" ht="18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125" customFormat="1" ht="18" customHeight="1" x14ac:dyDescent="0.2">
      <c r="A2" s="124" t="s">
        <v>60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65"/>
    </row>
    <row r="3" spans="1:15" s="125" customFormat="1" ht="18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s="125" customFormat="1" ht="18" customHeight="1" x14ac:dyDescent="0.2">
      <c r="A4" s="126" t="s">
        <v>102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18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8"/>
      <c r="O5" s="128" t="s">
        <v>62</v>
      </c>
    </row>
    <row r="6" spans="1:15" ht="18" customHeight="1" x14ac:dyDescent="0.2">
      <c r="A6" s="129" t="s">
        <v>63</v>
      </c>
      <c r="B6" s="130" t="s">
        <v>64</v>
      </c>
      <c r="C6" s="130" t="s">
        <v>65</v>
      </c>
      <c r="D6" s="131" t="s">
        <v>66</v>
      </c>
      <c r="E6" s="132"/>
      <c r="F6" s="132"/>
      <c r="G6" s="132"/>
      <c r="H6" s="133"/>
      <c r="I6" s="134" t="s">
        <v>67</v>
      </c>
      <c r="J6" s="135"/>
      <c r="K6" s="135"/>
      <c r="L6" s="136"/>
      <c r="M6" s="137" t="s">
        <v>68</v>
      </c>
      <c r="N6" s="131" t="s">
        <v>69</v>
      </c>
      <c r="O6" s="133"/>
    </row>
    <row r="7" spans="1:15" ht="32.4" x14ac:dyDescent="0.2">
      <c r="A7" s="138"/>
      <c r="B7" s="139" t="s">
        <v>70</v>
      </c>
      <c r="C7" s="139" t="s">
        <v>70</v>
      </c>
      <c r="D7" s="140"/>
      <c r="E7" s="141" t="s">
        <v>71</v>
      </c>
      <c r="F7" s="141" t="s">
        <v>72</v>
      </c>
      <c r="G7" s="141" t="s">
        <v>73</v>
      </c>
      <c r="H7" s="142" t="s">
        <v>74</v>
      </c>
      <c r="I7" s="143" t="s">
        <v>75</v>
      </c>
      <c r="J7" s="144" t="s">
        <v>76</v>
      </c>
      <c r="K7" s="145" t="s">
        <v>77</v>
      </c>
      <c r="L7" s="138" t="s">
        <v>57</v>
      </c>
      <c r="M7" s="146"/>
      <c r="N7" s="139"/>
      <c r="O7" s="141" t="s">
        <v>44</v>
      </c>
    </row>
    <row r="8" spans="1:15" ht="18" customHeight="1" x14ac:dyDescent="0.2">
      <c r="A8" s="147" t="s">
        <v>78</v>
      </c>
      <c r="B8" s="148">
        <f t="shared" ref="B8:B26" si="0">D8+M8+N8-C8</f>
        <v>0</v>
      </c>
      <c r="C8" s="154">
        <v>0</v>
      </c>
      <c r="D8" s="148">
        <f>SUM(E8:H8)</f>
        <v>0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</row>
    <row r="9" spans="1:15" ht="18" customHeight="1" x14ac:dyDescent="0.2">
      <c r="A9" s="155" t="s">
        <v>79</v>
      </c>
      <c r="B9" s="148">
        <f t="shared" si="0"/>
        <v>0</v>
      </c>
      <c r="C9" s="154">
        <v>1</v>
      </c>
      <c r="D9" s="148">
        <f t="shared" ref="D9:D26" si="1">SUM(E9:H9)</f>
        <v>1</v>
      </c>
      <c r="E9" s="154">
        <v>0</v>
      </c>
      <c r="F9" s="154">
        <v>0</v>
      </c>
      <c r="G9" s="154">
        <v>1</v>
      </c>
      <c r="H9" s="154">
        <v>0</v>
      </c>
      <c r="I9" s="154">
        <v>1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</row>
    <row r="10" spans="1:15" ht="18" customHeight="1" x14ac:dyDescent="0.2">
      <c r="A10" s="155" t="s">
        <v>80</v>
      </c>
      <c r="B10" s="148">
        <f t="shared" si="0"/>
        <v>0</v>
      </c>
      <c r="C10" s="154">
        <v>0</v>
      </c>
      <c r="D10" s="148">
        <f t="shared" si="1"/>
        <v>0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</row>
    <row r="11" spans="1:15" ht="18" customHeight="1" x14ac:dyDescent="0.2">
      <c r="A11" s="155" t="s">
        <v>81</v>
      </c>
      <c r="B11" s="148">
        <f t="shared" si="0"/>
        <v>0</v>
      </c>
      <c r="C11" s="154">
        <v>0</v>
      </c>
      <c r="D11" s="148">
        <f t="shared" si="1"/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</row>
    <row r="12" spans="1:15" ht="18" customHeight="1" x14ac:dyDescent="0.2">
      <c r="A12" s="155" t="s">
        <v>82</v>
      </c>
      <c r="B12" s="148">
        <f>D12+M12+N12-C12</f>
        <v>107</v>
      </c>
      <c r="C12" s="154">
        <v>21</v>
      </c>
      <c r="D12" s="148">
        <f t="shared" si="1"/>
        <v>52</v>
      </c>
      <c r="E12" s="154">
        <v>0</v>
      </c>
      <c r="F12" s="154">
        <v>50</v>
      </c>
      <c r="G12" s="154">
        <v>0</v>
      </c>
      <c r="H12" s="154">
        <v>2</v>
      </c>
      <c r="I12" s="154">
        <v>0</v>
      </c>
      <c r="J12" s="154">
        <v>0</v>
      </c>
      <c r="K12" s="154">
        <v>4</v>
      </c>
      <c r="L12" s="154">
        <v>48</v>
      </c>
      <c r="M12" s="154">
        <v>0</v>
      </c>
      <c r="N12" s="154">
        <v>76</v>
      </c>
      <c r="O12" s="154">
        <v>55</v>
      </c>
    </row>
    <row r="13" spans="1:15" ht="18" customHeight="1" x14ac:dyDescent="0.2">
      <c r="A13" s="155" t="s">
        <v>83</v>
      </c>
      <c r="B13" s="148">
        <f t="shared" si="0"/>
        <v>0</v>
      </c>
      <c r="C13" s="154">
        <v>0</v>
      </c>
      <c r="D13" s="148">
        <f t="shared" si="1"/>
        <v>0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</row>
    <row r="14" spans="1:15" ht="18" customHeight="1" x14ac:dyDescent="0.2">
      <c r="A14" s="155" t="s">
        <v>84</v>
      </c>
      <c r="B14" s="148">
        <f t="shared" si="0"/>
        <v>0</v>
      </c>
      <c r="C14" s="154">
        <v>0</v>
      </c>
      <c r="D14" s="148">
        <f t="shared" si="1"/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8">
        <v>0</v>
      </c>
      <c r="M14" s="154">
        <v>0</v>
      </c>
      <c r="N14" s="154">
        <v>0</v>
      </c>
      <c r="O14" s="154">
        <v>0</v>
      </c>
    </row>
    <row r="15" spans="1:15" ht="18" customHeight="1" x14ac:dyDescent="0.2">
      <c r="A15" s="155" t="s">
        <v>85</v>
      </c>
      <c r="B15" s="148">
        <f t="shared" si="0"/>
        <v>0</v>
      </c>
      <c r="C15" s="154">
        <v>1</v>
      </c>
      <c r="D15" s="148">
        <f t="shared" si="1"/>
        <v>1</v>
      </c>
      <c r="E15" s="154">
        <v>0</v>
      </c>
      <c r="F15" s="154">
        <v>0</v>
      </c>
      <c r="G15" s="154">
        <v>1</v>
      </c>
      <c r="H15" s="154">
        <v>0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</row>
    <row r="16" spans="1:15" ht="18" customHeight="1" x14ac:dyDescent="0.2">
      <c r="A16" s="155" t="s">
        <v>86</v>
      </c>
      <c r="B16" s="148">
        <f t="shared" si="0"/>
        <v>8</v>
      </c>
      <c r="C16" s="154">
        <v>0</v>
      </c>
      <c r="D16" s="148">
        <f t="shared" si="1"/>
        <v>5</v>
      </c>
      <c r="E16" s="154">
        <v>1</v>
      </c>
      <c r="F16" s="154">
        <v>0</v>
      </c>
      <c r="G16" s="154">
        <v>4</v>
      </c>
      <c r="H16" s="154">
        <v>0</v>
      </c>
      <c r="I16" s="154">
        <v>0</v>
      </c>
      <c r="J16" s="154">
        <v>0</v>
      </c>
      <c r="K16" s="154">
        <v>4</v>
      </c>
      <c r="L16" s="154">
        <v>1</v>
      </c>
      <c r="M16" s="154">
        <v>0</v>
      </c>
      <c r="N16" s="154">
        <v>3</v>
      </c>
      <c r="O16" s="154">
        <v>3</v>
      </c>
    </row>
    <row r="17" spans="1:15" ht="18.75" customHeight="1" x14ac:dyDescent="0.2">
      <c r="A17" s="155" t="s">
        <v>87</v>
      </c>
      <c r="B17" s="148">
        <f t="shared" si="0"/>
        <v>12</v>
      </c>
      <c r="C17" s="154">
        <v>2946</v>
      </c>
      <c r="D17" s="148">
        <f t="shared" si="1"/>
        <v>2557</v>
      </c>
      <c r="E17" s="154">
        <v>11</v>
      </c>
      <c r="F17" s="154">
        <v>398</v>
      </c>
      <c r="G17" s="154">
        <v>2147</v>
      </c>
      <c r="H17" s="154">
        <v>1</v>
      </c>
      <c r="I17" s="154">
        <v>2472</v>
      </c>
      <c r="J17" s="154">
        <v>73</v>
      </c>
      <c r="K17" s="154">
        <v>1</v>
      </c>
      <c r="L17" s="154">
        <v>11</v>
      </c>
      <c r="M17" s="154">
        <v>120</v>
      </c>
      <c r="N17" s="154">
        <v>281</v>
      </c>
      <c r="O17" s="154">
        <v>0</v>
      </c>
    </row>
    <row r="18" spans="1:15" ht="18" customHeight="1" x14ac:dyDescent="0.2">
      <c r="A18" s="155" t="s">
        <v>88</v>
      </c>
      <c r="B18" s="148">
        <f t="shared" si="0"/>
        <v>0</v>
      </c>
      <c r="C18" s="154">
        <v>0</v>
      </c>
      <c r="D18" s="148">
        <f t="shared" si="1"/>
        <v>0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</row>
    <row r="19" spans="1:15" ht="18" customHeight="1" x14ac:dyDescent="0.2">
      <c r="A19" s="155" t="s">
        <v>89</v>
      </c>
      <c r="B19" s="148">
        <f t="shared" si="0"/>
        <v>0</v>
      </c>
      <c r="C19" s="154">
        <v>0</v>
      </c>
      <c r="D19" s="148">
        <f t="shared" si="1"/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</row>
    <row r="20" spans="1:15" ht="18" customHeight="1" x14ac:dyDescent="0.2">
      <c r="A20" s="155" t="s">
        <v>90</v>
      </c>
      <c r="B20" s="148">
        <f t="shared" si="0"/>
        <v>0</v>
      </c>
      <c r="C20" s="154">
        <v>0</v>
      </c>
      <c r="D20" s="148">
        <f t="shared" si="1"/>
        <v>0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</row>
    <row r="21" spans="1:15" ht="18" customHeight="1" x14ac:dyDescent="0.2">
      <c r="A21" s="155" t="s">
        <v>91</v>
      </c>
      <c r="B21" s="148">
        <f t="shared" si="0"/>
        <v>70</v>
      </c>
      <c r="C21" s="154">
        <v>70</v>
      </c>
      <c r="D21" s="148">
        <f t="shared" si="1"/>
        <v>60</v>
      </c>
      <c r="E21" s="154">
        <v>2</v>
      </c>
      <c r="F21" s="154">
        <v>56</v>
      </c>
      <c r="G21" s="154">
        <v>2</v>
      </c>
      <c r="H21" s="154">
        <v>0</v>
      </c>
      <c r="I21" s="154">
        <v>0</v>
      </c>
      <c r="J21" s="154">
        <v>7</v>
      </c>
      <c r="K21" s="154">
        <v>43</v>
      </c>
      <c r="L21" s="154">
        <v>10</v>
      </c>
      <c r="M21" s="154">
        <v>0</v>
      </c>
      <c r="N21" s="154">
        <v>80</v>
      </c>
      <c r="O21" s="154">
        <v>14</v>
      </c>
    </row>
    <row r="22" spans="1:15" ht="18" customHeight="1" x14ac:dyDescent="0.2">
      <c r="A22" s="155" t="s">
        <v>92</v>
      </c>
      <c r="B22" s="148">
        <f t="shared" si="0"/>
        <v>0</v>
      </c>
      <c r="C22" s="154">
        <v>0</v>
      </c>
      <c r="D22" s="148">
        <f t="shared" si="1"/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4">
        <v>0</v>
      </c>
      <c r="N22" s="154">
        <v>0</v>
      </c>
      <c r="O22" s="154">
        <v>0</v>
      </c>
    </row>
    <row r="23" spans="1:15" ht="18" customHeight="1" x14ac:dyDescent="0.2">
      <c r="A23" s="155" t="s">
        <v>93</v>
      </c>
      <c r="B23" s="148">
        <f t="shared" si="0"/>
        <v>45100</v>
      </c>
      <c r="C23" s="154">
        <v>33449</v>
      </c>
      <c r="D23" s="148">
        <f t="shared" si="1"/>
        <v>29777</v>
      </c>
      <c r="E23" s="154">
        <v>19712</v>
      </c>
      <c r="F23" s="154">
        <v>9382</v>
      </c>
      <c r="G23" s="154">
        <v>676</v>
      </c>
      <c r="H23" s="154">
        <v>7</v>
      </c>
      <c r="I23" s="154">
        <v>5228</v>
      </c>
      <c r="J23" s="154">
        <v>3819</v>
      </c>
      <c r="K23" s="154">
        <v>3814</v>
      </c>
      <c r="L23" s="154">
        <v>16916</v>
      </c>
      <c r="M23" s="154">
        <v>2612</v>
      </c>
      <c r="N23" s="154">
        <v>46160</v>
      </c>
      <c r="O23" s="154">
        <v>22051</v>
      </c>
    </row>
    <row r="24" spans="1:15" ht="18" customHeight="1" x14ac:dyDescent="0.2">
      <c r="A24" s="155" t="s">
        <v>94</v>
      </c>
      <c r="B24" s="148">
        <f t="shared" si="0"/>
        <v>41</v>
      </c>
      <c r="C24" s="154">
        <v>44</v>
      </c>
      <c r="D24" s="148">
        <f t="shared" si="1"/>
        <v>22</v>
      </c>
      <c r="E24" s="154">
        <v>22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14</v>
      </c>
      <c r="L24" s="154">
        <v>8</v>
      </c>
      <c r="M24" s="154">
        <v>12</v>
      </c>
      <c r="N24" s="154">
        <v>51</v>
      </c>
      <c r="O24" s="154">
        <v>9</v>
      </c>
    </row>
    <row r="25" spans="1:15" ht="18" customHeight="1" x14ac:dyDescent="0.2">
      <c r="A25" s="155" t="s">
        <v>95</v>
      </c>
      <c r="B25" s="148">
        <f t="shared" si="0"/>
        <v>0</v>
      </c>
      <c r="C25" s="154">
        <v>0</v>
      </c>
      <c r="D25" s="148">
        <f t="shared" si="1"/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</row>
    <row r="26" spans="1:15" ht="18" customHeight="1" thickBot="1" x14ac:dyDescent="0.25">
      <c r="A26" s="159" t="s">
        <v>96</v>
      </c>
      <c r="B26" s="151">
        <f t="shared" si="0"/>
        <v>0</v>
      </c>
      <c r="C26" s="156">
        <v>0</v>
      </c>
      <c r="D26" s="151">
        <f t="shared" si="1"/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</row>
    <row r="27" spans="1:15" ht="18" customHeight="1" thickTop="1" x14ac:dyDescent="0.2">
      <c r="A27" s="161" t="s">
        <v>97</v>
      </c>
      <c r="B27" s="153">
        <f>SUM(B8:B26)</f>
        <v>45338</v>
      </c>
      <c r="C27" s="153">
        <f t="shared" ref="C27:O27" si="2">SUM(C8:C26)</f>
        <v>36532</v>
      </c>
      <c r="D27" s="153">
        <f t="shared" si="2"/>
        <v>32475</v>
      </c>
      <c r="E27" s="153">
        <f>SUM(E8:E26)</f>
        <v>19748</v>
      </c>
      <c r="F27" s="153">
        <f t="shared" si="2"/>
        <v>9886</v>
      </c>
      <c r="G27" s="153">
        <f>SUM(G8:G26)</f>
        <v>2831</v>
      </c>
      <c r="H27" s="153">
        <f t="shared" si="2"/>
        <v>10</v>
      </c>
      <c r="I27" s="153">
        <f t="shared" si="2"/>
        <v>7702</v>
      </c>
      <c r="J27" s="153">
        <f t="shared" si="2"/>
        <v>3899</v>
      </c>
      <c r="K27" s="153">
        <f t="shared" si="2"/>
        <v>3880</v>
      </c>
      <c r="L27" s="153">
        <f t="shared" si="2"/>
        <v>16994</v>
      </c>
      <c r="M27" s="153">
        <f t="shared" si="2"/>
        <v>2744</v>
      </c>
      <c r="N27" s="153">
        <f t="shared" si="2"/>
        <v>46651</v>
      </c>
      <c r="O27" s="153">
        <f t="shared" si="2"/>
        <v>22132</v>
      </c>
    </row>
  </sheetData>
  <mergeCells count="4">
    <mergeCell ref="A2:O2"/>
    <mergeCell ref="D6:H6"/>
    <mergeCell ref="I6:L6"/>
    <mergeCell ref="N6:O6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&amp;C&amp;"ＭＳ 明朝,標準"-8-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pane xSplit="1" ySplit="7" topLeftCell="B8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 x14ac:dyDescent="0.2"/>
  <cols>
    <col min="1" max="1" width="15.109375" customWidth="1"/>
    <col min="2" max="3" width="10.33203125" customWidth="1"/>
    <col min="4" max="8" width="8.109375" customWidth="1"/>
    <col min="11" max="12" width="8.44140625" customWidth="1"/>
    <col min="13" max="13" width="9.44140625" customWidth="1"/>
    <col min="14" max="15" width="8.109375" customWidth="1"/>
  </cols>
  <sheetData>
    <row r="1" spans="1:15" s="123" customFormat="1" ht="18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125" customFormat="1" ht="18" customHeight="1" x14ac:dyDescent="0.2">
      <c r="A2" s="124" t="s">
        <v>60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65"/>
    </row>
    <row r="3" spans="1:15" s="125" customFormat="1" ht="18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s="125" customFormat="1" ht="18" customHeight="1" x14ac:dyDescent="0.2">
      <c r="A4" s="126" t="s">
        <v>103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18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8"/>
      <c r="O5" s="128" t="s">
        <v>62</v>
      </c>
    </row>
    <row r="6" spans="1:15" ht="18" customHeight="1" x14ac:dyDescent="0.2">
      <c r="A6" s="129" t="s">
        <v>63</v>
      </c>
      <c r="B6" s="130" t="s">
        <v>64</v>
      </c>
      <c r="C6" s="130" t="s">
        <v>65</v>
      </c>
      <c r="D6" s="131" t="s">
        <v>66</v>
      </c>
      <c r="E6" s="132"/>
      <c r="F6" s="132"/>
      <c r="G6" s="132"/>
      <c r="H6" s="133"/>
      <c r="I6" s="134" t="s">
        <v>104</v>
      </c>
      <c r="J6" s="135"/>
      <c r="K6" s="135"/>
      <c r="L6" s="136"/>
      <c r="M6" s="137" t="s">
        <v>68</v>
      </c>
      <c r="N6" s="131" t="s">
        <v>69</v>
      </c>
      <c r="O6" s="133"/>
    </row>
    <row r="7" spans="1:15" ht="32.4" x14ac:dyDescent="0.2">
      <c r="A7" s="138"/>
      <c r="B7" s="139" t="s">
        <v>70</v>
      </c>
      <c r="C7" s="139" t="s">
        <v>70</v>
      </c>
      <c r="D7" s="140"/>
      <c r="E7" s="141" t="s">
        <v>71</v>
      </c>
      <c r="F7" s="141" t="s">
        <v>72</v>
      </c>
      <c r="G7" s="141" t="s">
        <v>73</v>
      </c>
      <c r="H7" s="142" t="s">
        <v>74</v>
      </c>
      <c r="I7" s="143" t="s">
        <v>75</v>
      </c>
      <c r="J7" s="144" t="s">
        <v>76</v>
      </c>
      <c r="K7" s="145" t="s">
        <v>77</v>
      </c>
      <c r="L7" s="138" t="s">
        <v>57</v>
      </c>
      <c r="M7" s="146"/>
      <c r="N7" s="139"/>
      <c r="O7" s="141" t="s">
        <v>44</v>
      </c>
    </row>
    <row r="8" spans="1:15" ht="18" customHeight="1" x14ac:dyDescent="0.2">
      <c r="A8" s="147" t="s">
        <v>78</v>
      </c>
      <c r="B8" s="169">
        <f>'１　行政不服審査法による不服申立て'!B8+'２　行政不服審査法によらない不服申立て'!B8</f>
        <v>28</v>
      </c>
      <c r="C8" s="169">
        <f>'１　行政不服審査法による不服申立て'!C8+'２　行政不服審査法によらない不服申立て'!C8</f>
        <v>7</v>
      </c>
      <c r="D8" s="169">
        <f>'１　行政不服審査法による不服申立て'!D8+'２　行政不服審査法によらない不服申立て'!D8</f>
        <v>1</v>
      </c>
      <c r="E8" s="169">
        <f>'１　行政不服審査法による不服申立て'!E8+'２　行政不服審査法によらない不服申立て'!E8</f>
        <v>0</v>
      </c>
      <c r="F8" s="169">
        <f>'１　行政不服審査法による不服申立て'!F8+'２　行政不服審査法によらない不服申立て'!F8</f>
        <v>1</v>
      </c>
      <c r="G8" s="169">
        <f>'１　行政不服審査法による不服申立て'!G8+'２　行政不服審査法によらない不服申立て'!G8</f>
        <v>0</v>
      </c>
      <c r="H8" s="169">
        <f>'１　行政不服審査法による不服申立て'!H8+'２　行政不服審査法によらない不服申立て'!H8</f>
        <v>0</v>
      </c>
      <c r="I8" s="169">
        <f>'１　行政不服審査法による不服申立て'!I8+'２　行政不服審査法によらない不服申立て'!I8</f>
        <v>0</v>
      </c>
      <c r="J8" s="169">
        <f>'１　行政不服審査法による不服申立て'!J8+'２　行政不服審査法によらない不服申立て'!J8</f>
        <v>0</v>
      </c>
      <c r="K8" s="169">
        <f>'１　行政不服審査法による不服申立て'!K8+'２　行政不服審査法によらない不服申立て'!K8</f>
        <v>1</v>
      </c>
      <c r="L8" s="169">
        <f>'１　行政不服審査法による不服申立て'!L8+'２　行政不服審査法によらない不服申立て'!L8</f>
        <v>0</v>
      </c>
      <c r="M8" s="169">
        <f>'１　行政不服審査法による不服申立て'!M8+'２　行政不服審査法によらない不服申立て'!M8</f>
        <v>0</v>
      </c>
      <c r="N8" s="169">
        <f>'１　行政不服審査法による不服申立て'!N8+'２　行政不服審査法によらない不服申立て'!N8</f>
        <v>34</v>
      </c>
      <c r="O8" s="169">
        <f>'１　行政不服審査法による不服申立て'!O8+'２　行政不服審査法によらない不服申立て'!O8</f>
        <v>28</v>
      </c>
    </row>
    <row r="9" spans="1:15" ht="18" customHeight="1" x14ac:dyDescent="0.2">
      <c r="A9" s="155" t="s">
        <v>79</v>
      </c>
      <c r="B9" s="169">
        <f>'１　行政不服審査法による不服申立て'!B9+'２　行政不服審査法によらない不服申立て'!B9</f>
        <v>93</v>
      </c>
      <c r="C9" s="169">
        <f>'１　行政不服審査法による不服申立て'!C9+'２　行政不服審査法によらない不服申立て'!C9</f>
        <v>109</v>
      </c>
      <c r="D9" s="169">
        <f>'１　行政不服審査法による不服申立て'!D9+'２　行政不服審査法によらない不服申立て'!D9</f>
        <v>88</v>
      </c>
      <c r="E9" s="169">
        <f>'１　行政不服審査法による不服申立て'!E9+'２　行政不服審査法によらない不服申立て'!E9</f>
        <v>10</v>
      </c>
      <c r="F9" s="169">
        <f>'１　行政不服審査法による不服申立て'!F9+'２　行政不服審査法によらない不服申立て'!F9</f>
        <v>46</v>
      </c>
      <c r="G9" s="169">
        <f>'１　行政不服審査法による不服申立て'!G9+'２　行政不服審査法によらない不服申立て'!G9</f>
        <v>18</v>
      </c>
      <c r="H9" s="169">
        <f>'１　行政不服審査法による不服申立て'!H9+'２　行政不服審査法によらない不服申立て'!H9</f>
        <v>14</v>
      </c>
      <c r="I9" s="169">
        <f>'１　行政不服審査法による不服申立て'!I9+'２　行政不服審査法によらない不服申立て'!I9</f>
        <v>17</v>
      </c>
      <c r="J9" s="169">
        <f>'１　行政不服審査法による不服申立て'!J9+'２　行政不服審査法によらない不服申立て'!J9</f>
        <v>11</v>
      </c>
      <c r="K9" s="169">
        <f>'１　行政不服審査法による不服申立て'!K9+'２　行政不服審査法によらない不服申立て'!K9</f>
        <v>13</v>
      </c>
      <c r="L9" s="169">
        <f>'１　行政不服審査法による不服申立て'!L9+'２　行政不服審査法によらない不服申立て'!L9</f>
        <v>47</v>
      </c>
      <c r="M9" s="169">
        <f>'１　行政不服審査法による不服申立て'!M9+'２　行政不服審査法によらない不服申立て'!M9</f>
        <v>14</v>
      </c>
      <c r="N9" s="169">
        <f>'１　行政不服審査法による不服申立て'!N9+'２　行政不服審査法によらない不服申立て'!N9</f>
        <v>100</v>
      </c>
      <c r="O9" s="169">
        <f>'１　行政不服審査法による不服申立て'!O9+'２　行政不服審査法によらない不服申立て'!O9</f>
        <v>19</v>
      </c>
    </row>
    <row r="10" spans="1:15" ht="18" customHeight="1" x14ac:dyDescent="0.2">
      <c r="A10" s="155" t="s">
        <v>80</v>
      </c>
      <c r="B10" s="169">
        <f>'１　行政不服審査法による不服申立て'!B10+'２　行政不服審査法によらない不服申立て'!B10</f>
        <v>7</v>
      </c>
      <c r="C10" s="169">
        <f>'１　行政不服審査法による不服申立て'!C10+'２　行政不服審査法によらない不服申立て'!C10</f>
        <v>34</v>
      </c>
      <c r="D10" s="169">
        <f>'１　行政不服審査法による不服申立て'!D10+'２　行政不服審査法によらない不服申立て'!D10</f>
        <v>7</v>
      </c>
      <c r="E10" s="169">
        <f>'１　行政不服審査法による不服申立て'!E10+'２　行政不服審査法によらない不服申立て'!E10</f>
        <v>1</v>
      </c>
      <c r="F10" s="169">
        <f>'１　行政不服審査法による不服申立て'!F10+'２　行政不服審査法によらない不服申立て'!F10</f>
        <v>6</v>
      </c>
      <c r="G10" s="169">
        <f>'１　行政不服審査法による不服申立て'!G10+'２　行政不服審査法によらない不服申立て'!G10</f>
        <v>0</v>
      </c>
      <c r="H10" s="169">
        <f>'１　行政不服審査法による不服申立て'!H10+'２　行政不服審査法によらない不服申立て'!H10</f>
        <v>0</v>
      </c>
      <c r="I10" s="169">
        <f>'１　行政不服審査法による不服申立て'!I10+'２　行政不服審査法によらない不服申立て'!I10</f>
        <v>0</v>
      </c>
      <c r="J10" s="169">
        <f>'１　行政不服審査法による不服申立て'!J10+'２　行政不服審査法によらない不服申立て'!J10</f>
        <v>0</v>
      </c>
      <c r="K10" s="169">
        <f>'１　行政不服審査法による不服申立て'!K10+'２　行政不服審査法によらない不服申立て'!K10</f>
        <v>2</v>
      </c>
      <c r="L10" s="169">
        <f>'１　行政不服審査法による不服申立て'!L10+'２　行政不服審査法によらない不服申立て'!L10</f>
        <v>5</v>
      </c>
      <c r="M10" s="169">
        <f>'１　行政不服審査法による不服申立て'!M10+'２　行政不服審査法によらない不服申立て'!M10</f>
        <v>0</v>
      </c>
      <c r="N10" s="169">
        <f>'１　行政不服審査法による不服申立て'!N10+'２　行政不服審査法によらない不服申立て'!N10</f>
        <v>34</v>
      </c>
      <c r="O10" s="169">
        <f>'１　行政不服審査法による不服申立て'!O10+'２　行政不服審査法によらない不服申立て'!O10</f>
        <v>1</v>
      </c>
    </row>
    <row r="11" spans="1:15" ht="18" customHeight="1" x14ac:dyDescent="0.2">
      <c r="A11" s="155" t="s">
        <v>81</v>
      </c>
      <c r="B11" s="169">
        <f>'１　行政不服審査法による不服申立て'!B11+'２　行政不服審査法によらない不服申立て'!B11</f>
        <v>3</v>
      </c>
      <c r="C11" s="169">
        <f>'１　行政不服審査法による不服申立て'!C11+'２　行政不服審査法によらない不服申立て'!C11</f>
        <v>7</v>
      </c>
      <c r="D11" s="169">
        <f>'１　行政不服審査法による不服申立て'!D11+'２　行政不服審査法によらない不服申立て'!D11</f>
        <v>8</v>
      </c>
      <c r="E11" s="169">
        <f>'１　行政不服審査法による不服申立て'!E11+'２　行政不服審査法によらない不服申立て'!E11</f>
        <v>3</v>
      </c>
      <c r="F11" s="169">
        <f>'１　行政不服審査法による不服申立て'!F11+'２　行政不服審査法によらない不服申立て'!F11</f>
        <v>5</v>
      </c>
      <c r="G11" s="169">
        <f>'１　行政不服審査法による不服申立て'!G11+'２　行政不服審査法によらない不服申立て'!G11</f>
        <v>0</v>
      </c>
      <c r="H11" s="169">
        <f>'１　行政不服審査法による不服申立て'!H11+'２　行政不服審査法によらない不服申立て'!H11</f>
        <v>0</v>
      </c>
      <c r="I11" s="169">
        <f>'１　行政不服審査法による不服申立て'!I11+'２　行政不服審査法によらない不服申立て'!I11</f>
        <v>5</v>
      </c>
      <c r="J11" s="169">
        <f>'１　行政不服審査法による不服申立て'!J11+'２　行政不服審査法によらない不服申立て'!J11</f>
        <v>0</v>
      </c>
      <c r="K11" s="169">
        <f>'１　行政不服審査法による不服申立て'!K11+'２　行政不服審査法によらない不服申立て'!K11</f>
        <v>0</v>
      </c>
      <c r="L11" s="169">
        <f>'１　行政不服審査法による不服申立て'!L11+'２　行政不服審査法によらない不服申立て'!L11</f>
        <v>3</v>
      </c>
      <c r="M11" s="169">
        <f>'１　行政不服審査法による不服申立て'!M11+'２　行政不服審査法によらない不服申立て'!M11</f>
        <v>1</v>
      </c>
      <c r="N11" s="169">
        <f>'１　行政不服審査法による不服申立て'!N11+'２　行政不服審査法によらない不服申立て'!N11</f>
        <v>1</v>
      </c>
      <c r="O11" s="169">
        <f>'１　行政不服審査法による不服申立て'!O11+'２　行政不服審査法によらない不服申立て'!O11</f>
        <v>0</v>
      </c>
    </row>
    <row r="12" spans="1:15" ht="18" customHeight="1" x14ac:dyDescent="0.2">
      <c r="A12" s="155" t="s">
        <v>82</v>
      </c>
      <c r="B12" s="169">
        <f>'１　行政不服審査法による不服申立て'!B12+'２　行政不服審査法によらない不服申立て'!B12</f>
        <v>120</v>
      </c>
      <c r="C12" s="169">
        <f>'１　行政不服審査法による不服申立て'!C12+'２　行政不服審査法によらない不服申立て'!C12</f>
        <v>23</v>
      </c>
      <c r="D12" s="169">
        <f>'１　行政不服審査法による不服申立て'!D12+'２　行政不服審査法によらない不服申立て'!D12</f>
        <v>53</v>
      </c>
      <c r="E12" s="169">
        <f>'１　行政不服審査法による不服申立て'!E12+'２　行政不服審査法によらない不服申立て'!E12</f>
        <v>1</v>
      </c>
      <c r="F12" s="169">
        <f>'１　行政不服審査法による不服申立て'!F12+'２　行政不服審査法によらない不服申立て'!F12</f>
        <v>50</v>
      </c>
      <c r="G12" s="169">
        <f>'１　行政不服審査法による不服申立て'!G12+'２　行政不服審査法によらない不服申立て'!G12</f>
        <v>0</v>
      </c>
      <c r="H12" s="169">
        <f>'１　行政不服審査法による不服申立て'!H12+'２　行政不服審査法によらない不服申立て'!H12</f>
        <v>2</v>
      </c>
      <c r="I12" s="169">
        <f>'１　行政不服審査法による不服申立て'!I12+'２　行政不服審査法によらない不服申立て'!I12</f>
        <v>0</v>
      </c>
      <c r="J12" s="169">
        <f>'１　行政不服審査法による不服申立て'!J12+'２　行政不服審査法によらない不服申立て'!J12</f>
        <v>0</v>
      </c>
      <c r="K12" s="169">
        <f>'１　行政不服審査法による不服申立て'!K12+'２　行政不服審査法によらない不服申立て'!K12</f>
        <v>4</v>
      </c>
      <c r="L12" s="169">
        <f>'１　行政不服審査法による不服申立て'!L12+'２　行政不服審査法によらない不服申立て'!L12</f>
        <v>49</v>
      </c>
      <c r="M12" s="169">
        <f>'１　行政不服審査法による不服申立て'!M12+'２　行政不服審査法によらない不服申立て'!M12</f>
        <v>2</v>
      </c>
      <c r="N12" s="169">
        <f>'１　行政不服審査法による不服申立て'!N12+'２　行政不服審査法によらない不服申立て'!N12</f>
        <v>88</v>
      </c>
      <c r="O12" s="169">
        <f>'１　行政不服審査法による不服申立て'!O12+'２　行政不服審査法によらない不服申立て'!O12</f>
        <v>66</v>
      </c>
    </row>
    <row r="13" spans="1:15" ht="18" customHeight="1" x14ac:dyDescent="0.2">
      <c r="A13" s="155" t="s">
        <v>83</v>
      </c>
      <c r="B13" s="169">
        <f>'１　行政不服審査法による不服申立て'!B13+'２　行政不服審査法によらない不服申立て'!B13</f>
        <v>18</v>
      </c>
      <c r="C13" s="169">
        <f>'１　行政不服審査法による不服申立て'!C13+'２　行政不服審査法によらない不服申立て'!C13</f>
        <v>24</v>
      </c>
      <c r="D13" s="169">
        <f>'１　行政不服審査法による不服申立て'!D13+'２　行政不服審査法によらない不服申立て'!D13</f>
        <v>12</v>
      </c>
      <c r="E13" s="169">
        <f>'１　行政不服審査法による不服申立て'!E13+'２　行政不服審査法によらない不服申立て'!E13</f>
        <v>0</v>
      </c>
      <c r="F13" s="169">
        <f>'１　行政不服審査法による不服申立て'!F13+'２　行政不服審査法によらない不服申立て'!F13</f>
        <v>12</v>
      </c>
      <c r="G13" s="169">
        <f>'１　行政不服審査法による不服申立て'!G13+'２　行政不服審査法によらない不服申立て'!G13</f>
        <v>0</v>
      </c>
      <c r="H13" s="169">
        <f>'１　行政不服審査法による不服申立て'!H13+'２　行政不服審査法によらない不服申立て'!H13</f>
        <v>0</v>
      </c>
      <c r="I13" s="169">
        <f>'１　行政不服審査法による不服申立て'!I13+'２　行政不服審査法によらない不服申立て'!I13</f>
        <v>0</v>
      </c>
      <c r="J13" s="169">
        <f>'１　行政不服審査法による不服申立て'!J13+'２　行政不服審査法によらない不服申立て'!J13</f>
        <v>1</v>
      </c>
      <c r="K13" s="169">
        <f>'１　行政不服審査法による不服申立て'!K13+'２　行政不服審査法によらない不服申立て'!K13</f>
        <v>8</v>
      </c>
      <c r="L13" s="169">
        <f>'１　行政不服審査法による不服申立て'!L13+'２　行政不服審査法によらない不服申立て'!L13</f>
        <v>3</v>
      </c>
      <c r="M13" s="169">
        <f>'１　行政不服審査法による不服申立て'!M13+'２　行政不服審査法によらない不服申立て'!M13</f>
        <v>0</v>
      </c>
      <c r="N13" s="169">
        <f>'１　行政不服審査法による不服申立て'!N13+'２　行政不服審査法によらない不服申立て'!N13</f>
        <v>30</v>
      </c>
      <c r="O13" s="169">
        <f>'１　行政不服審査法による不服申立て'!O13+'２　行政不服審査法によらない不服申立て'!O13</f>
        <v>8</v>
      </c>
    </row>
    <row r="14" spans="1:15" ht="18" customHeight="1" x14ac:dyDescent="0.2">
      <c r="A14" s="155" t="s">
        <v>84</v>
      </c>
      <c r="B14" s="169">
        <f>'１　行政不服審査法による不服申立て'!B14+'２　行政不服審査法によらない不服申立て'!B14</f>
        <v>5</v>
      </c>
      <c r="C14" s="169">
        <f>'１　行政不服審査法による不服申立て'!C14+'２　行政不服審査法によらない不服申立て'!C14</f>
        <v>22</v>
      </c>
      <c r="D14" s="169">
        <f>'１　行政不服審査法による不服申立て'!D14+'２　行政不服審査法によらない不服申立て'!D14</f>
        <v>2</v>
      </c>
      <c r="E14" s="169">
        <f>'１　行政不服審査法による不服申立て'!E14+'２　行政不服審査法によらない不服申立て'!E14</f>
        <v>1</v>
      </c>
      <c r="F14" s="169">
        <f>'１　行政不服審査法による不服申立て'!F14+'２　行政不服審査法によらない不服申立て'!F14</f>
        <v>1</v>
      </c>
      <c r="G14" s="169">
        <f>'１　行政不服審査法による不服申立て'!G14+'２　行政不服審査法によらない不服申立て'!G14</f>
        <v>0</v>
      </c>
      <c r="H14" s="169">
        <f>'１　行政不服審査法による不服申立て'!H14+'２　行政不服審査法によらない不服申立て'!H14</f>
        <v>0</v>
      </c>
      <c r="I14" s="169">
        <f>'１　行政不服審査法による不服申立て'!I14+'２　行政不服審査法によらない不服申立て'!I14</f>
        <v>0</v>
      </c>
      <c r="J14" s="169">
        <f>'１　行政不服審査法による不服申立て'!J14+'２　行政不服審査法によらない不服申立て'!J14</f>
        <v>0</v>
      </c>
      <c r="K14" s="169">
        <f>'１　行政不服審査法による不服申立て'!K14+'２　行政不服審査法によらない不服申立て'!K14</f>
        <v>2</v>
      </c>
      <c r="L14" s="169">
        <f>'１　行政不服審査法による不服申立て'!L14+'２　行政不服審査法によらない不服申立て'!L14</f>
        <v>0</v>
      </c>
      <c r="M14" s="169">
        <f>'１　行政不服審査法による不服申立て'!M14+'２　行政不服審査法によらない不服申立て'!M14</f>
        <v>1</v>
      </c>
      <c r="N14" s="169">
        <f>'１　行政不服審査法による不服申立て'!N14+'２　行政不服審査法によらない不服申立て'!N14</f>
        <v>24</v>
      </c>
      <c r="O14" s="169">
        <f>'１　行政不服審査法による不服申立て'!O14+'２　行政不服審査法によらない不服申立て'!O14</f>
        <v>2</v>
      </c>
    </row>
    <row r="15" spans="1:15" ht="18" customHeight="1" x14ac:dyDescent="0.2">
      <c r="A15" s="155" t="s">
        <v>85</v>
      </c>
      <c r="B15" s="169">
        <f>'１　行政不服審査法による不服申立て'!B15+'２　行政不服審査法によらない不服申立て'!B15</f>
        <v>34</v>
      </c>
      <c r="C15" s="169">
        <f>'１　行政不服審査法による不服申立て'!C15+'２　行政不服審査法によらない不服申立て'!C15</f>
        <v>115</v>
      </c>
      <c r="D15" s="169">
        <f>'１　行政不服審査法による不服申立て'!D15+'２　行政不服審査法によらない不服申立て'!D15</f>
        <v>115</v>
      </c>
      <c r="E15" s="169">
        <f>'１　行政不服審査法による不服申立て'!E15+'２　行政不服審査法によらない不服申立て'!E15</f>
        <v>6</v>
      </c>
      <c r="F15" s="169">
        <f>'１　行政不服審査法による不服申立て'!F15+'２　行政不服審査法によらない不服申立て'!F15</f>
        <v>104</v>
      </c>
      <c r="G15" s="169">
        <f>'１　行政不服審査法による不服申立て'!G15+'２　行政不服審査法によらない不服申立て'!G15</f>
        <v>5</v>
      </c>
      <c r="H15" s="169">
        <f>'１　行政不服審査法による不服申立て'!H15+'２　行政不服審査法によらない不服申立て'!H15</f>
        <v>0</v>
      </c>
      <c r="I15" s="169">
        <f>'１　行政不服審査法による不服申立て'!I15+'２　行政不服審査法によらない不服申立て'!I15</f>
        <v>76</v>
      </c>
      <c r="J15" s="169">
        <f>'１　行政不服審査法による不服申立て'!J15+'２　行政不服審査法によらない不服申立て'!J15</f>
        <v>34</v>
      </c>
      <c r="K15" s="169">
        <f>'１　行政不服審査法による不服申立て'!K15+'２　行政不服審査法によらない不服申立て'!K15</f>
        <v>4</v>
      </c>
      <c r="L15" s="169">
        <f>'１　行政不服審査法による不服申立て'!L15+'２　行政不服審査法によらない不服申立て'!L15</f>
        <v>1</v>
      </c>
      <c r="M15" s="169">
        <f>'１　行政不服審査法による不服申立て'!M15+'２　行政不服審査法によらない不服申立て'!M15</f>
        <v>0</v>
      </c>
      <c r="N15" s="169">
        <f>'１　行政不服審査法による不服申立て'!N15+'２　行政不服審査法によらない不服申立て'!N15</f>
        <v>34</v>
      </c>
      <c r="O15" s="169">
        <f>'１　行政不服審査法による不服申立て'!O15+'２　行政不服審査法によらない不服申立て'!O15</f>
        <v>0</v>
      </c>
    </row>
    <row r="16" spans="1:15" ht="18" customHeight="1" x14ac:dyDescent="0.2">
      <c r="A16" s="155" t="s">
        <v>86</v>
      </c>
      <c r="B16" s="169">
        <f>'１　行政不服審査法による不服申立て'!B16+'２　行政不服審査法によらない不服申立て'!B16</f>
        <v>8</v>
      </c>
      <c r="C16" s="169">
        <f>'１　行政不服審査法による不服申立て'!C16+'２　行政不服審査法によらない不服申立て'!C16</f>
        <v>0</v>
      </c>
      <c r="D16" s="169">
        <f>'１　行政不服審査法による不服申立て'!D16+'２　行政不服審査法によらない不服申立て'!D16</f>
        <v>5</v>
      </c>
      <c r="E16" s="169">
        <f>'１　行政不服審査法による不服申立て'!E16+'２　行政不服審査法によらない不服申立て'!E16</f>
        <v>1</v>
      </c>
      <c r="F16" s="169">
        <f>'１　行政不服審査法による不服申立て'!F16+'２　行政不服審査法によらない不服申立て'!F16</f>
        <v>0</v>
      </c>
      <c r="G16" s="169">
        <f>'１　行政不服審査法による不服申立て'!G16+'２　行政不服審査法によらない不服申立て'!G16</f>
        <v>4</v>
      </c>
      <c r="H16" s="169">
        <f>'１　行政不服審査法による不服申立て'!H16+'２　行政不服審査法によらない不服申立て'!H16</f>
        <v>0</v>
      </c>
      <c r="I16" s="169">
        <f>'１　行政不服審査法による不服申立て'!I16+'２　行政不服審査法によらない不服申立て'!I16</f>
        <v>0</v>
      </c>
      <c r="J16" s="169">
        <f>'１　行政不服審査法による不服申立て'!J16+'２　行政不服審査法によらない不服申立て'!J16</f>
        <v>0</v>
      </c>
      <c r="K16" s="169">
        <f>'１　行政不服審査法による不服申立て'!K16+'２　行政不服審査法によらない不服申立て'!K16</f>
        <v>4</v>
      </c>
      <c r="L16" s="169">
        <f>'１　行政不服審査法による不服申立て'!L16+'２　行政不服審査法によらない不服申立て'!L16</f>
        <v>1</v>
      </c>
      <c r="M16" s="169">
        <f>'１　行政不服審査法による不服申立て'!M16+'２　行政不服審査法によらない不服申立て'!M16</f>
        <v>0</v>
      </c>
      <c r="N16" s="169">
        <f>'１　行政不服審査法による不服申立て'!N16+'２　行政不服審査法によらない不服申立て'!N16</f>
        <v>3</v>
      </c>
      <c r="O16" s="169">
        <f>'１　行政不服審査法による不服申立て'!O16+'２　行政不服審査法によらない不服申立て'!O16</f>
        <v>3</v>
      </c>
    </row>
    <row r="17" spans="1:15" ht="18" customHeight="1" x14ac:dyDescent="0.2">
      <c r="A17" s="155" t="s">
        <v>87</v>
      </c>
      <c r="B17" s="169">
        <f>'１　行政不服審査法による不服申立て'!B17+'２　行政不服審査法によらない不服申立て'!B17</f>
        <v>228</v>
      </c>
      <c r="C17" s="169">
        <f>'１　行政不服審査法による不服申立て'!C17+'２　行政不服審査法によらない不服申立て'!C17</f>
        <v>3645</v>
      </c>
      <c r="D17" s="169">
        <f>'１　行政不服審査法による不服申立て'!D17+'２　行政不服審査法によらない不服申立て'!D17</f>
        <v>2903</v>
      </c>
      <c r="E17" s="169">
        <f>'１　行政不服審査法による不服申立て'!E17+'２　行政不服審査法によらない不服申立て'!E17</f>
        <v>35</v>
      </c>
      <c r="F17" s="169">
        <f>'１　行政不服審査法による不服申立て'!F17+'２　行政不服審査法によらない不服申立て'!F17</f>
        <v>656</v>
      </c>
      <c r="G17" s="169">
        <f>'１　行政不服審査法による不服申立て'!G17+'２　行政不服審査法によらない不服申立て'!G17</f>
        <v>2210</v>
      </c>
      <c r="H17" s="169">
        <f>'１　行政不服審査法による不服申立て'!H17+'２　行政不服審査法によらない不服申立て'!H17</f>
        <v>2</v>
      </c>
      <c r="I17" s="169">
        <f>'１　行政不服審査法による不服申立て'!I17+'２　行政不服審査法によらない不服申立て'!I17</f>
        <v>2581</v>
      </c>
      <c r="J17" s="169">
        <f>'１　行政不服審査法による不服申立て'!J17+'２　行政不服審査法によらない不服申立て'!J17</f>
        <v>137</v>
      </c>
      <c r="K17" s="169">
        <f>'１　行政不服審査法による不服申立て'!K17+'２　行政不服審査法によらない不服申立て'!K17</f>
        <v>133</v>
      </c>
      <c r="L17" s="169">
        <f>'１　行政不服審査法による不服申立て'!L17+'２　行政不服審査法によらない不服申立て'!L17</f>
        <v>52</v>
      </c>
      <c r="M17" s="169">
        <f>'１　行政不服審査法による不服申立て'!M17+'２　行政不服審査法によらない不服申立て'!M17</f>
        <v>164</v>
      </c>
      <c r="N17" s="169">
        <f>'１　行政不服審査法による不服申立て'!N17+'２　行政不服審査法によらない不服申立て'!N17</f>
        <v>806</v>
      </c>
      <c r="O17" s="169">
        <f>'１　行政不服審査法による不服申立て'!O17+'２　行政不服審査法によらない不服申立て'!O17</f>
        <v>35</v>
      </c>
    </row>
    <row r="18" spans="1:15" ht="18" customHeight="1" x14ac:dyDescent="0.2">
      <c r="A18" s="155" t="s">
        <v>88</v>
      </c>
      <c r="B18" s="169">
        <f>'１　行政不服審査法による不服申立て'!B18+'２　行政不服審査法によらない不服申立て'!B18</f>
        <v>160</v>
      </c>
      <c r="C18" s="169">
        <f>'１　行政不服審査法による不服申立て'!C18+'２　行政不服審査法によらない不服申立て'!C18</f>
        <v>81</v>
      </c>
      <c r="D18" s="169">
        <f>'１　行政不服審査法による不服申立て'!D18+'２　行政不服審査法によらない不服申立て'!D18</f>
        <v>65</v>
      </c>
      <c r="E18" s="169">
        <f>'１　行政不服審査法による不服申立て'!E18+'２　行政不服審査法によらない不服申立て'!E18</f>
        <v>33</v>
      </c>
      <c r="F18" s="169">
        <f>'１　行政不服審査法による不服申立て'!F18+'２　行政不服審査法によらない不服申立て'!F18</f>
        <v>29</v>
      </c>
      <c r="G18" s="169">
        <f>'１　行政不服審査法による不服申立て'!G18+'２　行政不服審査法によらない不服申立て'!G18</f>
        <v>3</v>
      </c>
      <c r="H18" s="169">
        <f>'１　行政不服審査法による不服申立て'!H18+'２　行政不服審査法によらない不服申立て'!H18</f>
        <v>0</v>
      </c>
      <c r="I18" s="169">
        <f>'１　行政不服審査法による不服申立て'!I18+'２　行政不服審査法によらない不服申立て'!I18</f>
        <v>3</v>
      </c>
      <c r="J18" s="169">
        <f>'１　行政不服審査法による不服申立て'!J18+'２　行政不服審査法によらない不服申立て'!J18</f>
        <v>11</v>
      </c>
      <c r="K18" s="169">
        <f>'１　行政不服審査法による不服申立て'!K18+'２　行政不服審査法によらない不服申立て'!K18</f>
        <v>8</v>
      </c>
      <c r="L18" s="169">
        <f>'１　行政不服審査法による不服申立て'!L18+'２　行政不服審査法によらない不服申立て'!L18</f>
        <v>43</v>
      </c>
      <c r="M18" s="169">
        <f>'１　行政不服審査法による不服申立て'!M18+'２　行政不服審査法によらない不服申立て'!M18</f>
        <v>0</v>
      </c>
      <c r="N18" s="169">
        <f>'１　行政不服審査法による不服申立て'!N18+'２　行政不服審査法によらない不服申立て'!N18</f>
        <v>176</v>
      </c>
      <c r="O18" s="169">
        <f>'１　行政不服審査法による不服申立て'!O18+'２　行政不服審査法によらない不服申立て'!O18</f>
        <v>108</v>
      </c>
    </row>
    <row r="19" spans="1:15" ht="18" customHeight="1" x14ac:dyDescent="0.2">
      <c r="A19" s="155" t="s">
        <v>89</v>
      </c>
      <c r="B19" s="169">
        <f>'１　行政不服審査法による不服申立て'!B19+'２　行政不服審査法によらない不服申立て'!B19</f>
        <v>4619</v>
      </c>
      <c r="C19" s="169">
        <f>'１　行政不服審査法による不服申立て'!C19+'２　行政不服審査法によらない不服申立て'!C19</f>
        <v>8608</v>
      </c>
      <c r="D19" s="169">
        <f>'１　行政不服審査法による不服申立て'!D19+'２　行政不服審査法によらない不服申立て'!D19</f>
        <v>7485</v>
      </c>
      <c r="E19" s="169">
        <f>'１　行政不服審査法による不服申立て'!E19+'２　行政不服審査法によらない不服申立て'!E19</f>
        <v>1041</v>
      </c>
      <c r="F19" s="169">
        <f>'１　行政不服審査法による不服申立て'!F19+'２　行政不服審査法によらない不服申立て'!F19</f>
        <v>5759</v>
      </c>
      <c r="G19" s="169">
        <f>'１　行政不服審査法による不服申立て'!G19+'２　行政不服審査法によらない不服申立て'!G19</f>
        <v>685</v>
      </c>
      <c r="H19" s="169">
        <f>'１　行政不服審査法による不服申立て'!H19+'２　行政不服審査法によらない不服申立て'!H19</f>
        <v>0</v>
      </c>
      <c r="I19" s="169">
        <f>'１　行政不服審査法による不服申立て'!I19+'２　行政不服審査法によらない不服申立て'!I19</f>
        <v>3439</v>
      </c>
      <c r="J19" s="169">
        <f>'１　行政不服審査法による不服申立て'!J19+'２　行政不服審査法によらない不服申立て'!J19</f>
        <v>841</v>
      </c>
      <c r="K19" s="169">
        <f>'１　行政不服審査法による不服申立て'!K19+'２　行政不服審査法によらない不服申立て'!K19</f>
        <v>2551</v>
      </c>
      <c r="L19" s="169">
        <f>'１　行政不服審査法による不服申立て'!L19+'２　行政不服審査法によらない不服申立て'!L19</f>
        <v>654</v>
      </c>
      <c r="M19" s="169">
        <f>'１　行政不服審査法による不服申立て'!M19+'２　行政不服審査法によらない不服申立て'!M19</f>
        <v>1564</v>
      </c>
      <c r="N19" s="169">
        <f>'１　行政不服審査法による不服申立て'!N19+'２　行政不服審査法によらない不服申立て'!N19</f>
        <v>4178</v>
      </c>
      <c r="O19" s="169">
        <f>'１　行政不服審査法による不服申立て'!O19+'２　行政不服審査法によらない不服申立て'!O19</f>
        <v>659</v>
      </c>
    </row>
    <row r="20" spans="1:15" ht="18" customHeight="1" x14ac:dyDescent="0.2">
      <c r="A20" s="155" t="s">
        <v>90</v>
      </c>
      <c r="B20" s="169">
        <f>'１　行政不服審査法による不服申立て'!B20+'２　行政不服審査法によらない不服申立て'!B20</f>
        <v>31</v>
      </c>
      <c r="C20" s="169">
        <f>'１　行政不服審査法による不服申立て'!C20+'２　行政不服審査法によらない不服申立て'!C20</f>
        <v>7</v>
      </c>
      <c r="D20" s="169">
        <f>'１　行政不服審査法による不服申立て'!D20+'２　行政不服審査法によらない不服申立て'!D20</f>
        <v>19</v>
      </c>
      <c r="E20" s="169">
        <f>'１　行政不服審査法による不服申立て'!E20+'２　行政不服審査法によらない不服申立て'!E20</f>
        <v>10</v>
      </c>
      <c r="F20" s="169">
        <f>'１　行政不服審査法による不服申立て'!F20+'２　行政不服審査法によらない不服申立て'!F20</f>
        <v>9</v>
      </c>
      <c r="G20" s="169">
        <f>'１　行政不服審査法による不服申立て'!G20+'２　行政不服審査法によらない不服申立て'!G20</f>
        <v>0</v>
      </c>
      <c r="H20" s="169">
        <f>'１　行政不服審査法による不服申立て'!H20+'２　行政不服審査法によらない不服申立て'!H20</f>
        <v>0</v>
      </c>
      <c r="I20" s="169">
        <f>'１　行政不服審査法による不服申立て'!I20+'２　行政不服審査法によらない不服申立て'!I20</f>
        <v>0</v>
      </c>
      <c r="J20" s="169">
        <f>'１　行政不服審査法による不服申立て'!J20+'２　行政不服審査法によらない不服申立て'!J20</f>
        <v>2</v>
      </c>
      <c r="K20" s="169">
        <f>'１　行政不服審査法による不服申立て'!K20+'２　行政不服審査法によらない不服申立て'!K20</f>
        <v>11</v>
      </c>
      <c r="L20" s="169">
        <f>'１　行政不服審査法による不服申立て'!L20+'２　行政不服審査法によらない不服申立て'!L20</f>
        <v>6</v>
      </c>
      <c r="M20" s="169">
        <f>'１　行政不服審査法による不服申立て'!M20+'２　行政不服審査法によらない不服申立て'!M20</f>
        <v>0</v>
      </c>
      <c r="N20" s="169">
        <f>'１　行政不服審査法による不服申立て'!N20+'２　行政不服審査法によらない不服申立て'!N20</f>
        <v>19</v>
      </c>
      <c r="O20" s="169">
        <f>'１　行政不服審査法による不服申立て'!O20+'２　行政不服審査法によらない不服申立て'!O20</f>
        <v>13</v>
      </c>
    </row>
    <row r="21" spans="1:15" ht="18" customHeight="1" x14ac:dyDescent="0.2">
      <c r="A21" s="155" t="s">
        <v>91</v>
      </c>
      <c r="B21" s="169">
        <f>'１　行政不服審査法による不服申立て'!B21+'２　行政不服審査法によらない不服申立て'!B21</f>
        <v>4389</v>
      </c>
      <c r="C21" s="169">
        <f>'１　行政不服審査法による不服申立て'!C21+'２　行政不服審査法によらない不服申立て'!C21</f>
        <v>8559</v>
      </c>
      <c r="D21" s="169">
        <f>'１　行政不服審査法による不服申立て'!D21+'２　行政不服審査法によらない不服申立て'!D21</f>
        <v>7220</v>
      </c>
      <c r="E21" s="169">
        <f>'１　行政不服審査法による不服申立て'!E21+'２　行政不服審査法によらない不服申立て'!E21</f>
        <v>806</v>
      </c>
      <c r="F21" s="169">
        <f>'１　行政不服審査法による不服申立て'!F21+'２　行政不服審査法によらない不服申立て'!F21</f>
        <v>6073</v>
      </c>
      <c r="G21" s="169">
        <f>'１　行政不服審査法による不服申立て'!G21+'２　行政不服審査法によらない不服申立て'!G21</f>
        <v>341</v>
      </c>
      <c r="H21" s="169">
        <f>'１　行政不服審査法による不服申立て'!H21+'２　行政不服審査法によらない不服申立て'!H21</f>
        <v>0</v>
      </c>
      <c r="I21" s="169">
        <f>'１　行政不服審査法による不服申立て'!I21+'２　行政不服審査法によらない不服申立て'!I21</f>
        <v>3772</v>
      </c>
      <c r="J21" s="169">
        <f>'１　行政不服審査法による不服申立て'!J21+'２　行政不服審査法によらない不服申立て'!J21</f>
        <v>1438</v>
      </c>
      <c r="K21" s="169">
        <f>'１　行政不服審査法による不服申立て'!K21+'２　行政不服審査法によらない不服申立て'!K21</f>
        <v>1012</v>
      </c>
      <c r="L21" s="169">
        <f>'１　行政不服審査法による不服申立て'!L21+'２　行政不服審査法によらない不服申立て'!L21</f>
        <v>998</v>
      </c>
      <c r="M21" s="169">
        <f>'１　行政不服審査法による不服申立て'!M21+'２　行政不服審査法によらない不服申立て'!M21</f>
        <v>1395</v>
      </c>
      <c r="N21" s="169">
        <f>'１　行政不服審査法による不服申立て'!N21+'２　行政不服審査法によらない不服申立て'!N21</f>
        <v>4333</v>
      </c>
      <c r="O21" s="169">
        <f>'１　行政不服審査法による不服申立て'!O21+'２　行政不服審査法によらない不服申立て'!O21</f>
        <v>1646</v>
      </c>
    </row>
    <row r="22" spans="1:15" ht="18" customHeight="1" x14ac:dyDescent="0.2">
      <c r="A22" s="155" t="s">
        <v>92</v>
      </c>
      <c r="B22" s="169">
        <f>'１　行政不服審査法による不服申立て'!B22+'２　行政不服審査法によらない不服申立て'!B22</f>
        <v>21</v>
      </c>
      <c r="C22" s="169">
        <f>'１　行政不服審査法による不服申立て'!C22+'２　行政不服審査法によらない不服申立て'!C22</f>
        <v>33</v>
      </c>
      <c r="D22" s="169">
        <f>'１　行政不服審査法による不服申立て'!D22+'２　行政不服審査法によらない不服申立て'!D22</f>
        <v>22</v>
      </c>
      <c r="E22" s="169">
        <f>'１　行政不服審査法による不服申立て'!E22+'２　行政不服審査法によらない不服申立て'!E22</f>
        <v>5</v>
      </c>
      <c r="F22" s="169">
        <f>'１　行政不服審査法による不服申立て'!F22+'２　行政不服審査法によらない不服申立て'!F22</f>
        <v>14</v>
      </c>
      <c r="G22" s="169">
        <f>'１　行政不服審査法による不服申立て'!G22+'２　行政不服審査法によらない不服申立て'!G22</f>
        <v>3</v>
      </c>
      <c r="H22" s="169">
        <f>'１　行政不服審査法による不服申立て'!H22+'２　行政不服審査法によらない不服申立て'!H22</f>
        <v>0</v>
      </c>
      <c r="I22" s="169">
        <f>'１　行政不服審査法による不服申立て'!I22+'２　行政不服審査法によらない不服申立て'!I22</f>
        <v>0</v>
      </c>
      <c r="J22" s="169">
        <f>'１　行政不服審査法による不服申立て'!J22+'２　行政不服審査法によらない不服申立て'!J22</f>
        <v>5</v>
      </c>
      <c r="K22" s="169">
        <f>'１　行政不服審査法による不服申立て'!K22+'２　行政不服審査法によらない不服申立て'!K22</f>
        <v>14</v>
      </c>
      <c r="L22" s="169">
        <f>'１　行政不服審査法による不服申立て'!L22+'２　行政不服審査法によらない不服申立て'!L22</f>
        <v>3</v>
      </c>
      <c r="M22" s="169">
        <f>'１　行政不服審査法による不服申立て'!M22+'２　行政不服審査法によらない不服申立て'!M22</f>
        <v>0</v>
      </c>
      <c r="N22" s="169">
        <f>'１　行政不服審査法による不服申立て'!N22+'２　行政不服審査法によらない不服申立て'!N22</f>
        <v>32</v>
      </c>
      <c r="O22" s="169">
        <f>'１　行政不服審査法による不服申立て'!O22+'２　行政不服審査法によらない不服申立て'!O22</f>
        <v>6</v>
      </c>
    </row>
    <row r="23" spans="1:15" ht="18" customHeight="1" x14ac:dyDescent="0.2">
      <c r="A23" s="155" t="s">
        <v>93</v>
      </c>
      <c r="B23" s="169">
        <f>'１　行政不服審査法による不服申立て'!B23+'２　行政不服審査法によらない不服申立て'!B23</f>
        <v>45214</v>
      </c>
      <c r="C23" s="169">
        <f>'１　行政不服審査法による不服申立て'!C23+'２　行政不服審査法によらない不服申立て'!C23</f>
        <v>33533</v>
      </c>
      <c r="D23" s="169">
        <f>'１　行政不服審査法による不服申立て'!D23+'２　行政不服審査法によらない不服申立て'!D23</f>
        <v>29838</v>
      </c>
      <c r="E23" s="169">
        <f>'１　行政不服審査法による不服申立て'!E23+'２　行政不服審査法によらない不服申立て'!E23</f>
        <v>19716</v>
      </c>
      <c r="F23" s="169">
        <f>'１　行政不服審査法による不服申立て'!F23+'２　行政不服審査法によらない不服申立て'!F23</f>
        <v>9434</v>
      </c>
      <c r="G23" s="169">
        <f>'１　行政不服審査法による不服申立て'!G23+'２　行政不服審査法によらない不服申立て'!G23</f>
        <v>681</v>
      </c>
      <c r="H23" s="169">
        <f>'１　行政不服審査法による不服申立て'!H23+'２　行政不服審査法によらない不服申立て'!H23</f>
        <v>7</v>
      </c>
      <c r="I23" s="169">
        <f>'１　行政不服審査法による不服申立て'!I23+'２　行政不服審査法によらない不服申立て'!I23</f>
        <v>5232</v>
      </c>
      <c r="J23" s="169">
        <f>'１　行政不服審査法による不服申立て'!J23+'２　行政不服審査法によらない不服申立て'!J23</f>
        <v>3829</v>
      </c>
      <c r="K23" s="169">
        <f>'１　行政不服審査法による不服申立て'!K23+'２　行政不服審査法によらない不服申立て'!K23</f>
        <v>3848</v>
      </c>
      <c r="L23" s="169">
        <f>'１　行政不服審査法による不服申立て'!L23+'２　行政不服審査法によらない不服申立て'!L23</f>
        <v>16929</v>
      </c>
      <c r="M23" s="169">
        <f>'１　行政不服審査法による不服申立て'!M23+'２　行政不服審査法によらない不服申立て'!M23</f>
        <v>2620</v>
      </c>
      <c r="N23" s="169">
        <f>'１　行政不服審査法による不服申立て'!N23+'２　行政不服審査法によらない不服申立て'!N23</f>
        <v>46289</v>
      </c>
      <c r="O23" s="169">
        <f>'１　行政不服審査法による不服申立て'!O23+'２　行政不服審査法によらない不服申立て'!O23</f>
        <v>22110</v>
      </c>
    </row>
    <row r="24" spans="1:15" ht="18" customHeight="1" x14ac:dyDescent="0.2">
      <c r="A24" s="155" t="s">
        <v>94</v>
      </c>
      <c r="B24" s="169">
        <f>'１　行政不服審査法による不服申立て'!B24+'２　行政不服審査法によらない不服申立て'!B24</f>
        <v>1990</v>
      </c>
      <c r="C24" s="169">
        <f>'１　行政不服審査法による不服申立て'!C24+'２　行政不服審査法によらない不服申立て'!C24</f>
        <v>250</v>
      </c>
      <c r="D24" s="169">
        <f>'１　行政不服審査法による不服申立て'!D24+'２　行政不服審査法によらない不服申立て'!D24</f>
        <v>204</v>
      </c>
      <c r="E24" s="169">
        <f>'１　行政不服審査法による不服申立て'!E24+'２　行政不服審査法によらない不服申立て'!E24</f>
        <v>26</v>
      </c>
      <c r="F24" s="169">
        <f>'１　行政不服審査法による不服申立て'!F24+'２　行政不服審査法によらない不服申立て'!F24</f>
        <v>99</v>
      </c>
      <c r="G24" s="169">
        <f>'１　行政不服審査法による不服申立て'!G24+'２　行政不服審査法によらない不服申立て'!G24</f>
        <v>79</v>
      </c>
      <c r="H24" s="169">
        <f>'１　行政不服審査法による不服申立て'!H24+'２　行政不服審査法によらない不服申立て'!H24</f>
        <v>0</v>
      </c>
      <c r="I24" s="169">
        <f>'１　行政不服審査法による不服申立て'!I24+'２　行政不服審査法によらない不服申立て'!I24</f>
        <v>13</v>
      </c>
      <c r="J24" s="169">
        <f>'１　行政不服審査法による不服申立て'!J24+'２　行政不服審査法によらない不服申立て'!J24</f>
        <v>37</v>
      </c>
      <c r="K24" s="169">
        <f>'１　行政不服審査法による不服申立て'!K24+'２　行政不服審査法によらない不服申立て'!K24</f>
        <v>50</v>
      </c>
      <c r="L24" s="169">
        <f>'１　行政不服審査法による不服申立て'!L24+'２　行政不服審査法によらない不服申立て'!L24</f>
        <v>104</v>
      </c>
      <c r="M24" s="169">
        <f>'１　行政不服審査法による不服申立て'!M24+'２　行政不服審査法によらない不服申立て'!M24</f>
        <v>33</v>
      </c>
      <c r="N24" s="169">
        <f>'１　行政不服審査法による不服申立て'!N24+'２　行政不服審査法によらない不服申立て'!N24</f>
        <v>2003</v>
      </c>
      <c r="O24" s="169">
        <f>'１　行政不服審査法による不服申立て'!O24+'２　行政不服審査法によらない不服申立て'!O24</f>
        <v>1801</v>
      </c>
    </row>
    <row r="25" spans="1:15" ht="18" customHeight="1" x14ac:dyDescent="0.2">
      <c r="A25" s="155" t="s">
        <v>95</v>
      </c>
      <c r="B25" s="169">
        <f>'１　行政不服審査法による不服申立て'!B25+'２　行政不服審査法によらない不服申立て'!B25</f>
        <v>168</v>
      </c>
      <c r="C25" s="169">
        <f>'１　行政不服審査法による不服申立て'!C25+'２　行政不服審査法によらない不服申立て'!C25</f>
        <v>53</v>
      </c>
      <c r="D25" s="169">
        <f>'１　行政不服審査法による不服申立て'!D25+'２　行政不服審査法によらない不服申立て'!D25</f>
        <v>64</v>
      </c>
      <c r="E25" s="169">
        <f>'１　行政不服審査法による不服申立て'!E25+'２　行政不服審査法によらない不服申立て'!E25</f>
        <v>5</v>
      </c>
      <c r="F25" s="169">
        <f>'１　行政不服審査法による不服申立て'!F25+'２　行政不服審査法によらない不服申立て'!F25</f>
        <v>53</v>
      </c>
      <c r="G25" s="169">
        <f>'１　行政不服審査法による不服申立て'!G25+'２　行政不服審査法によらない不服申立て'!G25</f>
        <v>6</v>
      </c>
      <c r="H25" s="169">
        <f>'１　行政不服審査法による不服申立て'!H25+'２　行政不服審査法によらない不服申立て'!H25</f>
        <v>0</v>
      </c>
      <c r="I25" s="169">
        <f>'１　行政不服審査法による不服申立て'!I25+'２　行政不服審査法によらない不服申立て'!I25</f>
        <v>0</v>
      </c>
      <c r="J25" s="169">
        <f>'１　行政不服審査法による不服申立て'!J25+'２　行政不服審査法によらない不服申立て'!J25</f>
        <v>0</v>
      </c>
      <c r="K25" s="169">
        <f>'１　行政不服審査法による不服申立て'!K25+'２　行政不服審査法によらない不服申立て'!K25</f>
        <v>7</v>
      </c>
      <c r="L25" s="169">
        <f>'１　行政不服審査法による不服申立て'!L25+'２　行政不服審査法によらない不服申立て'!L25</f>
        <v>57</v>
      </c>
      <c r="M25" s="169">
        <f>'１　行政不服審査法による不服申立て'!M25+'２　行政不服審査法によらない不服申立て'!M25</f>
        <v>5</v>
      </c>
      <c r="N25" s="169">
        <f>'１　行政不服審査法による不服申立て'!N25+'２　行政不服審査法によらない不服申立て'!N25</f>
        <v>152</v>
      </c>
      <c r="O25" s="169">
        <f>'１　行政不服審査法による不服申立て'!O25+'２　行政不服審査法によらない不服申立て'!O25</f>
        <v>106</v>
      </c>
    </row>
    <row r="26" spans="1:15" ht="18" customHeight="1" thickBot="1" x14ac:dyDescent="0.25">
      <c r="A26" s="159" t="s">
        <v>96</v>
      </c>
      <c r="B26" s="170">
        <f>'１　行政不服審査法による不服申立て'!B26+'２　行政不服審査法によらない不服申立て'!B26</f>
        <v>195</v>
      </c>
      <c r="C26" s="170">
        <f>'１　行政不服審査法による不服申立て'!C26+'２　行政不服審査法によらない不服申立て'!C26</f>
        <v>196</v>
      </c>
      <c r="D26" s="170">
        <f>'１　行政不服審査法による不服申立て'!D26+'２　行政不服審査法によらない不服申立て'!D26</f>
        <v>204</v>
      </c>
      <c r="E26" s="170">
        <f>'１　行政不服審査法による不服申立て'!E26+'２　行政不服審査法によらない不服申立て'!E26</f>
        <v>23</v>
      </c>
      <c r="F26" s="170">
        <f>'１　行政不服審査法による不服申立て'!F26+'２　行政不服審査法によらない不服申立て'!F26</f>
        <v>166</v>
      </c>
      <c r="G26" s="170">
        <f>'１　行政不服審査法による不服申立て'!G26+'２　行政不服審査法によらない不服申立て'!G26</f>
        <v>15</v>
      </c>
      <c r="H26" s="170">
        <f>'１　行政不服審査法による不服申立て'!H26+'２　行政不服審査法によらない不服申立て'!H26</f>
        <v>0</v>
      </c>
      <c r="I26" s="170">
        <f>'１　行政不服審査法による不服申立て'!I26+'２　行政不服審査法によらない不服申立て'!I26</f>
        <v>16</v>
      </c>
      <c r="J26" s="170">
        <f>'１　行政不服審査法による不服申立て'!J26+'２　行政不服審査法によらない不服申立て'!J26</f>
        <v>76</v>
      </c>
      <c r="K26" s="170">
        <f>'１　行政不服審査法による不服申立て'!K26+'２　行政不服審査法によらない不服申立て'!K26</f>
        <v>41</v>
      </c>
      <c r="L26" s="170">
        <f>'１　行政不服審査法による不服申立て'!L26+'２　行政不服審査法によらない不服申立て'!L26</f>
        <v>71</v>
      </c>
      <c r="M26" s="170">
        <f>'１　行政不服審査法による不服申立て'!M26+'２　行政不服審査法によらない不服申立て'!M26</f>
        <v>0</v>
      </c>
      <c r="N26" s="170">
        <f>'１　行政不服審査法による不服申立て'!N26+'２　行政不服審査法によらない不服申立て'!N26</f>
        <v>187</v>
      </c>
      <c r="O26" s="170">
        <f>'１　行政不服審査法による不服申立て'!O26+'２　行政不服審査法によらない不服申立て'!O26</f>
        <v>57</v>
      </c>
    </row>
    <row r="27" spans="1:15" ht="18" customHeight="1" thickTop="1" x14ac:dyDescent="0.2">
      <c r="A27" s="161" t="s">
        <v>97</v>
      </c>
      <c r="B27" s="153">
        <f>SUM(B8:B26)</f>
        <v>57331</v>
      </c>
      <c r="C27" s="153">
        <f t="shared" ref="C27:O27" si="0">SUM(C8:C26)</f>
        <v>55306</v>
      </c>
      <c r="D27" s="153">
        <f t="shared" si="0"/>
        <v>48315</v>
      </c>
      <c r="E27" s="153">
        <f>SUM(E8:E26)</f>
        <v>21723</v>
      </c>
      <c r="F27" s="153">
        <f t="shared" si="0"/>
        <v>22517</v>
      </c>
      <c r="G27" s="153">
        <f>SUM(G8:G26)</f>
        <v>4050</v>
      </c>
      <c r="H27" s="153">
        <f t="shared" si="0"/>
        <v>25</v>
      </c>
      <c r="I27" s="153">
        <f t="shared" si="0"/>
        <v>15154</v>
      </c>
      <c r="J27" s="153">
        <f t="shared" si="0"/>
        <v>6422</v>
      </c>
      <c r="K27" s="153">
        <f t="shared" si="0"/>
        <v>7713</v>
      </c>
      <c r="L27" s="153">
        <f t="shared" si="0"/>
        <v>19026</v>
      </c>
      <c r="M27" s="153">
        <f t="shared" si="0"/>
        <v>5799</v>
      </c>
      <c r="N27" s="153">
        <f t="shared" si="0"/>
        <v>58523</v>
      </c>
      <c r="O27" s="153">
        <f t="shared" si="0"/>
        <v>26668</v>
      </c>
    </row>
  </sheetData>
  <mergeCells count="4">
    <mergeCell ref="A2:O2"/>
    <mergeCell ref="D6:H6"/>
    <mergeCell ref="I6:L6"/>
    <mergeCell ref="N6:O6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&amp;C&amp;"ＭＳ 明朝,標準"-9-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別表１</vt:lpstr>
      <vt:lpstr>別表２</vt:lpstr>
      <vt:lpstr>別表３</vt:lpstr>
      <vt:lpstr>１　行政不服審査法による不服申立て</vt:lpstr>
      <vt:lpstr>１－(1)異議申立て</vt:lpstr>
      <vt:lpstr>１－(2)審査請求</vt:lpstr>
      <vt:lpstr>１－(3)再審査請求</vt:lpstr>
      <vt:lpstr>２　行政不服審査法によらない不服申立て</vt:lpstr>
      <vt:lpstr>合計(１＋２)</vt:lpstr>
      <vt:lpstr>別表１!Print_Area</vt:lpstr>
      <vt:lpstr>別表２!Print_Area</vt:lpstr>
      <vt:lpstr>別表３!Print_Area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2016-03-10T05:46:17Z</cp:lastPrinted>
  <dcterms:created xsi:type="dcterms:W3CDTF">2016-03-10T05:38:29Z</dcterms:created>
  <dcterms:modified xsi:type="dcterms:W3CDTF">2016-03-10T05:46:18Z</dcterms:modified>
</cp:coreProperties>
</file>