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2" i="9" l="1"/>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E36" i="9"/>
  <c r="AM36" i="9"/>
  <c r="U36" i="9"/>
  <c r="BE35" i="9"/>
  <c r="AM35" i="9"/>
  <c r="U35" i="9"/>
  <c r="BE34" i="9"/>
  <c r="AM34" i="9"/>
  <c r="U34" i="9"/>
  <c r="BE33" i="9"/>
  <c r="U33" i="9"/>
  <c r="CO32" i="9"/>
  <c r="CO33" i="9" s="1"/>
  <c r="CO34" i="9" s="1"/>
  <c r="CO35" i="9" s="1"/>
  <c r="CO36" i="9" s="1"/>
  <c r="CO37" i="9" s="1"/>
  <c r="CO38" i="9" s="1"/>
  <c r="CO39" i="9" s="1"/>
  <c r="CO40" i="9" s="1"/>
  <c r="U32" i="9"/>
  <c r="CO31" i="9"/>
  <c r="BW31" i="9"/>
  <c r="BW32" i="9" s="1"/>
  <c r="BW33" i="9" s="1"/>
  <c r="BW34" i="9" s="1"/>
  <c r="BW35" i="9" s="1"/>
  <c r="BW36" i="9" s="1"/>
  <c r="C31" i="9"/>
  <c r="C32" i="9" l="1"/>
  <c r="C33" i="9" s="1"/>
  <c r="C34" i="9" s="1"/>
  <c r="C35" i="9" s="1"/>
  <c r="C36" i="9" s="1"/>
  <c r="C37" i="9" s="1"/>
  <c r="C38" i="9" s="1"/>
  <c r="C39" i="9" s="1"/>
  <c r="C40" i="9" s="1"/>
  <c r="U31"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 r="BE32" i="9" s="1"/>
</calcChain>
</file>

<file path=xl/sharedStrings.xml><?xml version="1.0" encoding="utf-8"?>
<sst xmlns="http://schemas.openxmlformats.org/spreadsheetml/2006/main" count="923" uniqueCount="564">
  <si>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</si>
  <si>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</si>
  <si>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</si>
  <si>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</si>
  <si>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</si>
  <si>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</si>
  <si>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</si>
  <si>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</si>
  <si>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</si>
  <si>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</si>
  <si>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</si>
  <si>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</si>
  <si>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</si>
  <si>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</si>
  <si>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</si>
  <si>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</si>
  <si>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</si>
  <si>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</si>
  <si>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</si>
  <si>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</si>
  <si>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</si>
  <si>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</si>
  <si>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</si>
  <si>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</si>
  <si>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</si>
  <si>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</si>
  <si>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</si>
  <si>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</si>
  <si>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</si>
  <si>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</si>
  <si>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</si>
  <si>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</si>
  <si>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</si>
  <si>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</si>
  <si>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</si>
  <si>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</si>
  <si>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</si>
  <si>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</si>
  <si>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</si>
  <si>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</si>
  <si>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</si>
  <si>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</si>
  <si>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</si>
  <si>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</si>
  <si>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</si>
  <si>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</si>
  <si>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</si>
  <si>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</si>
  <si>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</si>
  <si>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</si>
  <si>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</si>
  <si>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</si>
  <si>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</si>
  <si>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</si>
  <si>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</si>
  <si>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</si>
  <si>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</si>
  <si>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</si>
  <si>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</si>
  <si>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</si>
  <si>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</si>
  <si>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</si>
  <si>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北海道</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</si>
  <si>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</si>
  <si>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</si>
  <si>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</si>
  <si>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</si>
  <si>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</si>
  <si>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</si>
  <si>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</si>
  <si>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</si>
  <si>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</si>
  <si>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</si>
  <si>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</si>
  <si>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</si>
  <si>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</si>
  <si>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</si>
  <si>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</si>
  <si>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</si>
  <si>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</si>
  <si>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</si>
  <si>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</si>
  <si>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</si>
  <si>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</si>
  <si>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</si>
  <si>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</si>
  <si>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</si>
  <si>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</si>
  <si>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</si>
  <si>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</si>
  <si>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</si>
  <si>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</si>
  <si>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</si>
  <si>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</si>
  <si>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</si>
  <si>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</si>
  <si>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</si>
  <si>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</si>
  <si>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</si>
  <si>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</si>
  <si>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</si>
  <si>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</si>
  <si>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</si>
  <si>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</si>
  <si>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</si>
  <si>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</si>
  <si>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</si>
  <si>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</si>
  <si>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</si>
  <si>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</si>
  <si>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</si>
  <si>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</si>
  <si>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</si>
  <si>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</si>
  <si>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</si>
  <si>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</si>
  <si>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</si>
  <si>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</si>
  <si>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</si>
  <si>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</si>
  <si>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</si>
  <si>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</si>
  <si>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</si>
  <si>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</si>
  <si>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</si>
  <si>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</si>
  <si>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</si>
  <si>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</si>
  <si>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</si>
  <si>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</si>
  <si>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</si>
  <si>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</si>
  <si>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</si>
  <si>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</si>
  <si>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</si>
  <si>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</si>
  <si>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</si>
  <si>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</si>
  <si>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</si>
  <si>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</si>
  <si>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</si>
  <si>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</si>
  <si>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</si>
  <si>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</si>
  <si>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</si>
  <si>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</si>
  <si>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</si>
  <si>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</si>
  <si>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</si>
  <si>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</si>
  <si>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</si>
  <si>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</si>
  <si>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</si>
  <si>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</si>
  <si>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</si>
  <si>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</si>
  <si>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</si>
  <si>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</si>
  <si>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</si>
  <si>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</si>
  <si>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</si>
  <si>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</si>
  <si>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</si>
  <si>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</si>
  <si>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</si>
  <si>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</si>
  <si>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</si>
  <si>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</si>
  <si>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</si>
  <si>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</si>
  <si>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</si>
  <si>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</si>
  <si>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</si>
  <si>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</si>
  <si>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</si>
  <si>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</si>
  <si>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</si>
  <si>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</si>
  <si>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</si>
  <si>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</si>
  <si>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</si>
  <si>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</si>
  <si>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</si>
  <si>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</si>
  <si>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</si>
  <si>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</si>
  <si>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</si>
  <si>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</si>
  <si>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</si>
  <si>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</si>
  <si>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</si>
  <si>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</si>
  <si>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</si>
  <si>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</si>
  <si>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</si>
  <si>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</si>
  <si>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</si>
  <si>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</si>
  <si>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</si>
  <si>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</si>
  <si>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</si>
  <si>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</si>
  <si>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</si>
  <si>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</si>
  <si>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</si>
  <si>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</si>
  <si>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</si>
  <si>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</si>
  <si>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</si>
  <si>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</si>
  <si>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</si>
  <si>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</si>
  <si>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</si>
  <si>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</si>
  <si>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</si>
  <si>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</si>
  <si>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</si>
  <si>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</si>
  <si>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</si>
  <si>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</si>
  <si>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</si>
  <si>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</si>
  <si>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</si>
  <si>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</si>
  <si>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</si>
  <si>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</si>
  <si>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</si>
  <si>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</si>
  <si>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</si>
  <si>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</si>
  <si>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</si>
  <si>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</si>
  <si>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</si>
  <si>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</si>
  <si>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</si>
  <si>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</si>
  <si>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</si>
  <si>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</si>
  <si>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</si>
  <si>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</si>
  <si>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</si>
  <si>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</si>
  <si>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</si>
  <si>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</si>
  <si>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</si>
  <si>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</si>
  <si>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</si>
  <si>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</si>
  <si>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</si>
  <si>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</si>
  <si>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</si>
  <si>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</si>
  <si>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</si>
  <si>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</si>
  <si>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</si>
  <si>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</si>
  <si>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</si>
  <si>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</si>
  <si>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</si>
  <si>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</si>
  <si>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</si>
  <si>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</si>
  <si>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</si>
  <si>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</si>
  <si>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</si>
  <si>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</si>
  <si>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</si>
  <si>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</si>
  <si>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</si>
  <si>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</si>
  <si>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</si>
  <si>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</si>
  <si>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</si>
  <si>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</si>
  <si>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</si>
  <si>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</si>
  <si>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</si>
  <si>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</si>
  <si>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</si>
  <si>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</si>
  <si>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</si>
  <si>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</si>
  <si>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</si>
  <si>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</si>
  <si>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</si>
  <si>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</si>
  <si>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</si>
  <si>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</si>
  <si>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</si>
  <si>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</si>
  <si>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</si>
  <si>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</si>
  <si>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</si>
  <si>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</si>
  <si>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</si>
  <si>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</si>
  <si>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</si>
  <si>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</si>
  <si>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</si>
  <si>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</si>
  <si>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</si>
  <si>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</si>
  <si>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</si>
  <si>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</si>
  <si>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</si>
  <si>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</si>
  <si>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</si>
  <si>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</si>
  <si>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北海道</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</si>
  <si>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</si>
  <si>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</si>
  <si>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</si>
  <si>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</si>
  <si>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</si>
  <si>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</si>
  <si>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</si>
  <si>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</si>
  <si>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</si>
  <si>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</si>
  <si>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</si>
  <si>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</si>
  <si>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</si>
  <si>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</si>
  <si>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</si>
  <si>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</si>
  <si>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</si>
  <si>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</si>
  <si>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</si>
  <si>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</si>
  <si>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</si>
  <si>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母子寡婦福祉資金貸付事業特別会計</t>
    <phoneticPr fontId="5"/>
  </si>
  <si>
    <t>中小企業近代化資金貸付事業特別会計</t>
    <phoneticPr fontId="5"/>
  </si>
  <si>
    <t>苫小牧東部地域開発出資特別会計</t>
    <phoneticPr fontId="5"/>
  </si>
  <si>
    <t>石狩湾新港地域開発出資特別会計</t>
    <phoneticPr fontId="5"/>
  </si>
  <si>
    <t>就農支援資金貸付事業等特別会計</t>
    <phoneticPr fontId="5"/>
  </si>
  <si>
    <t>沿岸漁業改善資金貸付事業特別会計</t>
    <phoneticPr fontId="5"/>
  </si>
  <si>
    <t>林業・木材産業改善資金貸付事業特別会計</t>
    <phoneticPr fontId="5"/>
  </si>
  <si>
    <t>道営住宅事業特別会計</t>
    <phoneticPr fontId="5"/>
  </si>
  <si>
    <t>住宅供給公社経営健全化資金貸付事業特別会計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</si>
  <si>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</si>
  <si>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</si>
  <si>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</si>
  <si>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</si>
  <si>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</si>
  <si>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</si>
  <si>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</si>
  <si>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</si>
  <si>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</si>
  <si>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</si>
  <si>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</si>
  <si>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</si>
  <si>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</si>
  <si>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地方競馬特別会計</t>
    <phoneticPr fontId="5"/>
  </si>
  <si>
    <t>工業用水道事業会計</t>
    <phoneticPr fontId="5"/>
  </si>
  <si>
    <t>法適用企業</t>
    <phoneticPr fontId="5"/>
  </si>
  <si>
    <t>電気事業会計</t>
    <phoneticPr fontId="5"/>
  </si>
  <si>
    <t>病院事業会計</t>
    <phoneticPr fontId="5"/>
  </si>
  <si>
    <t>公共下水道事業特別会計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</si>
  <si>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</si>
  <si>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</si>
  <si>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</si>
  <si>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</si>
  <si>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</si>
  <si>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</si>
  <si>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</si>
  <si>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</si>
  <si>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</si>
  <si>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</si>
  <si>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</si>
  <si>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</si>
  <si>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</si>
  <si>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</si>
  <si>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</si>
  <si>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</si>
  <si>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</si>
  <si>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</si>
  <si>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</si>
  <si>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</si>
  <si>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</si>
  <si>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</si>
  <si>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</si>
  <si>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</si>
  <si>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</si>
  <si>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</si>
  <si>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</si>
  <si>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</si>
  <si>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</si>
  <si>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</si>
  <si>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</si>
  <si>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</si>
  <si>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</si>
  <si>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</si>
  <si>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</si>
  <si>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</si>
  <si>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</si>
  <si>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</si>
  <si>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</si>
  <si>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</si>
  <si>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</si>
  <si>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</si>
  <si>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</si>
  <si>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</si>
  <si>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</si>
  <si>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</si>
  <si>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</si>
  <si>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</si>
  <si>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</si>
  <si>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</si>
  <si>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</si>
  <si>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</si>
  <si>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</si>
  <si>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</si>
  <si>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</si>
  <si>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</si>
  <si>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</si>
  <si>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</si>
  <si>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</si>
  <si>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</si>
  <si>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</si>
  <si>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</si>
  <si>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</si>
  <si>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</si>
  <si>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</si>
  <si>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</si>
  <si>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</si>
  <si>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</si>
  <si>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</si>
  <si>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</si>
  <si>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</si>
  <si>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</si>
  <si>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</si>
  <si>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</si>
  <si>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</si>
  <si>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</si>
  <si>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</si>
  <si>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</si>
  <si>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</si>
  <si>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</si>
  <si>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</si>
  <si>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</si>
  <si>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</si>
  <si>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</si>
  <si>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</si>
  <si>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</si>
  <si>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</si>
  <si>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</si>
  <si>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</si>
  <si>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</si>
  <si>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</si>
  <si>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</si>
  <si>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</si>
  <si>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</si>
  <si>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</si>
  <si>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</si>
  <si>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</si>
  <si>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</si>
  <si>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</si>
  <si>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</si>
  <si>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</si>
  <si>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</si>
  <si>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</si>
  <si>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</si>
  <si>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</si>
  <si>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</si>
  <si>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</si>
  <si>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</si>
  <si>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</si>
  <si>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</si>
  <si>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</si>
  <si>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</si>
  <si>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</si>
  <si>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</si>
  <si>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</si>
  <si>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</si>
  <si>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</si>
  <si>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</si>
  <si>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</si>
  <si>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</si>
  <si>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</si>
  <si>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</si>
  <si>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</si>
  <si>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</si>
  <si>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</si>
  <si>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</si>
  <si>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</si>
  <si>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</si>
  <si>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</si>
  <si>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</si>
  <si>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</si>
  <si>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</si>
  <si>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</si>
  <si>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</si>
  <si>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</si>
  <si>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</si>
  <si>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</si>
  <si>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</si>
  <si>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</si>
  <si>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</si>
  <si>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一般会計</t>
  </si>
  <si>
    <t>電気事業会計</t>
  </si>
  <si>
    <t>病院事業会計</t>
  </si>
  <si>
    <t>地方競馬特別会計</t>
  </si>
  <si>
    <t>▲ 0.00</t>
  </si>
  <si>
    <t>▲ 0.01</t>
  </si>
  <si>
    <t>▲ 0.02</t>
  </si>
  <si>
    <t>道営住宅事業特別会計</t>
  </si>
  <si>
    <t>公共下水道事業特別会計</t>
  </si>
  <si>
    <t>流域下水道事業特別会計</t>
  </si>
  <si>
    <t>公債管理特別会計</t>
  </si>
  <si>
    <t>その他会計（赤字）</t>
  </si>
  <si>
    <t>その他会計（黒字）</t>
  </si>
  <si>
    <t>-</t>
    <phoneticPr fontId="2"/>
  </si>
  <si>
    <t>-</t>
    <phoneticPr fontId="2"/>
  </si>
  <si>
    <t>苫小牧港管理組合（一般会計）</t>
    <rPh sb="0" eb="4">
      <t>トマコマイコウ</t>
    </rPh>
    <rPh sb="4" eb="6">
      <t>カンリ</t>
    </rPh>
    <rPh sb="6" eb="8">
      <t>クミアイ</t>
    </rPh>
    <rPh sb="9" eb="11">
      <t>イッパン</t>
    </rPh>
    <rPh sb="11" eb="13">
      <t>カイケイ</t>
    </rPh>
    <phoneticPr fontId="16"/>
  </si>
  <si>
    <t>石狩湾新港管理組合（一般会計）</t>
    <rPh sb="0" eb="3">
      <t>イシカリワン</t>
    </rPh>
    <rPh sb="3" eb="5">
      <t>シンコウ</t>
    </rPh>
    <rPh sb="5" eb="7">
      <t>カンリ</t>
    </rPh>
    <rPh sb="7" eb="9">
      <t>クミアイ</t>
    </rPh>
    <rPh sb="10" eb="12">
      <t>イッパン</t>
    </rPh>
    <rPh sb="12" eb="14">
      <t>カイケイ</t>
    </rPh>
    <phoneticPr fontId="16"/>
  </si>
  <si>
    <t>苫小牧港管理組合（港湾整備事業特別会計）</t>
    <rPh sb="0" eb="4">
      <t>トマコマイコウ</t>
    </rPh>
    <rPh sb="4" eb="6">
      <t>カンリ</t>
    </rPh>
    <rPh sb="6" eb="8">
      <t>クミアイ</t>
    </rPh>
    <rPh sb="9" eb="11">
      <t>コウワン</t>
    </rPh>
    <rPh sb="11" eb="13">
      <t>セイビ</t>
    </rPh>
    <rPh sb="13" eb="15">
      <t>ジギョウ</t>
    </rPh>
    <rPh sb="15" eb="17">
      <t>トクベツ</t>
    </rPh>
    <rPh sb="17" eb="19">
      <t>カイケイ</t>
    </rPh>
    <phoneticPr fontId="16"/>
  </si>
  <si>
    <t>石狩湾新港管理組合（港湾整備事業特別会計）</t>
    <rPh sb="0" eb="3">
      <t>イシカリワン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16"/>
  </si>
  <si>
    <t>石狩東部広域水道企業団（水道用水供給事業会計）</t>
    <rPh sb="0" eb="2">
      <t>イシカリ</t>
    </rPh>
    <rPh sb="2" eb="4">
      <t>トウブ</t>
    </rPh>
    <rPh sb="4" eb="6">
      <t>コウイキ</t>
    </rPh>
    <rPh sb="6" eb="8">
      <t>スイドウ</t>
    </rPh>
    <rPh sb="8" eb="11">
      <t>キギョウダン</t>
    </rPh>
    <rPh sb="12" eb="14">
      <t>スイドウ</t>
    </rPh>
    <rPh sb="14" eb="16">
      <t>ヨウスイ</t>
    </rPh>
    <rPh sb="16" eb="18">
      <t>キョウキュウ</t>
    </rPh>
    <rPh sb="18" eb="20">
      <t>ジギョウ</t>
    </rPh>
    <rPh sb="20" eb="22">
      <t>カイケイ</t>
    </rPh>
    <phoneticPr fontId="16"/>
  </si>
  <si>
    <t>石狩西部広域水道企業団（水道用水供給事業会計）</t>
    <rPh sb="0" eb="2">
      <t>イシカリ</t>
    </rPh>
    <rPh sb="2" eb="4">
      <t>セイブ</t>
    </rPh>
    <rPh sb="4" eb="6">
      <t>コウイキ</t>
    </rPh>
    <rPh sb="6" eb="8">
      <t>スイドウ</t>
    </rPh>
    <rPh sb="8" eb="11">
      <t>キギョウダン</t>
    </rPh>
    <rPh sb="12" eb="14">
      <t>スイドウ</t>
    </rPh>
    <rPh sb="14" eb="16">
      <t>ヨウスイ</t>
    </rPh>
    <rPh sb="16" eb="18">
      <t>キョウキュウ</t>
    </rPh>
    <rPh sb="18" eb="20">
      <t>ジギョウ</t>
    </rPh>
    <rPh sb="20" eb="22">
      <t>カイケイ</t>
    </rPh>
    <phoneticPr fontId="16"/>
  </si>
  <si>
    <t>（公財）新千歳空港周辺環境整備財団</t>
    <rPh sb="1" eb="2">
      <t>コウ</t>
    </rPh>
    <phoneticPr fontId="2"/>
  </si>
  <si>
    <t>（公財）アイヌ文化振興・研究推進機構</t>
    <rPh sb="1" eb="2">
      <t>コウ</t>
    </rPh>
    <rPh sb="7" eb="9">
      <t>ブンカ</t>
    </rPh>
    <rPh sb="9" eb="11">
      <t>シンコウ</t>
    </rPh>
    <rPh sb="12" eb="14">
      <t>ケンキュウ</t>
    </rPh>
    <rPh sb="14" eb="16">
      <t>スイシン</t>
    </rPh>
    <rPh sb="16" eb="18">
      <t>キコウ</t>
    </rPh>
    <phoneticPr fontId="2"/>
  </si>
  <si>
    <t>（公財）北海道文化財団</t>
    <rPh sb="1" eb="2">
      <t>コウ</t>
    </rPh>
    <phoneticPr fontId="2"/>
  </si>
  <si>
    <t>（公財）北海道地域医療振興財団</t>
    <rPh sb="1" eb="2">
      <t>コウ</t>
    </rPh>
    <rPh sb="2" eb="3">
      <t>ザイ</t>
    </rPh>
    <phoneticPr fontId="2"/>
  </si>
  <si>
    <t>（公財）北海道健康づくり財団</t>
    <rPh sb="1" eb="2">
      <t>コウ</t>
    </rPh>
    <phoneticPr fontId="2"/>
  </si>
  <si>
    <t>（公財）北海道生活衛生営業指導センター</t>
    <rPh sb="1" eb="2">
      <t>コウ</t>
    </rPh>
    <rPh sb="2" eb="3">
      <t>ザイ</t>
    </rPh>
    <rPh sb="7" eb="9">
      <t>セイカツ</t>
    </rPh>
    <phoneticPr fontId="5"/>
  </si>
  <si>
    <t>（公財）北海道障害者スポーツ振興協会</t>
    <rPh sb="1" eb="2">
      <t>コウ</t>
    </rPh>
    <rPh sb="2" eb="3">
      <t>ザイ</t>
    </rPh>
    <phoneticPr fontId="2"/>
  </si>
  <si>
    <t>（一社）北海道産炭地域振興センター</t>
    <rPh sb="1" eb="2">
      <t>イチ</t>
    </rPh>
    <phoneticPr fontId="2"/>
  </si>
  <si>
    <t>（公財）函館地域産業振興財団</t>
    <rPh sb="1" eb="2">
      <t>コウ</t>
    </rPh>
    <rPh sb="6" eb="8">
      <t>チイキ</t>
    </rPh>
    <rPh sb="8" eb="10">
      <t>サンギョウ</t>
    </rPh>
    <rPh sb="12" eb="14">
      <t>ザイダン</t>
    </rPh>
    <phoneticPr fontId="2"/>
  </si>
  <si>
    <t>（公財）道央産業振興財団</t>
    <rPh sb="1" eb="2">
      <t>コウ</t>
    </rPh>
    <rPh sb="6" eb="8">
      <t>サンギョウ</t>
    </rPh>
    <rPh sb="8" eb="10">
      <t>シンコウ</t>
    </rPh>
    <rPh sb="10" eb="12">
      <t>ザイダン</t>
    </rPh>
    <phoneticPr fontId="2"/>
  </si>
  <si>
    <t>（公財）北海道中小企業総合支援センター</t>
    <rPh sb="1" eb="2">
      <t>コウ</t>
    </rPh>
    <rPh sb="11" eb="13">
      <t>ソウゴウ</t>
    </rPh>
    <rPh sb="13" eb="15">
      <t>シエン</t>
    </rPh>
    <phoneticPr fontId="2"/>
  </si>
  <si>
    <t>（一財）道北地域旭川地場産業振興センター</t>
    <rPh sb="1" eb="2">
      <t>イチ</t>
    </rPh>
    <rPh sb="4" eb="6">
      <t>ドウホク</t>
    </rPh>
    <rPh sb="6" eb="8">
      <t>チイキ</t>
    </rPh>
    <rPh sb="8" eb="10">
      <t>アサヒカワ</t>
    </rPh>
    <rPh sb="10" eb="12">
      <t>ジバ</t>
    </rPh>
    <rPh sb="12" eb="14">
      <t>サンギョウ</t>
    </rPh>
    <rPh sb="14" eb="16">
      <t>シンコウ</t>
    </rPh>
    <phoneticPr fontId="2"/>
  </si>
  <si>
    <t>（財）札幌勤労者職業福祉センター</t>
    <rPh sb="3" eb="5">
      <t>サッポロ</t>
    </rPh>
    <rPh sb="5" eb="8">
      <t>キンロウシャ</t>
    </rPh>
    <rPh sb="8" eb="10">
      <t>ショクギョウ</t>
    </rPh>
    <rPh sb="10" eb="12">
      <t>フクシ</t>
    </rPh>
    <phoneticPr fontId="2"/>
  </si>
  <si>
    <t>（一財）北海道勤労者信用基金協会</t>
    <rPh sb="1" eb="2">
      <t>イチ</t>
    </rPh>
    <rPh sb="4" eb="7">
      <t>ホッカイドウ</t>
    </rPh>
    <rPh sb="7" eb="10">
      <t>キンロウシャ</t>
    </rPh>
    <rPh sb="10" eb="12">
      <t>シンヨウ</t>
    </rPh>
    <rPh sb="12" eb="14">
      <t>キキン</t>
    </rPh>
    <rPh sb="14" eb="16">
      <t>キョウカイ</t>
    </rPh>
    <phoneticPr fontId="2"/>
  </si>
  <si>
    <t>北海道信用保証協会</t>
    <rPh sb="0" eb="3">
      <t>ホッカイドウ</t>
    </rPh>
    <rPh sb="3" eb="5">
      <t>シンヨウ</t>
    </rPh>
    <rPh sb="5" eb="7">
      <t>ホショウ</t>
    </rPh>
    <rPh sb="7" eb="9">
      <t>キョウカイ</t>
    </rPh>
    <phoneticPr fontId="2"/>
  </si>
  <si>
    <t>（公財）オホーツク地域振興機構</t>
    <rPh sb="1" eb="2">
      <t>コウ</t>
    </rPh>
    <rPh sb="2" eb="3">
      <t>ザイ</t>
    </rPh>
    <phoneticPr fontId="2"/>
  </si>
  <si>
    <t>（公財）とかち財団</t>
    <rPh sb="1" eb="2">
      <t>コウ</t>
    </rPh>
    <rPh sb="2" eb="3">
      <t>ザイ</t>
    </rPh>
    <rPh sb="7" eb="9">
      <t>ザイダン</t>
    </rPh>
    <phoneticPr fontId="2"/>
  </si>
  <si>
    <t>（公社）北海道馬鈴しょ生産安定基金協会</t>
    <rPh sb="1" eb="2">
      <t>コウ</t>
    </rPh>
    <rPh sb="2" eb="3">
      <t>シャ</t>
    </rPh>
    <phoneticPr fontId="2"/>
  </si>
  <si>
    <t>（公社）北海道青果物価格安定基金協会</t>
    <rPh sb="1" eb="2">
      <t>コウ</t>
    </rPh>
    <rPh sb="2" eb="3">
      <t>シャ</t>
    </rPh>
    <phoneticPr fontId="2"/>
  </si>
  <si>
    <t>（公社）北海道酪農検定検査協会</t>
    <rPh sb="1" eb="2">
      <t>コウ</t>
    </rPh>
    <rPh sb="2" eb="3">
      <t>シャ</t>
    </rPh>
    <phoneticPr fontId="2"/>
  </si>
  <si>
    <t>（公社）北海道家畜畜産物衛生指導協会</t>
    <rPh sb="1" eb="2">
      <t>コウ</t>
    </rPh>
    <phoneticPr fontId="2"/>
  </si>
  <si>
    <t>（公財）北海道農業公社</t>
    <rPh sb="1" eb="2">
      <t>コウ</t>
    </rPh>
    <phoneticPr fontId="2"/>
  </si>
  <si>
    <t>（一社）北海道軽種馬振興公社</t>
    <rPh sb="1" eb="2">
      <t>イチ</t>
    </rPh>
    <phoneticPr fontId="2"/>
  </si>
  <si>
    <t>北海道漁業信用基金協会</t>
    <rPh sb="3" eb="5">
      <t>ギョギョウ</t>
    </rPh>
    <rPh sb="5" eb="7">
      <t>シンヨウ</t>
    </rPh>
    <rPh sb="7" eb="9">
      <t>キキン</t>
    </rPh>
    <rPh sb="9" eb="11">
      <t>キョウカイ</t>
    </rPh>
    <phoneticPr fontId="2"/>
  </si>
  <si>
    <t>（公社）北海道栽培漁業振興公社</t>
    <rPh sb="1" eb="2">
      <t>コウ</t>
    </rPh>
    <rPh sb="2" eb="3">
      <t>シャ</t>
    </rPh>
    <phoneticPr fontId="2"/>
  </si>
  <si>
    <t>北海道土地開発公社</t>
  </si>
  <si>
    <t>北海道住宅供給公社</t>
  </si>
  <si>
    <t>（一財）北海道公営企業振興協会</t>
    <rPh sb="1" eb="2">
      <t>イチ</t>
    </rPh>
    <phoneticPr fontId="2"/>
  </si>
  <si>
    <t>（公財）ＰＭＦ組織委員会</t>
    <rPh sb="1" eb="2">
      <t>コウ</t>
    </rPh>
    <rPh sb="2" eb="3">
      <t>ザイ</t>
    </rPh>
    <rPh sb="7" eb="9">
      <t>ソシキ</t>
    </rPh>
    <rPh sb="9" eb="12">
      <t>イインカイ</t>
    </rPh>
    <phoneticPr fontId="2"/>
  </si>
  <si>
    <t>（公財）北海道学校保健会</t>
    <rPh sb="1" eb="2">
      <t>コウ</t>
    </rPh>
    <rPh sb="2" eb="3">
      <t>ザイ</t>
    </rPh>
    <phoneticPr fontId="2"/>
  </si>
  <si>
    <t>（公財）北海道暴力追放センター</t>
    <rPh sb="1" eb="2">
      <t>コウ</t>
    </rPh>
    <phoneticPr fontId="2"/>
  </si>
  <si>
    <t>北海道高速鉄道開発（株）</t>
  </si>
  <si>
    <t>（株）北海道エアシステム</t>
  </si>
  <si>
    <t>（株）苫東</t>
    <rPh sb="1" eb="2">
      <t>カブ</t>
    </rPh>
    <phoneticPr fontId="2"/>
  </si>
  <si>
    <t>石狩開発（株）</t>
  </si>
  <si>
    <t>（株）北海道はまなず食品</t>
    <rPh sb="1" eb="2">
      <t>カブ</t>
    </rPh>
    <rPh sb="3" eb="6">
      <t>ホッカイドウ</t>
    </rPh>
    <rPh sb="10" eb="11">
      <t>ショク</t>
    </rPh>
    <rPh sb="11" eb="12">
      <t>シナ</t>
    </rPh>
    <phoneticPr fontId="2"/>
  </si>
  <si>
    <t>（株）北海道フットボールクラブ</t>
    <rPh sb="1" eb="2">
      <t>カブ</t>
    </rPh>
    <rPh sb="3" eb="6">
      <t>ホッカイドウ</t>
    </rPh>
    <phoneticPr fontId="2"/>
  </si>
  <si>
    <t>道南いさりび鉄道（株）</t>
    <rPh sb="0" eb="2">
      <t>ドウナン</t>
    </rPh>
    <rPh sb="6" eb="8">
      <t>テツドウ</t>
    </rPh>
    <rPh sb="9" eb="10">
      <t>カブ</t>
    </rPh>
    <phoneticPr fontId="2"/>
  </si>
  <si>
    <t>○</t>
    <phoneticPr fontId="2"/>
  </si>
  <si>
    <t>北海道空港（株）</t>
    <rPh sb="0" eb="3">
      <t>ホッカイドウ</t>
    </rPh>
    <rPh sb="3" eb="5">
      <t>クウコウ</t>
    </rPh>
    <rPh sb="6" eb="7">
      <t>カブ</t>
    </rPh>
    <phoneticPr fontId="2"/>
  </si>
  <si>
    <t>北海道公立大学法人札幌医科大学</t>
    <rPh sb="0" eb="3">
      <t>ホッカイドウ</t>
    </rPh>
    <rPh sb="3" eb="5">
      <t>コウリツ</t>
    </rPh>
    <rPh sb="5" eb="7">
      <t>ダイガク</t>
    </rPh>
    <rPh sb="7" eb="9">
      <t>ホウジン</t>
    </rPh>
    <rPh sb="9" eb="11">
      <t>サッポロ</t>
    </rPh>
    <rPh sb="11" eb="15">
      <t>イカダイガク</t>
    </rPh>
    <phoneticPr fontId="2"/>
  </si>
  <si>
    <t>北海道立総合研究機構</t>
    <rPh sb="0" eb="3">
      <t>ホッカイドウ</t>
    </rPh>
    <rPh sb="3" eb="4">
      <t>リツ</t>
    </rPh>
    <rPh sb="4" eb="6">
      <t>ソウゴウ</t>
    </rPh>
    <rPh sb="6" eb="8">
      <t>ケンキュウ</t>
    </rPh>
    <rPh sb="8" eb="10">
      <t>キコウ</t>
    </rPh>
    <phoneticPr fontId="2"/>
  </si>
  <si>
    <t>（公財）室蘭テクノセンター</t>
    <rPh sb="1" eb="2">
      <t>コウ</t>
    </rPh>
    <rPh sb="2" eb="3">
      <t>ザイ</t>
    </rPh>
    <rPh sb="4" eb="6">
      <t>ムロラン</t>
    </rPh>
    <phoneticPr fontId="2"/>
  </si>
  <si>
    <t>函館空港ビルデング（株）</t>
    <rPh sb="0" eb="2">
      <t>ハコダテ</t>
    </rPh>
    <rPh sb="2" eb="4">
      <t>クウコウ</t>
    </rPh>
    <rPh sb="10" eb="11">
      <t>カブ</t>
    </rPh>
    <phoneticPr fontId="2"/>
  </si>
  <si>
    <t>（株）北海道畜産公社</t>
    <rPh sb="1" eb="2">
      <t>カブ</t>
    </rPh>
    <rPh sb="3" eb="6">
      <t>ホッカイドウ</t>
    </rPh>
    <rPh sb="6" eb="8">
      <t>チクサン</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</si>
</sst>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9" fontId="31" fillId="0" borderId="0" applyFont="0" applyFill="0" applyBorder="0" applyAlignment="0" applyProtection="0">
      <alignment vertical="center"/>
    </xf>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3" xfId="29" applyFont="1" applyBorder="1" applyAlignment="1" applyProtection="1">
      <alignment horizontal="center" vertical="center" shrinkToFit="1"/>
      <protection locked="0"/>
    </xf>
    <xf numFmtId="0" fontId="25" fillId="0" borderId="103" xfId="29" applyFont="1" applyFill="1" applyBorder="1" applyAlignment="1" applyProtection="1">
      <alignment horizontal="center" vertical="center" shrinkToFit="1"/>
      <protection locked="0"/>
    </xf>
    <xf numFmtId="0" fontId="25" fillId="0" borderId="114"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2" xfId="29" applyFont="1" applyBorder="1" applyAlignment="1" applyProtection="1">
      <alignment horizontal="center" vertical="center" shrinkToFit="1"/>
      <protection locked="0"/>
    </xf>
    <xf numFmtId="0" fontId="25" fillId="5" borderId="114"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2"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3"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3"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3"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3"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3"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3"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3"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193" fontId="25" fillId="0" borderId="104" xfId="37" applyNumberFormat="1" applyFont="1" applyBorder="1" applyAlignment="1" applyProtection="1">
      <alignment horizontal="right" vertical="center" shrinkToFit="1"/>
      <protection locked="0"/>
    </xf>
    <xf numFmtId="193" fontId="25" fillId="0" borderId="105" xfId="37" applyNumberFormat="1" applyFont="1" applyBorder="1" applyAlignment="1" applyProtection="1">
      <alignment horizontal="right" vertical="center" shrinkToFit="1"/>
      <protection locked="0"/>
    </xf>
    <xf numFmtId="193" fontId="25" fillId="0" borderId="111" xfId="37" applyNumberFormat="1" applyFont="1" applyBorder="1" applyAlignment="1" applyProtection="1">
      <alignment horizontal="right" vertical="center" shrinkToFit="1"/>
      <protection locked="0"/>
    </xf>
    <xf numFmtId="0" fontId="25" fillId="0" borderId="104" xfId="3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177" fontId="25" fillId="0" borderId="107" xfId="31"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2" xfId="32" applyNumberFormat="1" applyFont="1" applyBorder="1" applyAlignment="1" applyProtection="1">
      <alignment horizontal="right" vertical="center" shrinkToFit="1"/>
      <protection locked="0"/>
    </xf>
    <xf numFmtId="177" fontId="25" fillId="0" borderId="108" xfId="32" applyNumberFormat="1" applyFont="1" applyBorder="1" applyAlignment="1" applyProtection="1">
      <alignment horizontal="right" vertical="center" shrinkToFit="1"/>
      <protection locked="0"/>
    </xf>
    <xf numFmtId="0" fontId="25" fillId="0" borderId="108" xfId="32" applyNumberFormat="1" applyFont="1" applyBorder="1" applyAlignment="1" applyProtection="1">
      <alignment horizontal="left" vertical="center" shrinkToFit="1"/>
      <protection locked="0"/>
    </xf>
    <xf numFmtId="0" fontId="25" fillId="0" borderId="113" xfId="32" applyNumberFormat="1" applyFont="1" applyBorder="1" applyAlignment="1" applyProtection="1">
      <alignment horizontal="left" vertical="center" shrinkToFit="1"/>
      <protection locked="0"/>
    </xf>
    <xf numFmtId="0" fontId="25" fillId="0" borderId="104" xfId="32"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4" xfId="32"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0" fontId="25" fillId="0" borderId="115" xfId="3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177" fontId="25" fillId="0" borderId="118" xfId="31" applyNumberFormat="1" applyFont="1" applyBorder="1" applyAlignment="1" applyProtection="1">
      <alignment horizontal="righ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16"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5"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0" fontId="25" fillId="7" borderId="126" xfId="32" applyNumberFormat="1" applyFont="1" applyFill="1" applyBorder="1" applyAlignment="1" applyProtection="1">
      <alignment horizontal="left" vertical="center" shrinkToFit="1"/>
      <protection locked="0"/>
    </xf>
    <xf numFmtId="0" fontId="25" fillId="7" borderId="129" xfId="32" applyNumberFormat="1" applyFont="1" applyFill="1" applyBorder="1" applyAlignment="1" applyProtection="1">
      <alignment horizontal="left" vertical="center" shrinkToFit="1"/>
      <protection locked="0"/>
    </xf>
    <xf numFmtId="177" fontId="25" fillId="0" borderId="123" xfId="32" applyNumberFormat="1" applyFont="1" applyBorder="1" applyAlignment="1" applyProtection="1">
      <alignment horizontal="right" vertical="center" shrinkToFit="1"/>
      <protection locked="0"/>
    </xf>
    <xf numFmtId="177" fontId="25" fillId="0" borderId="119" xfId="32" applyNumberFormat="1" applyFont="1" applyBorder="1" applyAlignment="1" applyProtection="1">
      <alignment horizontal="right" vertical="center" shrinkToFit="1"/>
      <protection locked="0"/>
    </xf>
    <xf numFmtId="0" fontId="25" fillId="0" borderId="119" xfId="32" applyNumberFormat="1" applyFont="1" applyBorder="1" applyAlignment="1" applyProtection="1">
      <alignment horizontal="left" vertical="center" shrinkToFit="1"/>
      <protection locked="0"/>
    </xf>
    <xf numFmtId="0" fontId="25" fillId="0" borderId="124"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4" xfId="29" applyNumberFormat="1" applyFont="1" applyBorder="1" applyAlignment="1" applyProtection="1">
      <alignment horizontal="right" vertical="center" shrinkToFit="1"/>
      <protection locked="0"/>
    </xf>
    <xf numFmtId="189" fontId="25" fillId="0" borderId="134" xfId="29" applyNumberFormat="1" applyFont="1" applyBorder="1" applyAlignment="1" applyProtection="1">
      <alignment horizontal="right" vertical="center" shrinkToFit="1"/>
      <protection locked="0"/>
    </xf>
    <xf numFmtId="0" fontId="25" fillId="0" borderId="134" xfId="29" applyFont="1" applyBorder="1" applyAlignment="1" applyProtection="1">
      <alignment horizontal="left" vertical="center" shrinkToFit="1"/>
      <protection locked="0"/>
    </xf>
    <xf numFmtId="0" fontId="25" fillId="0" borderId="137" xfId="29" applyFont="1" applyBorder="1" applyAlignment="1" applyProtection="1">
      <alignment horizontal="left" vertical="center" shrinkToFit="1"/>
      <protection locked="0"/>
    </xf>
    <xf numFmtId="177" fontId="25" fillId="0" borderId="133" xfId="31" applyNumberFormat="1" applyFont="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29" applyNumberFormat="1" applyFont="1" applyBorder="1" applyAlignment="1" applyProtection="1">
      <alignment horizontal="right" vertical="center" shrinkToFit="1"/>
      <protection locked="0"/>
    </xf>
    <xf numFmtId="177" fontId="25" fillId="0" borderId="139"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0" fontId="25" fillId="0" borderId="108" xfId="29" applyFont="1" applyBorder="1" applyAlignment="1" applyProtection="1">
      <alignment horizontal="left" vertical="center" shrinkToFit="1"/>
      <protection locked="0"/>
    </xf>
    <xf numFmtId="0" fontId="25" fillId="0" borderId="113" xfId="29" applyFont="1" applyBorder="1" applyAlignment="1" applyProtection="1">
      <alignment horizontal="left" vertical="center" shrinkToFit="1"/>
      <protection locked="0"/>
    </xf>
    <xf numFmtId="177" fontId="25" fillId="0" borderId="112"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189" fontId="25" fillId="0" borderId="108" xfId="29" applyNumberFormat="1" applyFont="1" applyBorder="1" applyAlignment="1" applyProtection="1">
      <alignment horizontal="right" vertical="center" shrinkToFit="1"/>
      <protection locked="0"/>
    </xf>
    <xf numFmtId="177" fontId="25" fillId="5" borderId="107" xfId="30" applyNumberFormat="1" applyFont="1" applyFill="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2" xfId="30" applyNumberFormat="1" applyFont="1" applyFill="1" applyBorder="1" applyAlignment="1" applyProtection="1">
      <alignment horizontal="right" vertical="center" shrinkToFit="1"/>
      <protection locked="0"/>
    </xf>
    <xf numFmtId="189" fontId="25" fillId="5" borderId="108" xfId="30" applyNumberFormat="1" applyFont="1" applyFill="1" applyBorder="1" applyAlignment="1" applyProtection="1">
      <alignment horizontal="right" vertical="center" shrinkToFit="1"/>
      <protection locked="0"/>
    </xf>
    <xf numFmtId="0" fontId="25" fillId="0" borderId="104" xfId="32" applyNumberFormat="1" applyFont="1" applyBorder="1" applyAlignment="1" applyProtection="1">
      <alignment horizontal="lef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11" xfId="32" applyNumberFormat="1" applyFont="1" applyBorder="1" applyAlignment="1" applyProtection="1">
      <alignment horizontal="left" vertical="center" shrinkToFit="1"/>
      <protection locked="0"/>
    </xf>
    <xf numFmtId="177" fontId="25" fillId="7" borderId="14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177" fontId="25" fillId="7" borderId="126"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0" fontId="28" fillId="5" borderId="108" xfId="30" applyFont="1" applyFill="1" applyBorder="1" applyAlignment="1" applyProtection="1">
      <alignment horizontal="left" vertical="center" shrinkToFit="1"/>
      <protection locked="0"/>
    </xf>
    <xf numFmtId="0" fontId="28" fillId="5" borderId="113"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4" xfId="30" applyFont="1" applyFill="1" applyBorder="1" applyAlignment="1" applyProtection="1">
      <alignment horizontal="left"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177" fontId="25" fillId="5" borderId="139"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7" borderId="131" xfId="29" applyNumberFormat="1" applyFont="1" applyFill="1" applyBorder="1" applyAlignment="1" applyProtection="1">
      <alignment horizontal="right" vertical="center" shrinkToFit="1"/>
      <protection locked="0"/>
    </xf>
    <xf numFmtId="0" fontId="25" fillId="7" borderId="126" xfId="29" applyNumberFormat="1" applyFont="1" applyFill="1" applyBorder="1" applyAlignment="1" applyProtection="1">
      <alignment horizontal="left" vertical="center" shrinkToFit="1"/>
      <protection locked="0"/>
    </xf>
    <xf numFmtId="0" fontId="25" fillId="7" borderId="129"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4" xfId="29" applyNumberFormat="1" applyFont="1" applyFill="1" applyBorder="1" applyAlignment="1" applyProtection="1">
      <alignment horizontal="left" vertical="center" shrinkToFit="1"/>
      <protection locked="0"/>
    </xf>
    <xf numFmtId="0" fontId="25" fillId="5" borderId="105" xfId="29" applyNumberFormat="1" applyFont="1" applyFill="1" applyBorder="1" applyAlignment="1" applyProtection="1">
      <alignment horizontal="left" vertical="center" shrinkToFit="1"/>
      <protection locked="0"/>
    </xf>
    <xf numFmtId="0" fontId="25" fillId="5" borderId="111" xfId="29" applyNumberFormat="1" applyFont="1" applyFill="1" applyBorder="1" applyAlignment="1" applyProtection="1">
      <alignment horizontal="left" vertical="center" shrinkToFit="1"/>
      <protection locked="0"/>
    </xf>
    <xf numFmtId="177" fontId="25" fillId="5" borderId="104" xfId="29" applyNumberFormat="1" applyFont="1" applyFill="1" applyBorder="1" applyAlignment="1" applyProtection="1">
      <alignment horizontal="righ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0" fontId="25" fillId="5" borderId="104" xfId="29" applyFont="1" applyFill="1" applyBorder="1" applyAlignment="1" applyProtection="1">
      <alignment horizontal="lef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177" fontId="25" fillId="0" borderId="107"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13" xfId="29" applyNumberFormat="1" applyFont="1" applyBorder="1" applyAlignment="1" applyProtection="1">
      <alignment horizontal="lef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5" borderId="115" xfId="29" applyFont="1" applyFill="1" applyBorder="1" applyAlignment="1" applyProtection="1">
      <alignment horizontal="lef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177" fontId="25" fillId="5" borderId="118" xfId="29" applyNumberFormat="1" applyFont="1" applyFill="1" applyBorder="1" applyAlignment="1" applyProtection="1">
      <alignment horizontal="right" vertical="center" shrinkToFit="1"/>
      <protection locked="0"/>
    </xf>
    <xf numFmtId="177" fontId="25" fillId="5" borderId="119" xfId="29" applyNumberFormat="1" applyFont="1" applyFill="1" applyBorder="1" applyAlignment="1" applyProtection="1">
      <alignment horizontal="right" vertical="center" shrinkToFit="1"/>
      <protection locked="0"/>
    </xf>
    <xf numFmtId="0" fontId="25" fillId="5" borderId="119" xfId="29" applyNumberFormat="1" applyFont="1" applyFill="1" applyBorder="1" applyAlignment="1" applyProtection="1">
      <alignment horizontal="left" vertical="center" shrinkToFit="1"/>
      <protection locked="0"/>
    </xf>
    <xf numFmtId="0" fontId="25" fillId="5" borderId="124" xfId="29" applyNumberFormat="1" applyFont="1" applyFill="1" applyBorder="1" applyAlignment="1" applyProtection="1">
      <alignment horizontal="lef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49"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6"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7"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2"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6" xfId="31" applyNumberFormat="1" applyFont="1" applyFill="1" applyBorder="1" applyAlignment="1" applyProtection="1">
      <alignment horizontal="right" vertical="center" shrinkToFit="1"/>
    </xf>
    <xf numFmtId="177" fontId="25" fillId="5" borderId="157"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59"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5"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0"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6" xfId="31" applyNumberFormat="1" applyFont="1" applyFill="1" applyBorder="1" applyAlignment="1" applyProtection="1">
      <alignment horizontal="right" vertical="center" shrinkToFit="1"/>
    </xf>
    <xf numFmtId="177" fontId="25" fillId="5" borderId="167"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7"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xfId="37" builtinId="5"/>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90877</c:v>
                </c:pt>
                <c:pt idx="1">
                  <c:v>84976</c:v>
                </c:pt>
                <c:pt idx="2">
                  <c:v>78803</c:v>
                </c:pt>
                <c:pt idx="3">
                  <c:v>88620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81759</c:v>
                </c:pt>
                <c:pt idx="1">
                  <c:v>75987</c:v>
                </c:pt>
                <c:pt idx="2">
                  <c:v>80865</c:v>
                </c:pt>
                <c:pt idx="3">
                  <c:v>79881</c:v>
                </c:pt>
                <c:pt idx="4">
                  <c:v>78018</c:v>
                </c:pt>
              </c:numCache>
            </c:numRef>
          </c:val>
          <c:smooth val="0"/>
        </c:ser>
        <c:dLbls>
          <c:showLegendKey val="0"/>
          <c:showVal val="0"/>
          <c:showCatName val="0"/>
          <c:showSerName val="0"/>
          <c:showPercent val="0"/>
          <c:showBubbleSize val="0"/>
        </c:dLbls>
        <c:marker val="1"/>
        <c:smooth val="0"/>
        <c:axId val="199997696"/>
        <c:axId val="214012288"/>
      </c:lineChart>
      <c:catAx>
        <c:axId val="199997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012288"/>
        <c:crosses val="autoZero"/>
        <c:auto val="1"/>
        <c:lblAlgn val="ctr"/>
        <c:lblOffset val="100"/>
        <c:tickLblSkip val="1"/>
        <c:tickMarkSkip val="1"/>
        <c:noMultiLvlLbl val="0"/>
      </c:catAx>
      <c:valAx>
        <c:axId val="2140122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997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0.1</c:v>
                </c:pt>
                <c:pt idx="1">
                  <c:v>0.09</c:v>
                </c:pt>
                <c:pt idx="2">
                  <c:v>0.02</c:v>
                </c:pt>
                <c:pt idx="3">
                  <c:v>0.2</c:v>
                </c:pt>
                <c:pt idx="4">
                  <c:v>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0.13</c:v>
                </c:pt>
                <c:pt idx="1">
                  <c:v>0.18</c:v>
                </c:pt>
                <c:pt idx="2">
                  <c:v>0.32</c:v>
                </c:pt>
                <c:pt idx="3">
                  <c:v>0.21</c:v>
                </c:pt>
                <c:pt idx="4">
                  <c:v>0.3</c:v>
                </c:pt>
              </c:numCache>
            </c:numRef>
          </c:val>
        </c:ser>
        <c:dLbls>
          <c:showLegendKey val="0"/>
          <c:showVal val="0"/>
          <c:showCatName val="0"/>
          <c:showSerName val="0"/>
          <c:showPercent val="0"/>
          <c:showBubbleSize val="0"/>
        </c:dLbls>
        <c:gapWidth val="250"/>
        <c:overlap val="100"/>
        <c:axId val="214206720"/>
        <c:axId val="214208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0.57999999999999996</c:v>
                </c:pt>
                <c:pt idx="1">
                  <c:v>0.03</c:v>
                </c:pt>
                <c:pt idx="2">
                  <c:v>0.08</c:v>
                </c:pt>
                <c:pt idx="3">
                  <c:v>0.57999999999999996</c:v>
                </c:pt>
                <c:pt idx="4">
                  <c:v>0.49</c:v>
                </c:pt>
              </c:numCache>
            </c:numRef>
          </c:val>
          <c:smooth val="0"/>
        </c:ser>
        <c:dLbls>
          <c:showLegendKey val="0"/>
          <c:showVal val="0"/>
          <c:showCatName val="0"/>
          <c:showSerName val="0"/>
          <c:showPercent val="0"/>
          <c:showBubbleSize val="0"/>
        </c:dLbls>
        <c:marker val="1"/>
        <c:smooth val="0"/>
        <c:axId val="214206720"/>
        <c:axId val="214208896"/>
      </c:lineChart>
      <c:catAx>
        <c:axId val="2142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208896"/>
        <c:crosses val="autoZero"/>
        <c:auto val="1"/>
        <c:lblAlgn val="ctr"/>
        <c:lblOffset val="100"/>
        <c:tickLblSkip val="1"/>
        <c:tickMarkSkip val="1"/>
        <c:noMultiLvlLbl val="0"/>
      </c:catAx>
      <c:valAx>
        <c:axId val="21420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20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道営住宅事業特別会計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地方競馬特別会計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0.01</c:v>
                </c:pt>
                <c:pt idx="3">
                  <c:v>#N/A</c:v>
                </c:pt>
                <c:pt idx="4">
                  <c:v>0.02</c:v>
                </c:pt>
                <c:pt idx="5">
                  <c:v>#N/A</c:v>
                </c:pt>
                <c:pt idx="6">
                  <c:v>0.01</c:v>
                </c:pt>
                <c:pt idx="7">
                  <c:v>#N/A</c:v>
                </c:pt>
                <c:pt idx="8">
                  <c:v>#N/A</c:v>
                </c:pt>
                <c:pt idx="9">
                  <c:v>0.01</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0.02</c:v>
                </c:pt>
                <c:pt idx="8">
                  <c:v>#N/A</c:v>
                </c:pt>
                <c:pt idx="9">
                  <c:v>0.13</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0.12</c:v>
                </c:pt>
                <c:pt idx="2">
                  <c:v>#N/A</c:v>
                </c:pt>
                <c:pt idx="3">
                  <c:v>0.14000000000000001</c:v>
                </c:pt>
                <c:pt idx="4">
                  <c:v>#N/A</c:v>
                </c:pt>
                <c:pt idx="5">
                  <c:v>0.13</c:v>
                </c:pt>
                <c:pt idx="6">
                  <c:v>#N/A</c:v>
                </c:pt>
                <c:pt idx="7">
                  <c:v>0.2</c:v>
                </c:pt>
                <c:pt idx="8">
                  <c:v>#N/A</c:v>
                </c:pt>
                <c:pt idx="9">
                  <c:v>0.16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0.09</c:v>
                </c:pt>
                <c:pt idx="2">
                  <c:v>#N/A</c:v>
                </c:pt>
                <c:pt idx="3">
                  <c:v>0.08</c:v>
                </c:pt>
                <c:pt idx="4">
                  <c:v>#N/A</c:v>
                </c:pt>
                <c:pt idx="5">
                  <c:v>0.01</c:v>
                </c:pt>
                <c:pt idx="6">
                  <c:v>#N/A</c:v>
                </c:pt>
                <c:pt idx="7">
                  <c:v>0.19</c:v>
                </c:pt>
                <c:pt idx="8">
                  <c:v>#N/A</c:v>
                </c:pt>
                <c:pt idx="9">
                  <c:v>0.19</c:v>
                </c:pt>
              </c:numCache>
            </c:numRef>
          </c:val>
        </c:ser>
        <c:dLbls>
          <c:showLegendKey val="0"/>
          <c:showVal val="0"/>
          <c:showCatName val="0"/>
          <c:showSerName val="0"/>
          <c:showPercent val="0"/>
          <c:showBubbleSize val="0"/>
        </c:dLbls>
        <c:gapWidth val="150"/>
        <c:overlap val="100"/>
        <c:axId val="214315776"/>
        <c:axId val="214317312"/>
      </c:barChart>
      <c:catAx>
        <c:axId val="21431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317312"/>
        <c:crosses val="autoZero"/>
        <c:auto val="1"/>
        <c:lblAlgn val="ctr"/>
        <c:lblOffset val="100"/>
        <c:tickLblSkip val="1"/>
        <c:tickMarkSkip val="1"/>
        <c:noMultiLvlLbl val="0"/>
      </c:catAx>
      <c:valAx>
        <c:axId val="21431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31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275847</c:v>
                </c:pt>
                <c:pt idx="5">
                  <c:v>270896</c:v>
                </c:pt>
                <c:pt idx="8">
                  <c:v>266922</c:v>
                </c:pt>
                <c:pt idx="11">
                  <c:v>270293</c:v>
                </c:pt>
                <c:pt idx="14">
                  <c:v>263927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316</c:v>
                </c:pt>
                <c:pt idx="3">
                  <c:v>249</c:v>
                </c:pt>
                <c:pt idx="6">
                  <c:v>158</c:v>
                </c:pt>
                <c:pt idx="9">
                  <c:v>133</c:v>
                </c:pt>
                <c:pt idx="12">
                  <c:v>59</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30155</c:v>
                </c:pt>
                <c:pt idx="3">
                  <c:v>27502</c:v>
                </c:pt>
                <c:pt idx="6">
                  <c:v>24997</c:v>
                </c:pt>
                <c:pt idx="9">
                  <c:v>21955</c:v>
                </c:pt>
                <c:pt idx="12">
                  <c:v>19951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1870</c:v>
                </c:pt>
                <c:pt idx="3">
                  <c:v>1937</c:v>
                </c:pt>
                <c:pt idx="6">
                  <c:v>1802</c:v>
                </c:pt>
                <c:pt idx="9">
                  <c:v>1550</c:v>
                </c:pt>
                <c:pt idx="12">
                  <c:v>1161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5812</c:v>
                </c:pt>
                <c:pt idx="3">
                  <c:v>5284</c:v>
                </c:pt>
                <c:pt idx="6">
                  <c:v>5082</c:v>
                </c:pt>
                <c:pt idx="9">
                  <c:v>4791</c:v>
                </c:pt>
                <c:pt idx="12">
                  <c:v>4372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103434</c:v>
                </c:pt>
                <c:pt idx="3">
                  <c:v>103866</c:v>
                </c:pt>
                <c:pt idx="6">
                  <c:v>106765</c:v>
                </c:pt>
                <c:pt idx="9">
                  <c:v>112211</c:v>
                </c:pt>
                <c:pt idx="12">
                  <c:v>115453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74588</c:v>
                </c:pt>
                <c:pt idx="3">
                  <c:v>48629</c:v>
                </c:pt>
                <c:pt idx="6">
                  <c:v>36322</c:v>
                </c:pt>
                <c:pt idx="9">
                  <c:v>46125</c:v>
                </c:pt>
                <c:pt idx="12">
                  <c:v>50735</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320684</c:v>
                </c:pt>
                <c:pt idx="3">
                  <c:v>336654</c:v>
                </c:pt>
                <c:pt idx="6">
                  <c:v>335784</c:v>
                </c:pt>
                <c:pt idx="9">
                  <c:v>328052</c:v>
                </c:pt>
                <c:pt idx="12">
                  <c:v>309177</c:v>
                </c:pt>
              </c:numCache>
            </c:numRef>
          </c:val>
        </c:ser>
        <c:dLbls>
          <c:showLegendKey val="0"/>
          <c:showVal val="0"/>
          <c:showCatName val="0"/>
          <c:showSerName val="0"/>
          <c:showPercent val="0"/>
          <c:showBubbleSize val="0"/>
        </c:dLbls>
        <c:gapWidth val="100"/>
        <c:overlap val="100"/>
        <c:axId val="213229568"/>
        <c:axId val="21323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261012</c:v>
                </c:pt>
                <c:pt idx="2">
                  <c:v>#N/A</c:v>
                </c:pt>
                <c:pt idx="3">
                  <c:v>#N/A</c:v>
                </c:pt>
                <c:pt idx="4">
                  <c:v>253225</c:v>
                </c:pt>
                <c:pt idx="5">
                  <c:v>#N/A</c:v>
                </c:pt>
                <c:pt idx="6">
                  <c:v>#N/A</c:v>
                </c:pt>
                <c:pt idx="7">
                  <c:v>243988</c:v>
                </c:pt>
                <c:pt idx="8">
                  <c:v>#N/A</c:v>
                </c:pt>
                <c:pt idx="9">
                  <c:v>#N/A</c:v>
                </c:pt>
                <c:pt idx="10">
                  <c:v>244524</c:v>
                </c:pt>
                <c:pt idx="11">
                  <c:v>#N/A</c:v>
                </c:pt>
                <c:pt idx="12">
                  <c:v>#N/A</c:v>
                </c:pt>
                <c:pt idx="13">
                  <c:v>236981</c:v>
                </c:pt>
                <c:pt idx="14">
                  <c:v>#N/A</c:v>
                </c:pt>
              </c:numCache>
            </c:numRef>
          </c:val>
          <c:smooth val="0"/>
        </c:ser>
        <c:dLbls>
          <c:showLegendKey val="0"/>
          <c:showVal val="0"/>
          <c:showCatName val="0"/>
          <c:showSerName val="0"/>
          <c:showPercent val="0"/>
          <c:showBubbleSize val="0"/>
        </c:dLbls>
        <c:marker val="1"/>
        <c:smooth val="0"/>
        <c:axId val="213229568"/>
        <c:axId val="213231488"/>
      </c:lineChart>
      <c:catAx>
        <c:axId val="21322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231488"/>
        <c:crosses val="autoZero"/>
        <c:auto val="1"/>
        <c:lblAlgn val="ctr"/>
        <c:lblOffset val="100"/>
        <c:tickLblSkip val="1"/>
        <c:tickMarkSkip val="1"/>
        <c:noMultiLvlLbl val="0"/>
      </c:catAx>
      <c:valAx>
        <c:axId val="21323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22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2722946</c:v>
                </c:pt>
                <c:pt idx="5">
                  <c:v>2737180</c:v>
                </c:pt>
                <c:pt idx="8">
                  <c:v>2793519</c:v>
                </c:pt>
                <c:pt idx="11">
                  <c:v>2815040</c:v>
                </c:pt>
                <c:pt idx="14">
                  <c:v>2803099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106633</c:v>
                </c:pt>
                <c:pt idx="5">
                  <c:v>98826</c:v>
                </c:pt>
                <c:pt idx="8">
                  <c:v>90472</c:v>
                </c:pt>
                <c:pt idx="11">
                  <c:v>84166</c:v>
                </c:pt>
                <c:pt idx="14">
                  <c:v>80490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133298</c:v>
                </c:pt>
                <c:pt idx="5">
                  <c:v>144823</c:v>
                </c:pt>
                <c:pt idx="8">
                  <c:v>165357</c:v>
                </c:pt>
                <c:pt idx="11">
                  <c:v>205103</c:v>
                </c:pt>
                <c:pt idx="14">
                  <c:v>191709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23658</c:v>
                </c:pt>
                <c:pt idx="3">
                  <c:v>25112</c:v>
                </c:pt>
                <c:pt idx="6">
                  <c:v>26521</c:v>
                </c:pt>
                <c:pt idx="9">
                  <c:v>25072</c:v>
                </c:pt>
                <c:pt idx="12">
                  <c:v>24647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679035</c:v>
                </c:pt>
                <c:pt idx="3">
                  <c:v>674096</c:v>
                </c:pt>
                <c:pt idx="6">
                  <c:v>675646</c:v>
                </c:pt>
                <c:pt idx="9">
                  <c:v>652281</c:v>
                </c:pt>
                <c:pt idx="12">
                  <c:v>614452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16022</c:v>
                </c:pt>
                <c:pt idx="3">
                  <c:v>15597</c:v>
                </c:pt>
                <c:pt idx="6">
                  <c:v>14786</c:v>
                </c:pt>
                <c:pt idx="9">
                  <c:v>13828</c:v>
                </c:pt>
                <c:pt idx="12">
                  <c:v>11838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60967</c:v>
                </c:pt>
                <c:pt idx="3">
                  <c:v>58144</c:v>
                </c:pt>
                <c:pt idx="6">
                  <c:v>53519</c:v>
                </c:pt>
                <c:pt idx="9">
                  <c:v>49404</c:v>
                </c:pt>
                <c:pt idx="12">
                  <c:v>46967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166490</c:v>
                </c:pt>
                <c:pt idx="3">
                  <c:v>145817</c:v>
                </c:pt>
                <c:pt idx="6">
                  <c:v>126990</c:v>
                </c:pt>
                <c:pt idx="9">
                  <c:v>107548</c:v>
                </c:pt>
                <c:pt idx="12">
                  <c:v>91635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5879973</c:v>
                </c:pt>
                <c:pt idx="3">
                  <c:v>5919179</c:v>
                </c:pt>
                <c:pt idx="6">
                  <c:v>5984353</c:v>
                </c:pt>
                <c:pt idx="9">
                  <c:v>5982848</c:v>
                </c:pt>
                <c:pt idx="12">
                  <c:v>5956541</c:v>
                </c:pt>
              </c:numCache>
            </c:numRef>
          </c:val>
        </c:ser>
        <c:dLbls>
          <c:showLegendKey val="0"/>
          <c:showVal val="0"/>
          <c:showCatName val="0"/>
          <c:showSerName val="0"/>
          <c:showPercent val="0"/>
          <c:showBubbleSize val="0"/>
        </c:dLbls>
        <c:gapWidth val="100"/>
        <c:overlap val="100"/>
        <c:axId val="215003136"/>
        <c:axId val="21500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3863269</c:v>
                </c:pt>
                <c:pt idx="2">
                  <c:v>#N/A</c:v>
                </c:pt>
                <c:pt idx="3">
                  <c:v>#N/A</c:v>
                </c:pt>
                <c:pt idx="4">
                  <c:v>3857116</c:v>
                </c:pt>
                <c:pt idx="5">
                  <c:v>#N/A</c:v>
                </c:pt>
                <c:pt idx="6">
                  <c:v>#N/A</c:v>
                </c:pt>
                <c:pt idx="7">
                  <c:v>3832467</c:v>
                </c:pt>
                <c:pt idx="8">
                  <c:v>#N/A</c:v>
                </c:pt>
                <c:pt idx="9">
                  <c:v>#N/A</c:v>
                </c:pt>
                <c:pt idx="10">
                  <c:v>3726672</c:v>
                </c:pt>
                <c:pt idx="11">
                  <c:v>#N/A</c:v>
                </c:pt>
                <c:pt idx="12">
                  <c:v>#N/A</c:v>
                </c:pt>
                <c:pt idx="13">
                  <c:v>3670782</c:v>
                </c:pt>
                <c:pt idx="14">
                  <c:v>#N/A</c:v>
                </c:pt>
              </c:numCache>
            </c:numRef>
          </c:val>
          <c:smooth val="0"/>
        </c:ser>
        <c:dLbls>
          <c:showLegendKey val="0"/>
          <c:showVal val="0"/>
          <c:showCatName val="0"/>
          <c:showSerName val="0"/>
          <c:showPercent val="0"/>
          <c:showBubbleSize val="0"/>
        </c:dLbls>
        <c:marker val="1"/>
        <c:smooth val="0"/>
        <c:axId val="215003136"/>
        <c:axId val="215005056"/>
      </c:lineChart>
      <c:catAx>
        <c:axId val="21500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005056"/>
        <c:crosses val="autoZero"/>
        <c:auto val="1"/>
        <c:lblAlgn val="ctr"/>
        <c:lblOffset val="100"/>
        <c:tickLblSkip val="1"/>
        <c:tickMarkSkip val="1"/>
        <c:noMultiLvlLbl val="0"/>
      </c:catAx>
      <c:valAx>
        <c:axId val="21500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0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5,431,658
5,408,756
83,424.22
2,398,984,645
2,390,878,156
2,884,865
1,413,567,113
5,819,827,192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20.8
317.4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b="0" i="0" u="none" strike="noStrike" baseline="0" smtClean="0">
              <a:solidFill>
                <a:schemeClr val="tx1"/>
              </a:solidFill>
              <a:latin typeface="+mn-lt"/>
              <a:ea typeface="+mn-ea"/>
              <a:cs typeface="+mn-cs"/>
            </a:rPr>
            <a:t>　北海道は広大な行政面積を有していることもあって、多額の財政需要が生じているが、これに見合う道税等の歳入を確保できていないことなどにより、全国平均を下回っていることから、企業立地の促進などにより税源確保に努める。</a:t>
          </a:r>
          <a:endParaRPr lang="en-US" altLang="ja-JP" sz="900" b="0" i="0" u="none" strike="noStrike" baseline="0" smtClean="0">
            <a:solidFill>
              <a:schemeClr val="tx1"/>
            </a:solidFill>
            <a:latin typeface="+mn-lt"/>
            <a:ea typeface="+mn-ea"/>
            <a:cs typeface="+mn-cs"/>
          </a:endParaRPr>
        </a:p>
        <a:p>
          <a:endParaRPr kumimoji="1" lang="en-US" altLang="ja-JP" sz="900">
            <a:solidFill>
              <a:schemeClr val="tx1"/>
            </a:solidFill>
            <a:latin typeface="ＭＳ Ｐゴシック"/>
          </a:endParaRPr>
        </a:p>
        <a:p>
          <a:r>
            <a:rPr kumimoji="1" lang="ja-JP" altLang="en-US" sz="900">
              <a:solidFill>
                <a:schemeClr val="tx1"/>
              </a:solidFill>
              <a:latin typeface="ＭＳ Ｐゴシック"/>
            </a:rPr>
            <a:t>　</a:t>
          </a:r>
          <a:r>
            <a:rPr kumimoji="1" lang="en-US" altLang="ja-JP" sz="900">
              <a:solidFill>
                <a:schemeClr val="tx1"/>
              </a:solidFill>
              <a:latin typeface="ＭＳ Ｐゴシック"/>
            </a:rPr>
            <a:t>H22</a:t>
          </a:r>
          <a:r>
            <a:rPr kumimoji="1" lang="ja-JP" altLang="en-US" sz="900">
              <a:solidFill>
                <a:schemeClr val="tx1"/>
              </a:solidFill>
              <a:latin typeface="ＭＳ Ｐゴシック"/>
            </a:rPr>
            <a:t>法人関係税等の基準財政収入額の減、</a:t>
          </a:r>
          <a:r>
            <a:rPr kumimoji="1" lang="en-US" altLang="ja-JP" sz="900">
              <a:solidFill>
                <a:schemeClr val="tx1"/>
              </a:solidFill>
              <a:latin typeface="ＭＳ Ｐゴシック"/>
            </a:rPr>
            <a:t>H23</a:t>
          </a:r>
          <a:r>
            <a:rPr kumimoji="1" lang="ja-JP" altLang="en-US" sz="900">
              <a:solidFill>
                <a:schemeClr val="tx1"/>
              </a:solidFill>
              <a:latin typeface="ＭＳ Ｐゴシック"/>
            </a:rPr>
            <a:t>臨時財政対策債振替額の減による基準財政需要額の増、</a:t>
          </a:r>
          <a:r>
            <a:rPr kumimoji="1" lang="en-US" altLang="ja-JP" sz="900">
              <a:solidFill>
                <a:schemeClr val="tx1"/>
              </a:solidFill>
              <a:latin typeface="ＭＳ Ｐゴシック"/>
            </a:rPr>
            <a:t>H24</a:t>
          </a:r>
          <a:r>
            <a:rPr kumimoji="1" lang="ja-JP" altLang="en-US" sz="900">
              <a:solidFill>
                <a:schemeClr val="tx1"/>
              </a:solidFill>
              <a:latin typeface="ＭＳ Ｐゴシック"/>
            </a:rPr>
            <a:t>衛生費の単位費用の増等による基準財政需要額の増により、</a:t>
          </a:r>
          <a:r>
            <a:rPr kumimoji="1" lang="en-US" altLang="ja-JP" sz="900">
              <a:solidFill>
                <a:schemeClr val="tx1"/>
              </a:solidFill>
              <a:latin typeface="ＭＳ Ｐゴシック"/>
            </a:rPr>
            <a:t>H22</a:t>
          </a:r>
          <a:r>
            <a:rPr kumimoji="1" lang="ja-JP" altLang="en-US" sz="900">
              <a:solidFill>
                <a:schemeClr val="tx1"/>
              </a:solidFill>
              <a:latin typeface="ＭＳ Ｐゴシック"/>
            </a:rPr>
            <a:t>～</a:t>
          </a:r>
          <a:r>
            <a:rPr kumimoji="1" lang="en-US" altLang="ja-JP" sz="900">
              <a:solidFill>
                <a:schemeClr val="tx1"/>
              </a:solidFill>
              <a:latin typeface="ＭＳ Ｐゴシック"/>
            </a:rPr>
            <a:t>H24</a:t>
          </a:r>
          <a:r>
            <a:rPr kumimoji="1" lang="ja-JP" altLang="en-US" sz="900">
              <a:solidFill>
                <a:schemeClr val="tx1"/>
              </a:solidFill>
              <a:latin typeface="ＭＳ Ｐゴシック"/>
            </a:rPr>
            <a:t>は指数が低下。</a:t>
          </a:r>
        </a:p>
        <a:p>
          <a:r>
            <a:rPr kumimoji="1" lang="ja-JP" altLang="en-US" sz="900">
              <a:solidFill>
                <a:schemeClr val="tx1"/>
              </a:solidFill>
              <a:latin typeface="ＭＳ Ｐゴシック"/>
            </a:rPr>
            <a:t>　</a:t>
          </a:r>
          <a:r>
            <a:rPr kumimoji="1" lang="en-US" altLang="ja-JP" sz="900">
              <a:solidFill>
                <a:schemeClr val="tx1"/>
              </a:solidFill>
              <a:latin typeface="ＭＳ Ｐゴシック"/>
            </a:rPr>
            <a:t>H25</a:t>
          </a:r>
          <a:r>
            <a:rPr kumimoji="1" lang="ja-JP" altLang="en-US" sz="900">
              <a:solidFill>
                <a:schemeClr val="tx1"/>
              </a:solidFill>
              <a:latin typeface="ＭＳ Ｐゴシック"/>
            </a:rPr>
            <a:t>以降は法人関係税等の基準財政収入額の増加により指数が上昇。</a:t>
          </a:r>
        </a:p>
        <a:p>
          <a:endParaRPr kumimoji="1" lang="ja-JP" altLang="en-US" sz="900">
            <a:solidFill>
              <a:schemeClr val="tx1"/>
            </a:solidFill>
            <a:latin typeface="ＭＳ Ｐゴシック"/>
          </a:endParaRPr>
        </a:p>
        <a:p>
          <a:pPr algn="just"/>
          <a:r>
            <a:rPr lang="ja-JP" altLang="en-US" sz="900" b="0" i="0" u="none" strike="noStrike" baseline="0" smtClean="0">
              <a:solidFill>
                <a:schemeClr val="tx1"/>
              </a:solidFill>
              <a:latin typeface="ＭＳ ゴシック" panose="020B0609070205080204" pitchFamily="49" charset="-128"/>
              <a:ea typeface="ＭＳ ゴシック" panose="020B0609070205080204" pitchFamily="49" charset="-128"/>
            </a:rPr>
            <a:t>・法人二税の基準財政収入額</a:t>
          </a:r>
          <a:r>
            <a:rPr lang="en-US" altLang="ja-JP" sz="900" b="0" i="0" u="none" strike="noStrike" baseline="0" smtClean="0">
              <a:solidFill>
                <a:schemeClr val="tx1"/>
              </a:solidFill>
              <a:latin typeface="ＭＳ ゴシック" panose="020B0609070205080204" pitchFamily="49" charset="-128"/>
              <a:ea typeface="ＭＳ ゴシック" panose="020B0609070205080204" pitchFamily="49" charset="-128"/>
            </a:rPr>
            <a:t>(</a:t>
          </a:r>
          <a:r>
            <a:rPr lang="ja-JP" altLang="en-US" sz="900" b="0" i="0" u="none" strike="noStrike" baseline="0" smtClean="0">
              <a:solidFill>
                <a:schemeClr val="tx1"/>
              </a:solidFill>
              <a:latin typeface="ＭＳ ゴシック" panose="020B0609070205080204" pitchFamily="49" charset="-128"/>
              <a:ea typeface="ＭＳ ゴシック" panose="020B0609070205080204" pitchFamily="49" charset="-128"/>
            </a:rPr>
            <a:t>億円</a:t>
          </a:r>
          <a:r>
            <a:rPr lang="en-US" altLang="ja-JP" sz="900" b="0" i="0" u="none" strike="noStrike" baseline="0" smtClean="0">
              <a:solidFill>
                <a:schemeClr val="tx1"/>
              </a:solidFill>
              <a:latin typeface="ＭＳ ゴシック" panose="020B0609070205080204" pitchFamily="49" charset="-128"/>
              <a:ea typeface="ＭＳ ゴシック" panose="020B0609070205080204" pitchFamily="49" charset="-128"/>
            </a:rPr>
            <a:t>)</a:t>
          </a:r>
        </a:p>
        <a:p>
          <a:pPr algn="l"/>
          <a:r>
            <a:rPr lang="en-US" altLang="ja-JP" sz="900" b="0" i="0" u="none" strike="noStrike" baseline="0" smtClean="0">
              <a:solidFill>
                <a:schemeClr val="tx1"/>
              </a:solidFill>
              <a:latin typeface="ＭＳ ゴシック" panose="020B0609070205080204" pitchFamily="49" charset="-128"/>
              <a:ea typeface="ＭＳ ゴシック" panose="020B0609070205080204" pitchFamily="49" charset="-128"/>
            </a:rPr>
            <a:t>  H21:626 H22:451 H23:516 H24:535 H25:627 H26:688</a:t>
          </a:r>
        </a:p>
        <a:p>
          <a:pPr algn="just"/>
          <a:r>
            <a:rPr lang="ja-JP" altLang="en-US" sz="900" b="0" i="0" u="none" strike="noStrike" baseline="0" smtClean="0">
              <a:solidFill>
                <a:schemeClr val="tx1"/>
              </a:solidFill>
              <a:latin typeface="ＭＳ ゴシック" panose="020B0609070205080204" pitchFamily="49" charset="-128"/>
              <a:ea typeface="ＭＳ ゴシック" panose="020B0609070205080204" pitchFamily="49" charset="-128"/>
            </a:rPr>
            <a:t>・臨時財政対策債振替額</a:t>
          </a:r>
          <a:r>
            <a:rPr lang="en-US" altLang="ja-JP" sz="900" b="0" i="0" u="none" strike="noStrike" baseline="0" smtClean="0">
              <a:solidFill>
                <a:schemeClr val="tx1"/>
              </a:solidFill>
              <a:latin typeface="ＭＳ ゴシック" panose="020B0609070205080204" pitchFamily="49" charset="-128"/>
              <a:ea typeface="ＭＳ ゴシック" panose="020B0609070205080204" pitchFamily="49" charset="-128"/>
            </a:rPr>
            <a:t>(</a:t>
          </a:r>
          <a:r>
            <a:rPr lang="ja-JP" altLang="en-US" sz="900" b="0" i="0" u="none" strike="noStrike" baseline="0" smtClean="0">
              <a:solidFill>
                <a:schemeClr val="tx1"/>
              </a:solidFill>
              <a:latin typeface="ＭＳ ゴシック" panose="020B0609070205080204" pitchFamily="49" charset="-128"/>
              <a:ea typeface="ＭＳ ゴシック" panose="020B0609070205080204" pitchFamily="49" charset="-128"/>
            </a:rPr>
            <a:t>億円</a:t>
          </a:r>
          <a:r>
            <a:rPr lang="en-US" altLang="ja-JP" sz="900" b="0" i="0" u="none" strike="noStrike" baseline="0" smtClean="0">
              <a:solidFill>
                <a:schemeClr val="tx1"/>
              </a:solidFill>
              <a:latin typeface="ＭＳ ゴシック" panose="020B0609070205080204" pitchFamily="49" charset="-128"/>
              <a:ea typeface="ＭＳ ゴシック" panose="020B0609070205080204" pitchFamily="49" charset="-128"/>
            </a:rPr>
            <a:t>)</a:t>
          </a:r>
          <a:r>
            <a:rPr lang="ja-JP" altLang="en-US" sz="900" b="0" i="0" u="none" strike="noStrike" baseline="0" smtClean="0">
              <a:solidFill>
                <a:schemeClr val="tx1"/>
              </a:solidFill>
              <a:latin typeface="ＭＳ ゴシック" panose="020B0609070205080204" pitchFamily="49" charset="-128"/>
              <a:ea typeface="ＭＳ ゴシック" panose="020B0609070205080204" pitchFamily="49" charset="-128"/>
            </a:rPr>
            <a:t>　</a:t>
          </a:r>
          <a:r>
            <a:rPr lang="en-US" altLang="ja-JP" sz="900" b="0" i="0" u="none" strike="noStrike" baseline="0" smtClean="0">
              <a:solidFill>
                <a:schemeClr val="tx1"/>
              </a:solidFill>
              <a:latin typeface="ＭＳ ゴシック" panose="020B0609070205080204" pitchFamily="49" charset="-128"/>
              <a:ea typeface="ＭＳ ゴシック" panose="020B0609070205080204" pitchFamily="49" charset="-128"/>
            </a:rPr>
            <a:t>H22:2,216  H23:1,784</a:t>
          </a:r>
        </a:p>
        <a:p>
          <a:pPr algn="just"/>
          <a:r>
            <a:rPr lang="ja-JP" altLang="en-US" sz="900" b="0" i="0" u="none" strike="noStrike" baseline="0" smtClean="0">
              <a:solidFill>
                <a:schemeClr val="tx1"/>
              </a:solidFill>
              <a:latin typeface="ＭＳ ゴシック" panose="020B0609070205080204" pitchFamily="49" charset="-128"/>
              <a:ea typeface="ＭＳ ゴシック" panose="020B0609070205080204" pitchFamily="49" charset="-128"/>
            </a:rPr>
            <a:t>・衛生費の基準財政需要額</a:t>
          </a:r>
          <a:r>
            <a:rPr lang="en-US" altLang="ja-JP" sz="900" b="0" i="0" u="none" strike="noStrike" baseline="0" smtClean="0">
              <a:solidFill>
                <a:schemeClr val="tx1"/>
              </a:solidFill>
              <a:latin typeface="ＭＳ ゴシック" panose="020B0609070205080204" pitchFamily="49" charset="-128"/>
              <a:ea typeface="ＭＳ ゴシック" panose="020B0609070205080204" pitchFamily="49" charset="-128"/>
            </a:rPr>
            <a:t>(</a:t>
          </a:r>
          <a:r>
            <a:rPr lang="ja-JP" altLang="en-US" sz="900" b="0" i="0" u="none" strike="noStrike" baseline="0" smtClean="0">
              <a:solidFill>
                <a:schemeClr val="tx1"/>
              </a:solidFill>
              <a:latin typeface="ＭＳ ゴシック" panose="020B0609070205080204" pitchFamily="49" charset="-128"/>
              <a:ea typeface="ＭＳ ゴシック" panose="020B0609070205080204" pitchFamily="49" charset="-128"/>
            </a:rPr>
            <a:t>億円</a:t>
          </a:r>
          <a:r>
            <a:rPr lang="en-US" altLang="ja-JP" sz="900" b="0" i="0" u="none" strike="noStrike" baseline="0" smtClean="0">
              <a:solidFill>
                <a:schemeClr val="tx1"/>
              </a:solidFill>
              <a:latin typeface="ＭＳ ゴシック" panose="020B0609070205080204" pitchFamily="49" charset="-128"/>
              <a:ea typeface="ＭＳ ゴシック" panose="020B0609070205080204" pitchFamily="49" charset="-128"/>
            </a:rPr>
            <a:t>)</a:t>
          </a:r>
          <a:r>
            <a:rPr lang="ja-JP" altLang="en-US" sz="900" b="0" i="0" u="none" strike="noStrike" baseline="0" smtClean="0">
              <a:solidFill>
                <a:schemeClr val="tx1"/>
              </a:solidFill>
              <a:latin typeface="ＭＳ ゴシック" panose="020B0609070205080204" pitchFamily="49" charset="-128"/>
              <a:ea typeface="ＭＳ ゴシック" panose="020B0609070205080204" pitchFamily="49" charset="-128"/>
            </a:rPr>
            <a:t>　</a:t>
          </a:r>
          <a:r>
            <a:rPr lang="en-US" altLang="ja-JP" sz="900" b="0" i="0" u="none" strike="noStrike" baseline="0" smtClean="0">
              <a:solidFill>
                <a:schemeClr val="tx1"/>
              </a:solidFill>
              <a:latin typeface="ＭＳ ゴシック" panose="020B0609070205080204" pitchFamily="49" charset="-128"/>
              <a:ea typeface="ＭＳ ゴシック" panose="020B0609070205080204" pitchFamily="49" charset="-128"/>
            </a:rPr>
            <a:t>H23:671  H24:794</a:t>
          </a:r>
          <a:endParaRPr kumimoji="1" lang="ja-JP" altLang="en-US" sz="900">
            <a:solidFill>
              <a:schemeClr val="tx1"/>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45</xdr:row>
      <xdr:rowOff>74083</xdr:rowOff>
    </xdr:to>
    <xdr:cxnSp macro="">
      <xdr:nvCxnSpPr>
        <xdr:cNvPr id="60" name="直線コネクタ 59"/>
        <xdr:cNvCxnSpPr/>
      </xdr:nvCxnSpPr>
      <xdr:spPr>
        <a:xfrm flipV="1">
          <a:off x="4953000" y="6448778"/>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3"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4" name="直線コネクタ 63"/>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105128</xdr:rowOff>
    </xdr:from>
    <xdr:to>
      <xdr:col>7</xdr:col>
      <xdr:colOff>152400</xdr:colOff>
      <xdr:row>38</xdr:row>
      <xdr:rowOff>67733</xdr:rowOff>
    </xdr:to>
    <xdr:cxnSp macro="">
      <xdr:nvCxnSpPr>
        <xdr:cNvPr id="65" name="直線コネクタ 64"/>
        <xdr:cNvCxnSpPr/>
      </xdr:nvCxnSpPr>
      <xdr:spPr>
        <a:xfrm flipV="1">
          <a:off x="4114800" y="644877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144938</xdr:rowOff>
    </xdr:from>
    <xdr:ext cx="762000" cy="259045"/>
    <xdr:sp macro="" textlink="">
      <xdr:nvSpPr>
        <xdr:cNvPr id="66"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67" name="フローチャート : 判断 66"/>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39</xdr:row>
      <xdr:rowOff>30339</xdr:rowOff>
    </xdr:to>
    <xdr:cxnSp macro="">
      <xdr:nvCxnSpPr>
        <xdr:cNvPr id="68" name="直線コネクタ 67"/>
        <xdr:cNvCxnSpPr/>
      </xdr:nvCxnSpPr>
      <xdr:spPr>
        <a:xfrm flipV="1">
          <a:off x="3225800" y="65828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0" name="テキスト ボックス 6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30339</xdr:rowOff>
    </xdr:from>
    <xdr:to>
      <xdr:col>4</xdr:col>
      <xdr:colOff>482600</xdr:colOff>
      <xdr:row>39</xdr:row>
      <xdr:rowOff>30339</xdr:rowOff>
    </xdr:to>
    <xdr:cxnSp macro="">
      <xdr:nvCxnSpPr>
        <xdr:cNvPr id="71" name="直線コネクタ 70"/>
        <xdr:cNvCxnSpPr/>
      </xdr:nvCxnSpPr>
      <xdr:spPr>
        <a:xfrm>
          <a:off x="2336800" y="6716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38805</xdr:rowOff>
    </xdr:from>
    <xdr:to>
      <xdr:col>4</xdr:col>
      <xdr:colOff>533400</xdr:colOff>
      <xdr:row>41</xdr:row>
      <xdr:rowOff>140405</xdr:rowOff>
    </xdr:to>
    <xdr:sp macro="" textlink="">
      <xdr:nvSpPr>
        <xdr:cNvPr id="72" name="フローチャート : 判断 71"/>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125182</xdr:rowOff>
    </xdr:from>
    <xdr:ext cx="762000" cy="259045"/>
    <xdr:sp macro="" textlink="">
      <xdr:nvSpPr>
        <xdr:cNvPr id="73" name="テキスト ボックス 72"/>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39</xdr:row>
      <xdr:rowOff>30339</xdr:rowOff>
    </xdr:to>
    <xdr:cxnSp macro="">
      <xdr:nvCxnSpPr>
        <xdr:cNvPr id="74" name="直線コネクタ 73"/>
        <xdr:cNvCxnSpPr/>
      </xdr:nvCxnSpPr>
      <xdr:spPr>
        <a:xfrm>
          <a:off x="1447800" y="65828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38805</xdr:rowOff>
    </xdr:from>
    <xdr:to>
      <xdr:col>3</xdr:col>
      <xdr:colOff>330200</xdr:colOff>
      <xdr:row>41</xdr:row>
      <xdr:rowOff>140405</xdr:rowOff>
    </xdr:to>
    <xdr:sp macro="" textlink="">
      <xdr:nvSpPr>
        <xdr:cNvPr id="75" name="フローチャート : 判断 74"/>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125182</xdr:rowOff>
    </xdr:from>
    <xdr:ext cx="762000" cy="259045"/>
    <xdr:sp macro="" textlink="">
      <xdr:nvSpPr>
        <xdr:cNvPr id="76" name="テキスト ボックス 75"/>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77" name="フローチャート : 判断 76"/>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78" name="テキスト ボックス 77"/>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54328</xdr:rowOff>
    </xdr:from>
    <xdr:to>
      <xdr:col>7</xdr:col>
      <xdr:colOff>203200</xdr:colOff>
      <xdr:row>37</xdr:row>
      <xdr:rowOff>155928</xdr:rowOff>
    </xdr:to>
    <xdr:sp macro="" textlink="">
      <xdr:nvSpPr>
        <xdr:cNvPr id="84" name="円/楕円 83"/>
        <xdr:cNvSpPr/>
      </xdr:nvSpPr>
      <xdr:spPr>
        <a:xfrm>
          <a:off x="49022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147055</xdr:rowOff>
    </xdr:from>
    <xdr:ext cx="762000" cy="259045"/>
    <xdr:sp macro="" textlink="">
      <xdr:nvSpPr>
        <xdr:cNvPr id="85" name="財政力該当値テキスト"/>
        <xdr:cNvSpPr txBox="1"/>
      </xdr:nvSpPr>
      <xdr:spPr>
        <a:xfrm>
          <a:off x="5041900" y="631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6" name="円/楕円 85"/>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87" name="テキスト ボックス 86"/>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150989</xdr:rowOff>
    </xdr:from>
    <xdr:to>
      <xdr:col>4</xdr:col>
      <xdr:colOff>533400</xdr:colOff>
      <xdr:row>39</xdr:row>
      <xdr:rowOff>81139</xdr:rowOff>
    </xdr:to>
    <xdr:sp macro="" textlink="">
      <xdr:nvSpPr>
        <xdr:cNvPr id="88" name="円/楕円 87"/>
        <xdr:cNvSpPr/>
      </xdr:nvSpPr>
      <xdr:spPr>
        <a:xfrm>
          <a:off x="3175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91316</xdr:rowOff>
    </xdr:from>
    <xdr:ext cx="762000" cy="259045"/>
    <xdr:sp macro="" textlink="">
      <xdr:nvSpPr>
        <xdr:cNvPr id="89" name="テキスト ボックス 88"/>
        <xdr:cNvSpPr txBox="1"/>
      </xdr:nvSpPr>
      <xdr:spPr>
        <a:xfrm>
          <a:off x="2844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150989</xdr:rowOff>
    </xdr:from>
    <xdr:to>
      <xdr:col>3</xdr:col>
      <xdr:colOff>330200</xdr:colOff>
      <xdr:row>39</xdr:row>
      <xdr:rowOff>81139</xdr:rowOff>
    </xdr:to>
    <xdr:sp macro="" textlink="">
      <xdr:nvSpPr>
        <xdr:cNvPr id="90" name="円/楕円 89"/>
        <xdr:cNvSpPr/>
      </xdr:nvSpPr>
      <xdr:spPr>
        <a:xfrm>
          <a:off x="2286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91316</xdr:rowOff>
    </xdr:from>
    <xdr:ext cx="762000" cy="259045"/>
    <xdr:sp macro="" textlink="">
      <xdr:nvSpPr>
        <xdr:cNvPr id="91" name="テキスト ボックス 90"/>
        <xdr:cNvSpPr txBox="1"/>
      </xdr:nvSpPr>
      <xdr:spPr>
        <a:xfrm>
          <a:off x="1955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2" name="円/楕円 91"/>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3" name="テキスト ボックス 92"/>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過去に国の景気・経済対策に呼応し、積極的に公共投資を実施してきた際の道債償還費が多額となっていることや、全国より高い高齢化率（</a:t>
          </a:r>
          <a:r>
            <a:rPr lang="en-US" altLang="ja-JP" sz="1300" b="0" i="0" u="none" strike="noStrike" baseline="0" smtClean="0">
              <a:solidFill>
                <a:schemeClr val="dk1"/>
              </a:solidFill>
              <a:latin typeface="+mn-lt"/>
              <a:ea typeface="+mn-ea"/>
              <a:cs typeface="+mn-cs"/>
            </a:rPr>
            <a:t>H26.10.1</a:t>
          </a:r>
          <a:r>
            <a:rPr lang="ja-JP" altLang="en-US" sz="1300" b="0" i="0" u="none" strike="noStrike" baseline="0" smtClean="0">
              <a:solidFill>
                <a:schemeClr val="dk1"/>
              </a:solidFill>
              <a:latin typeface="+mn-lt"/>
              <a:ea typeface="+mn-ea"/>
              <a:cs typeface="+mn-cs"/>
            </a:rPr>
            <a:t>現在</a:t>
          </a:r>
          <a:r>
            <a:rPr lang="en-US" altLang="ja-JP" sz="1300" b="0" i="0" u="none" strike="noStrike" baseline="0" smtClean="0">
              <a:solidFill>
                <a:schemeClr val="dk1"/>
              </a:solidFill>
              <a:latin typeface="+mn-lt"/>
              <a:ea typeface="+mn-ea"/>
              <a:cs typeface="+mn-cs"/>
            </a:rPr>
            <a:t>28.1</a:t>
          </a:r>
          <a:r>
            <a:rPr lang="ja-JP" altLang="en-US" sz="1300" b="0" i="0" u="none" strike="noStrike" baseline="0" smtClean="0">
              <a:solidFill>
                <a:schemeClr val="dk1"/>
              </a:solidFill>
              <a:latin typeface="+mn-lt"/>
              <a:ea typeface="+mn-ea"/>
              <a:cs typeface="+mn-cs"/>
            </a:rPr>
            <a:t>％、全国</a:t>
          </a:r>
          <a:r>
            <a:rPr lang="en-US" altLang="ja-JP" sz="1300" b="0" i="0" u="none" strike="noStrike" baseline="0" smtClean="0">
              <a:solidFill>
                <a:schemeClr val="dk1"/>
              </a:solidFill>
              <a:latin typeface="+mn-lt"/>
              <a:ea typeface="+mn-ea"/>
              <a:cs typeface="+mn-cs"/>
            </a:rPr>
            <a:t>26.0</a:t>
          </a:r>
          <a:r>
            <a:rPr lang="ja-JP" altLang="en-US" sz="1300" b="0" i="0" u="none" strike="noStrike" baseline="0" smtClean="0">
              <a:solidFill>
                <a:schemeClr val="dk1"/>
              </a:solidFill>
              <a:latin typeface="+mn-lt"/>
              <a:ea typeface="+mn-ea"/>
              <a:cs typeface="+mn-cs"/>
            </a:rPr>
            <a:t>％）により、全国平均を上回っている。</a:t>
          </a:r>
        </a:p>
        <a:p>
          <a:r>
            <a:rPr lang="ja-JP" altLang="en-US" sz="1300" b="0" i="0" u="none" strike="noStrike" baseline="0" smtClean="0">
              <a:solidFill>
                <a:schemeClr val="dk1"/>
              </a:solidFill>
              <a:latin typeface="+mn-lt"/>
              <a:ea typeface="+mn-ea"/>
              <a:cs typeface="+mn-cs"/>
            </a:rPr>
            <a:t>　このため、道債償還費の縮減に向けて、引き続き、新規道債発行の抑制や、医療費の適正化などに努める。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67</xdr:row>
      <xdr:rowOff>100693</xdr:rowOff>
    </xdr:to>
    <xdr:cxnSp macro="">
      <xdr:nvCxnSpPr>
        <xdr:cNvPr id="123" name="直線コネクタ 122"/>
        <xdr:cNvCxnSpPr/>
      </xdr:nvCxnSpPr>
      <xdr:spPr>
        <a:xfrm flipV="1">
          <a:off x="4953000" y="1015727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72770</xdr:rowOff>
    </xdr:from>
    <xdr:ext cx="762000" cy="259045"/>
    <xdr:sp macro="" textlink="">
      <xdr:nvSpPr>
        <xdr:cNvPr id="124" name="財政構造の弾力性最小値テキスト"/>
        <xdr:cNvSpPr txBox="1"/>
      </xdr:nvSpPr>
      <xdr:spPr>
        <a:xfrm>
          <a:off x="5041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100693</xdr:rowOff>
    </xdr:from>
    <xdr:to>
      <xdr:col>7</xdr:col>
      <xdr:colOff>241300</xdr:colOff>
      <xdr:row>67</xdr:row>
      <xdr:rowOff>100693</xdr:rowOff>
    </xdr:to>
    <xdr:cxnSp macro="">
      <xdr:nvCxnSpPr>
        <xdr:cNvPr id="125" name="直線コネクタ 124"/>
        <xdr:cNvCxnSpPr/>
      </xdr:nvCxnSpPr>
      <xdr:spPr>
        <a:xfrm>
          <a:off x="4864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6"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7" name="直線コネクタ 126"/>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166915</xdr:rowOff>
    </xdr:from>
    <xdr:to>
      <xdr:col>7</xdr:col>
      <xdr:colOff>152400</xdr:colOff>
      <xdr:row>66</xdr:row>
      <xdr:rowOff>65315</xdr:rowOff>
    </xdr:to>
    <xdr:cxnSp macro="">
      <xdr:nvCxnSpPr>
        <xdr:cNvPr id="128" name="直線コネクタ 127"/>
        <xdr:cNvCxnSpPr/>
      </xdr:nvCxnSpPr>
      <xdr:spPr>
        <a:xfrm>
          <a:off x="4114800" y="1113971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63699</xdr:rowOff>
    </xdr:from>
    <xdr:ext cx="762000" cy="259045"/>
    <xdr:sp macro="" textlink="">
      <xdr:nvSpPr>
        <xdr:cNvPr id="129" name="財政構造の弾力性平均値テキスト"/>
        <xdr:cNvSpPr txBox="1"/>
      </xdr:nvSpPr>
      <xdr:spPr>
        <a:xfrm>
          <a:off x="5041900" y="1086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0" name="フローチャート : 判断 129"/>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166915</xdr:rowOff>
    </xdr:from>
    <xdr:to>
      <xdr:col>6</xdr:col>
      <xdr:colOff>0</xdr:colOff>
      <xdr:row>65</xdr:row>
      <xdr:rowOff>12700</xdr:rowOff>
    </xdr:to>
    <xdr:cxnSp macro="">
      <xdr:nvCxnSpPr>
        <xdr:cNvPr id="131" name="直線コネクタ 130"/>
        <xdr:cNvCxnSpPr/>
      </xdr:nvCxnSpPr>
      <xdr:spPr>
        <a:xfrm flipV="1">
          <a:off x="3225800" y="1113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166007</xdr:rowOff>
    </xdr:from>
    <xdr:to>
      <xdr:col>6</xdr:col>
      <xdr:colOff>50800</xdr:colOff>
      <xdr:row>63</xdr:row>
      <xdr:rowOff>96157</xdr:rowOff>
    </xdr:to>
    <xdr:sp macro="" textlink="">
      <xdr:nvSpPr>
        <xdr:cNvPr id="132" name="フローチャート : 判断 131"/>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106334</xdr:rowOff>
    </xdr:from>
    <xdr:ext cx="736600" cy="259045"/>
    <xdr:sp macro="" textlink="">
      <xdr:nvSpPr>
        <xdr:cNvPr id="133" name="テキスト ボックス 132"/>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12700</xdr:rowOff>
    </xdr:from>
    <xdr:to>
      <xdr:col>4</xdr:col>
      <xdr:colOff>482600</xdr:colOff>
      <xdr:row>65</xdr:row>
      <xdr:rowOff>116115</xdr:rowOff>
    </xdr:to>
    <xdr:cxnSp macro="">
      <xdr:nvCxnSpPr>
        <xdr:cNvPr id="134" name="直線コネクタ 133"/>
        <xdr:cNvCxnSpPr/>
      </xdr:nvCxnSpPr>
      <xdr:spPr>
        <a:xfrm flipV="1">
          <a:off x="2336800" y="1115695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97972</xdr:rowOff>
    </xdr:from>
    <xdr:to>
      <xdr:col>4</xdr:col>
      <xdr:colOff>533400</xdr:colOff>
      <xdr:row>64</xdr:row>
      <xdr:rowOff>28122</xdr:rowOff>
    </xdr:to>
    <xdr:sp macro="" textlink="">
      <xdr:nvSpPr>
        <xdr:cNvPr id="135" name="フローチャート : 判断 134"/>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38299</xdr:rowOff>
    </xdr:from>
    <xdr:ext cx="762000" cy="259045"/>
    <xdr:sp macro="" textlink="">
      <xdr:nvSpPr>
        <xdr:cNvPr id="136" name="テキスト ボックス 135"/>
        <xdr:cNvSpPr txBox="1"/>
      </xdr:nvSpPr>
      <xdr:spPr>
        <a:xfrm>
          <a:off x="2844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29028</xdr:rowOff>
    </xdr:from>
    <xdr:to>
      <xdr:col>3</xdr:col>
      <xdr:colOff>279400</xdr:colOff>
      <xdr:row>65</xdr:row>
      <xdr:rowOff>116115</xdr:rowOff>
    </xdr:to>
    <xdr:cxnSp macro="">
      <xdr:nvCxnSpPr>
        <xdr:cNvPr id="137" name="直線コネクタ 136"/>
        <xdr:cNvCxnSpPr/>
      </xdr:nvCxnSpPr>
      <xdr:spPr>
        <a:xfrm>
          <a:off x="1447800" y="11001828"/>
          <a:ext cx="889000" cy="2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97972</xdr:rowOff>
    </xdr:from>
    <xdr:to>
      <xdr:col>3</xdr:col>
      <xdr:colOff>330200</xdr:colOff>
      <xdr:row>64</xdr:row>
      <xdr:rowOff>28122</xdr:rowOff>
    </xdr:to>
    <xdr:sp macro="" textlink="">
      <xdr:nvSpPr>
        <xdr:cNvPr id="138" name="フローチャート : 判断 137"/>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38299</xdr:rowOff>
    </xdr:from>
    <xdr:ext cx="762000" cy="259045"/>
    <xdr:sp macro="" textlink="">
      <xdr:nvSpPr>
        <xdr:cNvPr id="139" name="テキスト ボックス 138"/>
        <xdr:cNvSpPr txBox="1"/>
      </xdr:nvSpPr>
      <xdr:spPr>
        <a:xfrm>
          <a:off x="1955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27215</xdr:rowOff>
    </xdr:from>
    <xdr:to>
      <xdr:col>2</xdr:col>
      <xdr:colOff>127000</xdr:colOff>
      <xdr:row>61</xdr:row>
      <xdr:rowOff>128815</xdr:rowOff>
    </xdr:to>
    <xdr:sp macro="" textlink="">
      <xdr:nvSpPr>
        <xdr:cNvPr id="140" name="フローチャート : 判断 139"/>
        <xdr:cNvSpPr/>
      </xdr:nvSpPr>
      <xdr:spPr>
        <a:xfrm>
          <a:off x="1397000" y="104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138992</xdr:rowOff>
    </xdr:from>
    <xdr:ext cx="762000" cy="259045"/>
    <xdr:sp macro="" textlink="">
      <xdr:nvSpPr>
        <xdr:cNvPr id="141" name="テキスト ボックス 140"/>
        <xdr:cNvSpPr txBox="1"/>
      </xdr:nvSpPr>
      <xdr:spPr>
        <a:xfrm>
          <a:off x="1066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14515</xdr:rowOff>
    </xdr:from>
    <xdr:to>
      <xdr:col>7</xdr:col>
      <xdr:colOff>203200</xdr:colOff>
      <xdr:row>66</xdr:row>
      <xdr:rowOff>116115</xdr:rowOff>
    </xdr:to>
    <xdr:sp macro="" textlink="">
      <xdr:nvSpPr>
        <xdr:cNvPr id="147" name="円/楕円 146"/>
        <xdr:cNvSpPr/>
      </xdr:nvSpPr>
      <xdr:spPr>
        <a:xfrm>
          <a:off x="49022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158042</xdr:rowOff>
    </xdr:from>
    <xdr:ext cx="762000" cy="259045"/>
    <xdr:sp macro="" textlink="">
      <xdr:nvSpPr>
        <xdr:cNvPr id="148" name="財政構造の弾力性該当値テキスト"/>
        <xdr:cNvSpPr txBox="1"/>
      </xdr:nvSpPr>
      <xdr:spPr>
        <a:xfrm>
          <a:off x="5041900" y="113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116115</xdr:rowOff>
    </xdr:from>
    <xdr:to>
      <xdr:col>6</xdr:col>
      <xdr:colOff>50800</xdr:colOff>
      <xdr:row>65</xdr:row>
      <xdr:rowOff>46265</xdr:rowOff>
    </xdr:to>
    <xdr:sp macro="" textlink="">
      <xdr:nvSpPr>
        <xdr:cNvPr id="149" name="円/楕円 148"/>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31042</xdr:rowOff>
    </xdr:from>
    <xdr:ext cx="736600" cy="259045"/>
    <xdr:sp macro="" textlink="">
      <xdr:nvSpPr>
        <xdr:cNvPr id="150" name="テキスト ボックス 149"/>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1" name="円/楕円 150"/>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2" name="テキスト ボックス 151"/>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65315</xdr:rowOff>
    </xdr:from>
    <xdr:to>
      <xdr:col>3</xdr:col>
      <xdr:colOff>330200</xdr:colOff>
      <xdr:row>65</xdr:row>
      <xdr:rowOff>166915</xdr:rowOff>
    </xdr:to>
    <xdr:sp macro="" textlink="">
      <xdr:nvSpPr>
        <xdr:cNvPr id="153" name="円/楕円 152"/>
        <xdr:cNvSpPr/>
      </xdr:nvSpPr>
      <xdr:spPr>
        <a:xfrm>
          <a:off x="2286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151692</xdr:rowOff>
    </xdr:from>
    <xdr:ext cx="762000" cy="259045"/>
    <xdr:sp macro="" textlink="">
      <xdr:nvSpPr>
        <xdr:cNvPr id="154" name="テキスト ボックス 153"/>
        <xdr:cNvSpPr txBox="1"/>
      </xdr:nvSpPr>
      <xdr:spPr>
        <a:xfrm>
          <a:off x="1955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55" name="円/楕円 154"/>
        <xdr:cNvSpPr/>
      </xdr:nvSpPr>
      <xdr:spPr>
        <a:xfrm>
          <a:off x="1397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64605</xdr:rowOff>
    </xdr:from>
    <xdr:ext cx="762000" cy="259045"/>
    <xdr:sp macro="" textlink="">
      <xdr:nvSpPr>
        <xdr:cNvPr id="156" name="テキスト ボックス 155"/>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[123,702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道独自の給与の縮減措置を講じているものの、広大な行政面積を有しているなど、本道の特性に起因して、人口</a:t>
          </a:r>
          <a:r>
            <a:rPr kumimoji="1" lang="en-US" altLang="ja-JP" sz="1300">
              <a:latin typeface="ＭＳ Ｐゴシック"/>
            </a:rPr>
            <a:t>10</a:t>
          </a:r>
          <a:r>
            <a:rPr kumimoji="1" lang="ja-JP" altLang="en-US" sz="1300">
              <a:latin typeface="ＭＳ Ｐゴシック"/>
            </a:rPr>
            <a:t>万人当たりの職員数が多いこともあって、人件費が主な要因となり、全国平均を上回っている。</a:t>
          </a:r>
          <a:endParaRPr kumimoji="1" lang="en-US" altLang="ja-JP" sz="1300">
            <a:latin typeface="ＭＳ Ｐゴシック"/>
          </a:endParaRPr>
        </a:p>
        <a:p>
          <a:r>
            <a:rPr kumimoji="1" lang="ja-JP" altLang="en-US" sz="1300">
              <a:latin typeface="ＭＳ Ｐゴシック"/>
            </a:rPr>
            <a:t>　このため、平成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年度までの</a:t>
          </a:r>
          <a:r>
            <a:rPr kumimoji="1" lang="en-US" altLang="ja-JP" sz="1300">
              <a:latin typeface="ＭＳ Ｐゴシック"/>
            </a:rPr>
            <a:t>11</a:t>
          </a:r>
          <a:r>
            <a:rPr kumimoji="1" lang="ja-JP" altLang="en-US" sz="1300">
              <a:latin typeface="ＭＳ Ｐゴシック"/>
            </a:rPr>
            <a:t>年間で、知事部局職員の</a:t>
          </a:r>
          <a:r>
            <a:rPr kumimoji="1" lang="en-US" altLang="ja-JP" sz="1300">
              <a:latin typeface="ＭＳ Ｐゴシック"/>
            </a:rPr>
            <a:t>35</a:t>
          </a:r>
          <a:r>
            <a:rPr kumimoji="1" lang="ja-JP" altLang="en-US" sz="1300">
              <a:latin typeface="ＭＳ Ｐゴシック"/>
            </a:rPr>
            <a:t>％（約</a:t>
          </a:r>
          <a:r>
            <a:rPr kumimoji="1" lang="en-US" altLang="ja-JP" sz="1300">
              <a:latin typeface="ＭＳ Ｐゴシック"/>
            </a:rPr>
            <a:t>6,800</a:t>
          </a:r>
          <a:r>
            <a:rPr kumimoji="1" lang="ja-JP" altLang="en-US" sz="1300">
              <a:latin typeface="ＭＳ Ｐゴシック"/>
            </a:rPr>
            <a:t>人）の削減を目標とする職員数の適正化を推進している。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127619</xdr:rowOff>
    </xdr:from>
    <xdr:to>
      <xdr:col>7</xdr:col>
      <xdr:colOff>152400</xdr:colOff>
      <xdr:row>90</xdr:row>
      <xdr:rowOff>2924</xdr:rowOff>
    </xdr:to>
    <xdr:cxnSp macro="">
      <xdr:nvCxnSpPr>
        <xdr:cNvPr id="184" name="直線コネクタ 183"/>
        <xdr:cNvCxnSpPr/>
      </xdr:nvCxnSpPr>
      <xdr:spPr>
        <a:xfrm flipV="1">
          <a:off x="4953000" y="13843619"/>
          <a:ext cx="0" cy="1589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146451</xdr:rowOff>
    </xdr:from>
    <xdr:ext cx="762000" cy="259045"/>
    <xdr:sp macro="" textlink="">
      <xdr:nvSpPr>
        <xdr:cNvPr id="185" name="人件費・物件費等の状況最小値テキスト"/>
        <xdr:cNvSpPr txBox="1"/>
      </xdr:nvSpPr>
      <xdr:spPr>
        <a:xfrm>
          <a:off x="5041900" y="154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90</xdr:row>
      <xdr:rowOff>2924</xdr:rowOff>
    </xdr:from>
    <xdr:to>
      <xdr:col>7</xdr:col>
      <xdr:colOff>241300</xdr:colOff>
      <xdr:row>90</xdr:row>
      <xdr:rowOff>2924</xdr:rowOff>
    </xdr:to>
    <xdr:cxnSp macro="">
      <xdr:nvCxnSpPr>
        <xdr:cNvPr id="186" name="直線コネクタ 185"/>
        <xdr:cNvCxnSpPr/>
      </xdr:nvCxnSpPr>
      <xdr:spPr>
        <a:xfrm>
          <a:off x="4864100" y="1543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42546</xdr:rowOff>
    </xdr:from>
    <xdr:ext cx="762000" cy="259045"/>
    <xdr:sp macro="" textlink="">
      <xdr:nvSpPr>
        <xdr:cNvPr id="187" name="人件費・物件費等の状況最大値テキスト"/>
        <xdr:cNvSpPr txBox="1"/>
      </xdr:nvSpPr>
      <xdr:spPr>
        <a:xfrm>
          <a:off x="5041900" y="135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127619</xdr:rowOff>
    </xdr:from>
    <xdr:to>
      <xdr:col>7</xdr:col>
      <xdr:colOff>241300</xdr:colOff>
      <xdr:row>80</xdr:row>
      <xdr:rowOff>127619</xdr:rowOff>
    </xdr:to>
    <xdr:cxnSp macro="">
      <xdr:nvCxnSpPr>
        <xdr:cNvPr id="188" name="直線コネクタ 187"/>
        <xdr:cNvCxnSpPr/>
      </xdr:nvCxnSpPr>
      <xdr:spPr>
        <a:xfrm>
          <a:off x="4864100" y="1384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80887</xdr:rowOff>
    </xdr:from>
    <xdr:to>
      <xdr:col>7</xdr:col>
      <xdr:colOff>152400</xdr:colOff>
      <xdr:row>81</xdr:row>
      <xdr:rowOff>62099</xdr:rowOff>
    </xdr:to>
    <xdr:cxnSp macro="">
      <xdr:nvCxnSpPr>
        <xdr:cNvPr id="189" name="直線コネクタ 188"/>
        <xdr:cNvCxnSpPr/>
      </xdr:nvCxnSpPr>
      <xdr:spPr>
        <a:xfrm>
          <a:off x="4114800" y="13796887"/>
          <a:ext cx="838200" cy="15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41470</xdr:rowOff>
    </xdr:from>
    <xdr:ext cx="762000" cy="259045"/>
    <xdr:sp macro="" textlink="">
      <xdr:nvSpPr>
        <xdr:cNvPr id="190" name="人件費・物件費等の状況平均値テキスト"/>
        <xdr:cNvSpPr txBox="1"/>
      </xdr:nvSpPr>
      <xdr:spPr>
        <a:xfrm>
          <a:off x="5041900" y="1444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69393</xdr:rowOff>
    </xdr:from>
    <xdr:to>
      <xdr:col>7</xdr:col>
      <xdr:colOff>203200</xdr:colOff>
      <xdr:row>84</xdr:row>
      <xdr:rowOff>170993</xdr:rowOff>
    </xdr:to>
    <xdr:sp macro="" textlink="">
      <xdr:nvSpPr>
        <xdr:cNvPr id="191" name="フローチャート : 判断 190"/>
        <xdr:cNvSpPr/>
      </xdr:nvSpPr>
      <xdr:spPr>
        <a:xfrm>
          <a:off x="4902200" y="14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80887</xdr:rowOff>
    </xdr:from>
    <xdr:to>
      <xdr:col>6</xdr:col>
      <xdr:colOff>0</xdr:colOff>
      <xdr:row>81</xdr:row>
      <xdr:rowOff>48223</xdr:rowOff>
    </xdr:to>
    <xdr:cxnSp macro="">
      <xdr:nvCxnSpPr>
        <xdr:cNvPr id="192" name="直線コネクタ 191"/>
        <xdr:cNvCxnSpPr/>
      </xdr:nvCxnSpPr>
      <xdr:spPr>
        <a:xfrm flipV="1">
          <a:off x="3225800" y="13796887"/>
          <a:ext cx="889000" cy="1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106525</xdr:rowOff>
    </xdr:from>
    <xdr:to>
      <xdr:col>6</xdr:col>
      <xdr:colOff>50800</xdr:colOff>
      <xdr:row>83</xdr:row>
      <xdr:rowOff>36675</xdr:rowOff>
    </xdr:to>
    <xdr:sp macro="" textlink="">
      <xdr:nvSpPr>
        <xdr:cNvPr id="193" name="フローチャート : 判断 192"/>
        <xdr:cNvSpPr/>
      </xdr:nvSpPr>
      <xdr:spPr>
        <a:xfrm>
          <a:off x="4064000" y="141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21452</xdr:rowOff>
    </xdr:from>
    <xdr:ext cx="736600" cy="259045"/>
    <xdr:sp macro="" textlink="">
      <xdr:nvSpPr>
        <xdr:cNvPr id="194" name="テキスト ボックス 193"/>
        <xdr:cNvSpPr txBox="1"/>
      </xdr:nvSpPr>
      <xdr:spPr>
        <a:xfrm>
          <a:off x="3733800" y="1425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48223</xdr:rowOff>
    </xdr:from>
    <xdr:to>
      <xdr:col>4</xdr:col>
      <xdr:colOff>482600</xdr:colOff>
      <xdr:row>81</xdr:row>
      <xdr:rowOff>108066</xdr:rowOff>
    </xdr:to>
    <xdr:cxnSp macro="">
      <xdr:nvCxnSpPr>
        <xdr:cNvPr id="195" name="直線コネクタ 194"/>
        <xdr:cNvCxnSpPr/>
      </xdr:nvCxnSpPr>
      <xdr:spPr>
        <a:xfrm flipV="1">
          <a:off x="2336800" y="13935673"/>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32279</xdr:rowOff>
    </xdr:from>
    <xdr:to>
      <xdr:col>4</xdr:col>
      <xdr:colOff>533400</xdr:colOff>
      <xdr:row>83</xdr:row>
      <xdr:rowOff>133879</xdr:rowOff>
    </xdr:to>
    <xdr:sp macro="" textlink="">
      <xdr:nvSpPr>
        <xdr:cNvPr id="196" name="フローチャート : 判断 195"/>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118656</xdr:rowOff>
    </xdr:from>
    <xdr:ext cx="762000" cy="259045"/>
    <xdr:sp macro="" textlink="">
      <xdr:nvSpPr>
        <xdr:cNvPr id="197" name="テキスト ボックス 196"/>
        <xdr:cNvSpPr txBox="1"/>
      </xdr:nvSpPr>
      <xdr:spPr>
        <a:xfrm>
          <a:off x="2844800" y="143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108066</xdr:rowOff>
    </xdr:from>
    <xdr:to>
      <xdr:col>3</xdr:col>
      <xdr:colOff>279400</xdr:colOff>
      <xdr:row>81</xdr:row>
      <xdr:rowOff>139195</xdr:rowOff>
    </xdr:to>
    <xdr:cxnSp macro="">
      <xdr:nvCxnSpPr>
        <xdr:cNvPr id="198" name="直線コネクタ 197"/>
        <xdr:cNvCxnSpPr/>
      </xdr:nvCxnSpPr>
      <xdr:spPr>
        <a:xfrm flipV="1">
          <a:off x="1447800" y="13995516"/>
          <a:ext cx="889000" cy="3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70399</xdr:rowOff>
    </xdr:from>
    <xdr:to>
      <xdr:col>3</xdr:col>
      <xdr:colOff>330200</xdr:colOff>
      <xdr:row>85</xdr:row>
      <xdr:rowOff>549</xdr:rowOff>
    </xdr:to>
    <xdr:sp macro="" textlink="">
      <xdr:nvSpPr>
        <xdr:cNvPr id="199" name="フローチャート : 判断 198"/>
        <xdr:cNvSpPr/>
      </xdr:nvSpPr>
      <xdr:spPr>
        <a:xfrm>
          <a:off x="2286000" y="144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156776</xdr:rowOff>
    </xdr:from>
    <xdr:ext cx="762000" cy="259045"/>
    <xdr:sp macro="" textlink="">
      <xdr:nvSpPr>
        <xdr:cNvPr id="200" name="テキスト ボックス 199"/>
        <xdr:cNvSpPr txBox="1"/>
      </xdr:nvSpPr>
      <xdr:spPr>
        <a:xfrm>
          <a:off x="1955800" y="1455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95695</xdr:rowOff>
    </xdr:from>
    <xdr:to>
      <xdr:col>2</xdr:col>
      <xdr:colOff>127000</xdr:colOff>
      <xdr:row>85</xdr:row>
      <xdr:rowOff>25845</xdr:rowOff>
    </xdr:to>
    <xdr:sp macro="" textlink="">
      <xdr:nvSpPr>
        <xdr:cNvPr id="201" name="フローチャート : 判断 200"/>
        <xdr:cNvSpPr/>
      </xdr:nvSpPr>
      <xdr:spPr>
        <a:xfrm>
          <a:off x="1397000" y="1449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10622</xdr:rowOff>
    </xdr:from>
    <xdr:ext cx="762000" cy="259045"/>
    <xdr:sp macro="" textlink="">
      <xdr:nvSpPr>
        <xdr:cNvPr id="202" name="テキスト ボックス 201"/>
        <xdr:cNvSpPr txBox="1"/>
      </xdr:nvSpPr>
      <xdr:spPr>
        <a:xfrm>
          <a:off x="1066800" y="1458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11299</xdr:rowOff>
    </xdr:from>
    <xdr:to>
      <xdr:col>7</xdr:col>
      <xdr:colOff>203200</xdr:colOff>
      <xdr:row>81</xdr:row>
      <xdr:rowOff>112899</xdr:rowOff>
    </xdr:to>
    <xdr:sp macro="" textlink="">
      <xdr:nvSpPr>
        <xdr:cNvPr id="208" name="円/楕円 207"/>
        <xdr:cNvSpPr/>
      </xdr:nvSpPr>
      <xdr:spPr>
        <a:xfrm>
          <a:off x="4902200" y="138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104026</xdr:rowOff>
    </xdr:from>
    <xdr:ext cx="762000" cy="259045"/>
    <xdr:sp macro="" textlink="">
      <xdr:nvSpPr>
        <xdr:cNvPr id="209" name="人件費・物件費等の状況該当値テキスト"/>
        <xdr:cNvSpPr txBox="1"/>
      </xdr:nvSpPr>
      <xdr:spPr>
        <a:xfrm>
          <a:off x="5041900" y="1382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30087</xdr:rowOff>
    </xdr:from>
    <xdr:to>
      <xdr:col>6</xdr:col>
      <xdr:colOff>50800</xdr:colOff>
      <xdr:row>80</xdr:row>
      <xdr:rowOff>131687</xdr:rowOff>
    </xdr:to>
    <xdr:sp macro="" textlink="">
      <xdr:nvSpPr>
        <xdr:cNvPr id="210" name="円/楕円 209"/>
        <xdr:cNvSpPr/>
      </xdr:nvSpPr>
      <xdr:spPr>
        <a:xfrm>
          <a:off x="4064000" y="1374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141864</xdr:rowOff>
    </xdr:from>
    <xdr:ext cx="736600" cy="259045"/>
    <xdr:sp macro="" textlink="">
      <xdr:nvSpPr>
        <xdr:cNvPr id="211" name="テキスト ボックス 210"/>
        <xdr:cNvSpPr txBox="1"/>
      </xdr:nvSpPr>
      <xdr:spPr>
        <a:xfrm>
          <a:off x="3733800" y="1351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119,906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168873</xdr:rowOff>
    </xdr:from>
    <xdr:to>
      <xdr:col>4</xdr:col>
      <xdr:colOff>533400</xdr:colOff>
      <xdr:row>81</xdr:row>
      <xdr:rowOff>99023</xdr:rowOff>
    </xdr:to>
    <xdr:sp macro="" textlink="">
      <xdr:nvSpPr>
        <xdr:cNvPr id="212" name="円/楕円 211"/>
        <xdr:cNvSpPr/>
      </xdr:nvSpPr>
      <xdr:spPr>
        <a:xfrm>
          <a:off x="3175000" y="138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109200</xdr:rowOff>
    </xdr:from>
    <xdr:ext cx="762000" cy="259045"/>
    <xdr:sp macro="" textlink="">
      <xdr:nvSpPr>
        <xdr:cNvPr id="213" name="テキスト ボックス 212"/>
        <xdr:cNvSpPr txBox="1"/>
      </xdr:nvSpPr>
      <xdr:spPr>
        <a:xfrm>
          <a:off x="2844800" y="1365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57266</xdr:rowOff>
    </xdr:from>
    <xdr:to>
      <xdr:col>3</xdr:col>
      <xdr:colOff>330200</xdr:colOff>
      <xdr:row>81</xdr:row>
      <xdr:rowOff>158866</xdr:rowOff>
    </xdr:to>
    <xdr:sp macro="" textlink="">
      <xdr:nvSpPr>
        <xdr:cNvPr id="214" name="円/楕円 213"/>
        <xdr:cNvSpPr/>
      </xdr:nvSpPr>
      <xdr:spPr>
        <a:xfrm>
          <a:off x="2286000" y="139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169043</xdr:rowOff>
    </xdr:from>
    <xdr:ext cx="762000" cy="259045"/>
    <xdr:sp macro="" textlink="">
      <xdr:nvSpPr>
        <xdr:cNvPr id="215" name="テキスト ボックス 214"/>
        <xdr:cNvSpPr txBox="1"/>
      </xdr:nvSpPr>
      <xdr:spPr>
        <a:xfrm>
          <a:off x="1955800" y="1371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88395</xdr:rowOff>
    </xdr:from>
    <xdr:to>
      <xdr:col>2</xdr:col>
      <xdr:colOff>127000</xdr:colOff>
      <xdr:row>82</xdr:row>
      <xdr:rowOff>18545</xdr:rowOff>
    </xdr:to>
    <xdr:sp macro="" textlink="">
      <xdr:nvSpPr>
        <xdr:cNvPr id="216" name="円/楕円 215"/>
        <xdr:cNvSpPr/>
      </xdr:nvSpPr>
      <xdr:spPr>
        <a:xfrm>
          <a:off x="1397000" y="139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28722</xdr:rowOff>
    </xdr:from>
    <xdr:ext cx="762000" cy="259045"/>
    <xdr:sp macro="" textlink="">
      <xdr:nvSpPr>
        <xdr:cNvPr id="217" name="テキスト ボックス 216"/>
        <xdr:cNvSpPr txBox="1"/>
      </xdr:nvSpPr>
      <xdr:spPr>
        <a:xfrm>
          <a:off x="1066800" y="1374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latin typeface="ＭＳ Ｐゴシック"/>
            </a:rPr>
            <a:t>　全都道府県では</a:t>
          </a:r>
          <a:r>
            <a:rPr kumimoji="1" lang="en-US" altLang="ja-JP" sz="900">
              <a:solidFill>
                <a:schemeClr val="tx1"/>
              </a:solidFill>
              <a:latin typeface="ＭＳ Ｐゴシック"/>
            </a:rPr>
            <a:t>46</a:t>
          </a:r>
          <a:r>
            <a:rPr kumimoji="1" lang="ja-JP" altLang="en-US" sz="900">
              <a:solidFill>
                <a:schemeClr val="tx1"/>
              </a:solidFill>
              <a:latin typeface="ＭＳ Ｐゴシック"/>
            </a:rPr>
            <a:t>位となっている。</a:t>
          </a:r>
          <a:endParaRPr kumimoji="1" lang="en-US" altLang="ja-JP" sz="900">
            <a:solidFill>
              <a:schemeClr val="tx1"/>
            </a:solidFill>
            <a:latin typeface="ＭＳ Ｐゴシック"/>
          </a:endParaRPr>
        </a:p>
        <a:p>
          <a:r>
            <a:rPr kumimoji="1" lang="ja-JP" altLang="en-US" sz="900">
              <a:solidFill>
                <a:schemeClr val="tx1"/>
              </a:solidFill>
              <a:latin typeface="ＭＳ Ｐゴシック"/>
            </a:rPr>
            <a:t>　平成</a:t>
          </a:r>
          <a:r>
            <a:rPr kumimoji="1" lang="en-US" altLang="ja-JP" sz="900">
              <a:solidFill>
                <a:schemeClr val="tx1"/>
              </a:solidFill>
              <a:latin typeface="ＭＳ Ｐゴシック"/>
            </a:rPr>
            <a:t>24</a:t>
          </a:r>
          <a:r>
            <a:rPr kumimoji="1" lang="ja-JP" altLang="en-US" sz="900">
              <a:solidFill>
                <a:schemeClr val="tx1"/>
              </a:solidFill>
              <a:latin typeface="ＭＳ Ｐゴシック"/>
            </a:rPr>
            <a:t>年度から平成</a:t>
          </a:r>
          <a:r>
            <a:rPr kumimoji="1" lang="en-US" altLang="ja-JP" sz="900">
              <a:solidFill>
                <a:schemeClr val="tx1"/>
              </a:solidFill>
              <a:latin typeface="ＭＳ Ｐゴシック"/>
            </a:rPr>
            <a:t>27</a:t>
          </a:r>
          <a:r>
            <a:rPr kumimoji="1" lang="ja-JP" altLang="en-US" sz="900">
              <a:solidFill>
                <a:schemeClr val="tx1"/>
              </a:solidFill>
              <a:latin typeface="ＭＳ Ｐゴシック"/>
            </a:rPr>
            <a:t>年度までの４年間は、給料月額のカット（本庁課長級以上</a:t>
          </a:r>
          <a:r>
            <a:rPr kumimoji="1" lang="en-US" altLang="ja-JP" sz="900">
              <a:solidFill>
                <a:schemeClr val="tx1"/>
              </a:solidFill>
              <a:latin typeface="ＭＳ Ｐゴシック"/>
            </a:rPr>
            <a:t>8</a:t>
          </a:r>
          <a:r>
            <a:rPr kumimoji="1" lang="ja-JP" altLang="en-US" sz="900">
              <a:solidFill>
                <a:schemeClr val="tx1"/>
              </a:solidFill>
              <a:latin typeface="ＭＳ Ｐゴシック"/>
            </a:rPr>
            <a:t>％、その他管理職員</a:t>
          </a:r>
          <a:r>
            <a:rPr kumimoji="1" lang="en-US" altLang="ja-JP" sz="900">
              <a:solidFill>
                <a:schemeClr val="tx1"/>
              </a:solidFill>
              <a:latin typeface="ＭＳ Ｐゴシック"/>
            </a:rPr>
            <a:t>7.4</a:t>
          </a:r>
          <a:r>
            <a:rPr kumimoji="1" lang="ja-JP" altLang="en-US" sz="900">
              <a:solidFill>
                <a:schemeClr val="tx1"/>
              </a:solidFill>
              <a:latin typeface="ＭＳ Ｐゴシック"/>
            </a:rPr>
            <a:t>％、一般職員</a:t>
          </a:r>
          <a:r>
            <a:rPr kumimoji="1" lang="en-US" altLang="ja-JP" sz="900">
              <a:solidFill>
                <a:schemeClr val="tx1"/>
              </a:solidFill>
              <a:latin typeface="ＭＳ Ｐゴシック"/>
            </a:rPr>
            <a:t>2.9</a:t>
          </a:r>
          <a:r>
            <a:rPr kumimoji="1" lang="ja-JP" altLang="en-US" sz="900">
              <a:solidFill>
                <a:schemeClr val="tx1"/>
              </a:solidFill>
              <a:latin typeface="ＭＳ Ｐゴシック"/>
            </a:rPr>
            <a:t>％（</a:t>
          </a:r>
          <a:r>
            <a:rPr kumimoji="1" lang="en-US" altLang="ja-JP" sz="900">
              <a:solidFill>
                <a:schemeClr val="tx1"/>
              </a:solidFill>
              <a:latin typeface="ＭＳ Ｐゴシック"/>
            </a:rPr>
            <a:t>30</a:t>
          </a:r>
          <a:r>
            <a:rPr kumimoji="1" lang="ja-JP" altLang="en-US" sz="900">
              <a:solidFill>
                <a:schemeClr val="tx1"/>
              </a:solidFill>
              <a:latin typeface="ＭＳ Ｐゴシック"/>
            </a:rPr>
            <a:t>歳以下</a:t>
          </a:r>
          <a:r>
            <a:rPr kumimoji="1" lang="en-US" altLang="ja-JP" sz="900">
              <a:solidFill>
                <a:schemeClr val="tx1"/>
              </a:solidFill>
              <a:latin typeface="ＭＳ Ｐゴシック"/>
            </a:rPr>
            <a:t>2</a:t>
          </a:r>
          <a:r>
            <a:rPr kumimoji="1" lang="ja-JP" altLang="en-US" sz="900">
              <a:solidFill>
                <a:schemeClr val="tx1"/>
              </a:solidFill>
              <a:latin typeface="ＭＳ Ｐゴシック"/>
            </a:rPr>
            <a:t>％））など、道独自の給与の縮減措置を実施している。</a:t>
          </a:r>
          <a:endParaRPr kumimoji="1" lang="en-US" altLang="ja-JP" sz="900">
            <a:solidFill>
              <a:schemeClr val="tx1"/>
            </a:solidFill>
            <a:latin typeface="ＭＳ Ｐゴシック"/>
          </a:endParaRPr>
        </a:p>
        <a:p>
          <a:endParaRPr kumimoji="1" lang="en-US" altLang="ja-JP" sz="900">
            <a:solidFill>
              <a:schemeClr val="tx1"/>
            </a:solidFill>
            <a:latin typeface="ＭＳ Ｐゴシック"/>
          </a:endParaRPr>
        </a:p>
        <a:p>
          <a:r>
            <a:rPr lang="ja-JP" altLang="en-US" sz="900" b="0" i="0" u="none" strike="noStrike" baseline="0" smtClean="0">
              <a:solidFill>
                <a:schemeClr val="tx1"/>
              </a:solidFill>
              <a:latin typeface="+mn-lt"/>
              <a:ea typeface="+mn-ea"/>
              <a:cs typeface="+mn-cs"/>
            </a:rPr>
            <a:t>・職員給（億円）</a:t>
          </a:r>
        </a:p>
        <a:p>
          <a:r>
            <a:rPr lang="en-US" altLang="ja-JP" sz="900" b="0" i="0" u="none" strike="noStrike" baseline="0" smtClean="0">
              <a:solidFill>
                <a:schemeClr val="tx1"/>
              </a:solidFill>
              <a:latin typeface="+mn-lt"/>
              <a:ea typeface="+mn-ea"/>
              <a:cs typeface="+mn-cs"/>
            </a:rPr>
            <a:t>  H22:4,800 H23:4,716 H24:4,701 H25:4,597(</a:t>
          </a:r>
          <a:r>
            <a:rPr lang="ja-JP" altLang="en-US" sz="900" b="0" i="0" u="none" strike="noStrike" baseline="0" smtClean="0">
              <a:solidFill>
                <a:schemeClr val="tx1"/>
              </a:solidFill>
              <a:latin typeface="+mn-lt"/>
              <a:ea typeface="+mn-ea"/>
              <a:cs typeface="+mn-cs"/>
            </a:rPr>
            <a:t>国公準拠</a:t>
          </a:r>
          <a:r>
            <a:rPr lang="en-US" altLang="ja-JP" sz="900" b="0" i="0" u="none" strike="noStrike" baseline="0" smtClean="0">
              <a:solidFill>
                <a:schemeClr val="tx1"/>
              </a:solidFill>
              <a:latin typeface="+mn-lt"/>
              <a:ea typeface="+mn-ea"/>
              <a:cs typeface="+mn-cs"/>
            </a:rPr>
            <a:t>) H26:4,737</a:t>
          </a:r>
          <a:endParaRPr kumimoji="1" lang="ja-JP" altLang="en-US" sz="900">
            <a:solidFill>
              <a:schemeClr val="tx1"/>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36830</xdr:rowOff>
    </xdr:from>
    <xdr:to>
      <xdr:col>24</xdr:col>
      <xdr:colOff>558800</xdr:colOff>
      <xdr:row>85</xdr:row>
      <xdr:rowOff>96096</xdr:rowOff>
    </xdr:to>
    <xdr:cxnSp macro="">
      <xdr:nvCxnSpPr>
        <xdr:cNvPr id="244" name="直線コネクタ 243"/>
        <xdr:cNvCxnSpPr/>
      </xdr:nvCxnSpPr>
      <xdr:spPr>
        <a:xfrm flipV="1">
          <a:off x="17018000" y="14267180"/>
          <a:ext cx="0" cy="402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68173</xdr:rowOff>
    </xdr:from>
    <xdr:ext cx="762000" cy="259045"/>
    <xdr:sp macro="" textlink="">
      <xdr:nvSpPr>
        <xdr:cNvPr id="245" name="給与水準   （国との比較）最小値テキスト"/>
        <xdr:cNvSpPr txBox="1"/>
      </xdr:nvSpPr>
      <xdr:spPr>
        <a:xfrm>
          <a:off x="17106900" y="1464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85</xdr:row>
      <xdr:rowOff>96096</xdr:rowOff>
    </xdr:from>
    <xdr:to>
      <xdr:col>24</xdr:col>
      <xdr:colOff>647700</xdr:colOff>
      <xdr:row>85</xdr:row>
      <xdr:rowOff>96096</xdr:rowOff>
    </xdr:to>
    <xdr:cxnSp macro="">
      <xdr:nvCxnSpPr>
        <xdr:cNvPr id="246" name="直線コネクタ 245"/>
        <xdr:cNvCxnSpPr/>
      </xdr:nvCxnSpPr>
      <xdr:spPr>
        <a:xfrm>
          <a:off x="16929100" y="146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123207</xdr:rowOff>
    </xdr:from>
    <xdr:ext cx="762000" cy="259045"/>
    <xdr:sp macro="" textlink="">
      <xdr:nvSpPr>
        <xdr:cNvPr id="247" name="給与水準   （国との比較）最大値テキスト"/>
        <xdr:cNvSpPr txBox="1"/>
      </xdr:nvSpPr>
      <xdr:spPr>
        <a:xfrm>
          <a:off x="17106900" y="1401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83</xdr:row>
      <xdr:rowOff>36830</xdr:rowOff>
    </xdr:from>
    <xdr:to>
      <xdr:col>24</xdr:col>
      <xdr:colOff>647700</xdr:colOff>
      <xdr:row>83</xdr:row>
      <xdr:rowOff>36830</xdr:rowOff>
    </xdr:to>
    <xdr:cxnSp macro="">
      <xdr:nvCxnSpPr>
        <xdr:cNvPr id="248" name="直線コネクタ 247"/>
        <xdr:cNvCxnSpPr/>
      </xdr:nvCxnSpPr>
      <xdr:spPr>
        <a:xfrm>
          <a:off x="16929100" y="1426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28787</xdr:rowOff>
    </xdr:from>
    <xdr:to>
      <xdr:col>24</xdr:col>
      <xdr:colOff>558800</xdr:colOff>
      <xdr:row>83</xdr:row>
      <xdr:rowOff>36830</xdr:rowOff>
    </xdr:to>
    <xdr:cxnSp macro="">
      <xdr:nvCxnSpPr>
        <xdr:cNvPr id="249" name="直線コネクタ 248"/>
        <xdr:cNvCxnSpPr/>
      </xdr:nvCxnSpPr>
      <xdr:spPr>
        <a:xfrm>
          <a:off x="16179800" y="142591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36000</xdr:rowOff>
    </xdr:from>
    <xdr:ext cx="762000" cy="259045"/>
    <xdr:sp macro="" textlink="">
      <xdr:nvSpPr>
        <xdr:cNvPr id="250" name="給与水準   （国との比較）平均値テキスト"/>
        <xdr:cNvSpPr txBox="1"/>
      </xdr:nvSpPr>
      <xdr:spPr>
        <a:xfrm>
          <a:off x="17106900" y="1443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51" name="フローチャート : 判断 250"/>
        <xdr:cNvSpPr/>
      </xdr:nvSpPr>
      <xdr:spPr>
        <a:xfrm>
          <a:off x="169672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28787</xdr:rowOff>
    </xdr:from>
    <xdr:to>
      <xdr:col>23</xdr:col>
      <xdr:colOff>406400</xdr:colOff>
      <xdr:row>86</xdr:row>
      <xdr:rowOff>13123</xdr:rowOff>
    </xdr:to>
    <xdr:cxnSp macro="">
      <xdr:nvCxnSpPr>
        <xdr:cNvPr id="252" name="直線コネクタ 251"/>
        <xdr:cNvCxnSpPr/>
      </xdr:nvCxnSpPr>
      <xdr:spPr>
        <a:xfrm flipV="1">
          <a:off x="15290800" y="14259137"/>
          <a:ext cx="8890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53" name="フローチャート : 判断 252"/>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54" name="テキスト ボックス 253"/>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13123</xdr:rowOff>
    </xdr:from>
    <xdr:to>
      <xdr:col>22</xdr:col>
      <xdr:colOff>203200</xdr:colOff>
      <xdr:row>86</xdr:row>
      <xdr:rowOff>29211</xdr:rowOff>
    </xdr:to>
    <xdr:cxnSp macro="">
      <xdr:nvCxnSpPr>
        <xdr:cNvPr id="255" name="直線コネクタ 254"/>
        <xdr:cNvCxnSpPr/>
      </xdr:nvCxnSpPr>
      <xdr:spPr>
        <a:xfrm flipV="1">
          <a:off x="14401800" y="147578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56" name="フローチャート : 判断 255"/>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57" name="テキスト ボックス 256"/>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114300</xdr:rowOff>
    </xdr:from>
    <xdr:to>
      <xdr:col>21</xdr:col>
      <xdr:colOff>0</xdr:colOff>
      <xdr:row>86</xdr:row>
      <xdr:rowOff>29211</xdr:rowOff>
    </xdr:to>
    <xdr:cxnSp macro="">
      <xdr:nvCxnSpPr>
        <xdr:cNvPr id="258" name="直線コネクタ 257"/>
        <xdr:cNvCxnSpPr/>
      </xdr:nvCxnSpPr>
      <xdr:spPr>
        <a:xfrm>
          <a:off x="13512800" y="14001750"/>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85937</xdr:rowOff>
    </xdr:from>
    <xdr:to>
      <xdr:col>21</xdr:col>
      <xdr:colOff>50800</xdr:colOff>
      <xdr:row>89</xdr:row>
      <xdr:rowOff>16087</xdr:rowOff>
    </xdr:to>
    <xdr:sp macro="" textlink="">
      <xdr:nvSpPr>
        <xdr:cNvPr id="259" name="フローチャート : 判断 258"/>
        <xdr:cNvSpPr/>
      </xdr:nvSpPr>
      <xdr:spPr>
        <a:xfrm>
          <a:off x="14351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864</xdr:rowOff>
    </xdr:from>
    <xdr:ext cx="762000" cy="259045"/>
    <xdr:sp macro="" textlink="">
      <xdr:nvSpPr>
        <xdr:cNvPr id="260" name="テキスト ボックス 259"/>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61" name="フローチャート : 判断 260"/>
        <xdr:cNvSpPr/>
      </xdr:nvSpPr>
      <xdr:spPr>
        <a:xfrm>
          <a:off x="13462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134214</xdr:rowOff>
    </xdr:from>
    <xdr:ext cx="762000" cy="259045"/>
    <xdr:sp macro="" textlink="">
      <xdr:nvSpPr>
        <xdr:cNvPr id="262" name="テキスト ボックス 261"/>
        <xdr:cNvSpPr txBox="1"/>
      </xdr:nvSpPr>
      <xdr:spPr>
        <a:xfrm>
          <a:off x="13131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157480</xdr:rowOff>
    </xdr:from>
    <xdr:to>
      <xdr:col>24</xdr:col>
      <xdr:colOff>609600</xdr:colOff>
      <xdr:row>83</xdr:row>
      <xdr:rowOff>87630</xdr:rowOff>
    </xdr:to>
    <xdr:sp macro="" textlink="">
      <xdr:nvSpPr>
        <xdr:cNvPr id="268" name="円/楕円 267"/>
        <xdr:cNvSpPr/>
      </xdr:nvSpPr>
      <xdr:spPr>
        <a:xfrm>
          <a:off x="169672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78757</xdr:rowOff>
    </xdr:from>
    <xdr:ext cx="762000" cy="259045"/>
    <xdr:sp macro="" textlink="">
      <xdr:nvSpPr>
        <xdr:cNvPr id="269" name="給与水準   （国との比較）該当値テキスト"/>
        <xdr:cNvSpPr txBox="1"/>
      </xdr:nvSpPr>
      <xdr:spPr>
        <a:xfrm>
          <a:off x="17106900" y="1413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149437</xdr:rowOff>
    </xdr:from>
    <xdr:to>
      <xdr:col>23</xdr:col>
      <xdr:colOff>457200</xdr:colOff>
      <xdr:row>83</xdr:row>
      <xdr:rowOff>79587</xdr:rowOff>
    </xdr:to>
    <xdr:sp macro="" textlink="">
      <xdr:nvSpPr>
        <xdr:cNvPr id="270" name="円/楕円 269"/>
        <xdr:cNvSpPr/>
      </xdr:nvSpPr>
      <xdr:spPr>
        <a:xfrm>
          <a:off x="16129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89764</xdr:rowOff>
    </xdr:from>
    <xdr:ext cx="736600" cy="259045"/>
    <xdr:sp macro="" textlink="">
      <xdr:nvSpPr>
        <xdr:cNvPr id="271" name="テキスト ボックス 270"/>
        <xdr:cNvSpPr txBox="1"/>
      </xdr:nvSpPr>
      <xdr:spPr>
        <a:xfrm>
          <a:off x="15798800" y="1397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72" name="円/楕円 271"/>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73" name="テキスト ボックス 272"/>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74" name="円/楕円 273"/>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90188</xdr:rowOff>
    </xdr:from>
    <xdr:ext cx="762000" cy="259045"/>
    <xdr:sp macro="" textlink="">
      <xdr:nvSpPr>
        <xdr:cNvPr id="275" name="テキスト ボックス 274"/>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63500</xdr:rowOff>
    </xdr:from>
    <xdr:to>
      <xdr:col>19</xdr:col>
      <xdr:colOff>533400</xdr:colOff>
      <xdr:row>81</xdr:row>
      <xdr:rowOff>165100</xdr:rowOff>
    </xdr:to>
    <xdr:sp macro="" textlink="">
      <xdr:nvSpPr>
        <xdr:cNvPr id="276" name="円/楕円 275"/>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3827</xdr:rowOff>
    </xdr:from>
    <xdr:ext cx="762000" cy="259045"/>
    <xdr:sp macro="" textlink="">
      <xdr:nvSpPr>
        <xdr:cNvPr id="277" name="テキスト ボックス 276"/>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[1,313.26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都府県に比べ、広大な面積を有するなどの特殊要因により、全国平均を上回っているが、そのときどきの行政ニーズや社会経済情勢に留意しつつ、民間・市町村等との役割分担の見直しや、類似業務の集約化など、執行体制の不断の見直しを行うことにより、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年度までの</a:t>
          </a:r>
          <a:r>
            <a:rPr kumimoji="1" lang="en-US" altLang="ja-JP" sz="1300">
              <a:latin typeface="ＭＳ Ｐゴシック"/>
            </a:rPr>
            <a:t>11</a:t>
          </a:r>
          <a:r>
            <a:rPr kumimoji="1" lang="ja-JP" altLang="en-US" sz="1300">
              <a:latin typeface="ＭＳ Ｐゴシック"/>
            </a:rPr>
            <a:t>年間で、知事部局職員の</a:t>
          </a:r>
          <a:r>
            <a:rPr kumimoji="1" lang="en-US" altLang="ja-JP" sz="1300">
              <a:latin typeface="ＭＳ Ｐゴシック"/>
            </a:rPr>
            <a:t>35</a:t>
          </a:r>
          <a:r>
            <a:rPr kumimoji="1" lang="ja-JP" altLang="en-US" sz="1300">
              <a:latin typeface="ＭＳ Ｐゴシック"/>
            </a:rPr>
            <a:t>％（約</a:t>
          </a:r>
          <a:r>
            <a:rPr kumimoji="1" lang="en-US" altLang="ja-JP" sz="1300">
              <a:latin typeface="ＭＳ Ｐゴシック"/>
            </a:rPr>
            <a:t>6,800</a:t>
          </a:r>
          <a:r>
            <a:rPr kumimoji="1" lang="ja-JP" altLang="en-US" sz="1300">
              <a:latin typeface="ＭＳ Ｐゴシック"/>
            </a:rPr>
            <a:t>人）の削減を目標とするなど職員数の適正化に努めている。</a:t>
          </a: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5" name="直線コネクタ 304"/>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6"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7" name="直線コネクタ 306"/>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08"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09" name="直線コネクタ 308"/>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152525</xdr:rowOff>
    </xdr:from>
    <xdr:to>
      <xdr:col>24</xdr:col>
      <xdr:colOff>558800</xdr:colOff>
      <xdr:row>60</xdr:row>
      <xdr:rowOff>159161</xdr:rowOff>
    </xdr:to>
    <xdr:cxnSp macro="">
      <xdr:nvCxnSpPr>
        <xdr:cNvPr id="310" name="直線コネクタ 309"/>
        <xdr:cNvCxnSpPr/>
      </xdr:nvCxnSpPr>
      <xdr:spPr>
        <a:xfrm>
          <a:off x="16179800" y="10439525"/>
          <a:ext cx="8382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166374</xdr:rowOff>
    </xdr:from>
    <xdr:ext cx="762000" cy="259045"/>
    <xdr:sp macro="" textlink="">
      <xdr:nvSpPr>
        <xdr:cNvPr id="311" name="定員管理の状況平均値テキスト"/>
        <xdr:cNvSpPr txBox="1"/>
      </xdr:nvSpPr>
      <xdr:spPr>
        <a:xfrm>
          <a:off x="17106900" y="1062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2" name="フローチャート : 判断 311"/>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152525</xdr:rowOff>
    </xdr:from>
    <xdr:to>
      <xdr:col>23</xdr:col>
      <xdr:colOff>406400</xdr:colOff>
      <xdr:row>61</xdr:row>
      <xdr:rowOff>21573</xdr:rowOff>
    </xdr:to>
    <xdr:cxnSp macro="">
      <xdr:nvCxnSpPr>
        <xdr:cNvPr id="313" name="直線コネクタ 312"/>
        <xdr:cNvCxnSpPr/>
      </xdr:nvCxnSpPr>
      <xdr:spPr>
        <a:xfrm flipV="1">
          <a:off x="15290800" y="10439525"/>
          <a:ext cx="889000" cy="4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14126</xdr:rowOff>
    </xdr:from>
    <xdr:to>
      <xdr:col>23</xdr:col>
      <xdr:colOff>457200</xdr:colOff>
      <xdr:row>61</xdr:row>
      <xdr:rowOff>115726</xdr:rowOff>
    </xdr:to>
    <xdr:sp macro="" textlink="">
      <xdr:nvSpPr>
        <xdr:cNvPr id="314" name="フローチャート : 判断 313"/>
        <xdr:cNvSpPr/>
      </xdr:nvSpPr>
      <xdr:spPr>
        <a:xfrm>
          <a:off x="16129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100503</xdr:rowOff>
    </xdr:from>
    <xdr:ext cx="736600" cy="259045"/>
    <xdr:sp macro="" textlink="">
      <xdr:nvSpPr>
        <xdr:cNvPr id="315" name="テキスト ボックス 314"/>
        <xdr:cNvSpPr txBox="1"/>
      </xdr:nvSpPr>
      <xdr:spPr>
        <a:xfrm>
          <a:off x="15798800" y="1055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21573</xdr:rowOff>
    </xdr:from>
    <xdr:to>
      <xdr:col>22</xdr:col>
      <xdr:colOff>203200</xdr:colOff>
      <xdr:row>61</xdr:row>
      <xdr:rowOff>66938</xdr:rowOff>
    </xdr:to>
    <xdr:cxnSp macro="">
      <xdr:nvCxnSpPr>
        <xdr:cNvPr id="316" name="直線コネクタ 315"/>
        <xdr:cNvCxnSpPr/>
      </xdr:nvCxnSpPr>
      <xdr:spPr>
        <a:xfrm flipV="1">
          <a:off x="14401800" y="10480023"/>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169410</xdr:rowOff>
    </xdr:from>
    <xdr:to>
      <xdr:col>22</xdr:col>
      <xdr:colOff>254000</xdr:colOff>
      <xdr:row>61</xdr:row>
      <xdr:rowOff>99560</xdr:rowOff>
    </xdr:to>
    <xdr:sp macro="" textlink="">
      <xdr:nvSpPr>
        <xdr:cNvPr id="317" name="フローチャート : 判断 316"/>
        <xdr:cNvSpPr/>
      </xdr:nvSpPr>
      <xdr:spPr>
        <a:xfrm>
          <a:off x="15240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84337</xdr:rowOff>
    </xdr:from>
    <xdr:ext cx="762000" cy="259045"/>
    <xdr:sp macro="" textlink="">
      <xdr:nvSpPr>
        <xdr:cNvPr id="318" name="テキスト ボックス 317"/>
        <xdr:cNvSpPr txBox="1"/>
      </xdr:nvSpPr>
      <xdr:spPr>
        <a:xfrm>
          <a:off x="14909800" y="1054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66938</xdr:rowOff>
    </xdr:from>
    <xdr:to>
      <xdr:col>21</xdr:col>
      <xdr:colOff>0</xdr:colOff>
      <xdr:row>61</xdr:row>
      <xdr:rowOff>107355</xdr:rowOff>
    </xdr:to>
    <xdr:cxnSp macro="">
      <xdr:nvCxnSpPr>
        <xdr:cNvPr id="319" name="直線コネクタ 318"/>
        <xdr:cNvCxnSpPr/>
      </xdr:nvCxnSpPr>
      <xdr:spPr>
        <a:xfrm flipV="1">
          <a:off x="13512800" y="10525388"/>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154161</xdr:rowOff>
    </xdr:from>
    <xdr:to>
      <xdr:col>21</xdr:col>
      <xdr:colOff>50800</xdr:colOff>
      <xdr:row>62</xdr:row>
      <xdr:rowOff>84311</xdr:rowOff>
    </xdr:to>
    <xdr:sp macro="" textlink="">
      <xdr:nvSpPr>
        <xdr:cNvPr id="320" name="フローチャート : 判断 319"/>
        <xdr:cNvSpPr/>
      </xdr:nvSpPr>
      <xdr:spPr>
        <a:xfrm>
          <a:off x="14351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69088</xdr:rowOff>
    </xdr:from>
    <xdr:ext cx="762000" cy="259045"/>
    <xdr:sp macro="" textlink="">
      <xdr:nvSpPr>
        <xdr:cNvPr id="321" name="テキスト ボックス 320"/>
        <xdr:cNvSpPr txBox="1"/>
      </xdr:nvSpPr>
      <xdr:spPr>
        <a:xfrm>
          <a:off x="14020800" y="1069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62541</xdr:rowOff>
    </xdr:from>
    <xdr:to>
      <xdr:col>19</xdr:col>
      <xdr:colOff>533400</xdr:colOff>
      <xdr:row>62</xdr:row>
      <xdr:rowOff>164141</xdr:rowOff>
    </xdr:to>
    <xdr:sp macro="" textlink="">
      <xdr:nvSpPr>
        <xdr:cNvPr id="322" name="フローチャート : 判断 321"/>
        <xdr:cNvSpPr/>
      </xdr:nvSpPr>
      <xdr:spPr>
        <a:xfrm>
          <a:off x="13462000" y="1069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148918</xdr:rowOff>
    </xdr:from>
    <xdr:ext cx="762000" cy="259045"/>
    <xdr:sp macro="" textlink="">
      <xdr:nvSpPr>
        <xdr:cNvPr id="323" name="テキスト ボックス 322"/>
        <xdr:cNvSpPr txBox="1"/>
      </xdr:nvSpPr>
      <xdr:spPr>
        <a:xfrm>
          <a:off x="13131800" y="1077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108361</xdr:rowOff>
    </xdr:from>
    <xdr:to>
      <xdr:col>24</xdr:col>
      <xdr:colOff>609600</xdr:colOff>
      <xdr:row>61</xdr:row>
      <xdr:rowOff>38511</xdr:rowOff>
    </xdr:to>
    <xdr:sp macro="" textlink="">
      <xdr:nvSpPr>
        <xdr:cNvPr id="329" name="円/楕円 328"/>
        <xdr:cNvSpPr/>
      </xdr:nvSpPr>
      <xdr:spPr>
        <a:xfrm>
          <a:off x="16967200" y="103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124888</xdr:rowOff>
    </xdr:from>
    <xdr:ext cx="762000" cy="259045"/>
    <xdr:sp macro="" textlink="">
      <xdr:nvSpPr>
        <xdr:cNvPr id="330" name="定員管理の状況該当値テキスト"/>
        <xdr:cNvSpPr txBox="1"/>
      </xdr:nvSpPr>
      <xdr:spPr>
        <a:xfrm>
          <a:off x="17106900" y="1024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1,313.26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101725</xdr:rowOff>
    </xdr:from>
    <xdr:to>
      <xdr:col>23</xdr:col>
      <xdr:colOff>457200</xdr:colOff>
      <xdr:row>61</xdr:row>
      <xdr:rowOff>31875</xdr:rowOff>
    </xdr:to>
    <xdr:sp macro="" textlink="">
      <xdr:nvSpPr>
        <xdr:cNvPr id="331" name="円/楕円 330"/>
        <xdr:cNvSpPr/>
      </xdr:nvSpPr>
      <xdr:spPr>
        <a:xfrm>
          <a:off x="16129000" y="103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42052</xdr:rowOff>
    </xdr:from>
    <xdr:ext cx="736600" cy="259045"/>
    <xdr:sp macro="" textlink="">
      <xdr:nvSpPr>
        <xdr:cNvPr id="332" name="テキスト ボックス 331"/>
        <xdr:cNvSpPr txBox="1"/>
      </xdr:nvSpPr>
      <xdr:spPr>
        <a:xfrm>
          <a:off x="15798800" y="1015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142223</xdr:rowOff>
    </xdr:from>
    <xdr:to>
      <xdr:col>22</xdr:col>
      <xdr:colOff>254000</xdr:colOff>
      <xdr:row>61</xdr:row>
      <xdr:rowOff>72373</xdr:rowOff>
    </xdr:to>
    <xdr:sp macro="" textlink="">
      <xdr:nvSpPr>
        <xdr:cNvPr id="333" name="円/楕円 332"/>
        <xdr:cNvSpPr/>
      </xdr:nvSpPr>
      <xdr:spPr>
        <a:xfrm>
          <a:off x="15240000" y="104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82550</xdr:rowOff>
    </xdr:from>
    <xdr:ext cx="762000" cy="259045"/>
    <xdr:sp macro="" textlink="">
      <xdr:nvSpPr>
        <xdr:cNvPr id="334" name="テキスト ボックス 333"/>
        <xdr:cNvSpPr txBox="1"/>
      </xdr:nvSpPr>
      <xdr:spPr>
        <a:xfrm>
          <a:off x="14909800" y="1019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16138</xdr:rowOff>
    </xdr:from>
    <xdr:to>
      <xdr:col>21</xdr:col>
      <xdr:colOff>50800</xdr:colOff>
      <xdr:row>61</xdr:row>
      <xdr:rowOff>117738</xdr:rowOff>
    </xdr:to>
    <xdr:sp macro="" textlink="">
      <xdr:nvSpPr>
        <xdr:cNvPr id="335" name="円/楕円 334"/>
        <xdr:cNvSpPr/>
      </xdr:nvSpPr>
      <xdr:spPr>
        <a:xfrm>
          <a:off x="14351000" y="104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127915</xdr:rowOff>
    </xdr:from>
    <xdr:ext cx="762000" cy="259045"/>
    <xdr:sp macro="" textlink="">
      <xdr:nvSpPr>
        <xdr:cNvPr id="336" name="テキスト ボックス 335"/>
        <xdr:cNvSpPr txBox="1"/>
      </xdr:nvSpPr>
      <xdr:spPr>
        <a:xfrm>
          <a:off x="14020800" y="1024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1,332.96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56555</xdr:rowOff>
    </xdr:from>
    <xdr:to>
      <xdr:col>19</xdr:col>
      <xdr:colOff>533400</xdr:colOff>
      <xdr:row>61</xdr:row>
      <xdr:rowOff>158155</xdr:rowOff>
    </xdr:to>
    <xdr:sp macro="" textlink="">
      <xdr:nvSpPr>
        <xdr:cNvPr id="337" name="円/楕円 336"/>
        <xdr:cNvSpPr/>
      </xdr:nvSpPr>
      <xdr:spPr>
        <a:xfrm>
          <a:off x="13462000" y="105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168332</xdr:rowOff>
    </xdr:from>
    <xdr:ext cx="762000" cy="259045"/>
    <xdr:sp macro="" textlink="">
      <xdr:nvSpPr>
        <xdr:cNvPr id="338" name="テキスト ボックス 337"/>
        <xdr:cNvSpPr txBox="1"/>
      </xdr:nvSpPr>
      <xdr:spPr>
        <a:xfrm>
          <a:off x="13131800" y="1028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b="0" i="0" u="none" strike="noStrike" baseline="0" smtClean="0">
              <a:solidFill>
                <a:schemeClr val="tx1"/>
              </a:solidFill>
              <a:latin typeface="+mn-lt"/>
              <a:ea typeface="+mn-ea"/>
              <a:cs typeface="+mn-cs"/>
            </a:rPr>
            <a:t>　将来負担比率と同様に、過去に景気・経済対策に呼応し、道債を財源として、積極的に公共投資を実施してきたことなどにより、道債償還費が多額となっていることもあって、全国平均を上回っている。</a:t>
          </a:r>
        </a:p>
        <a:p>
          <a:r>
            <a:rPr lang="ja-JP" altLang="en-US" sz="900" b="0" i="0" u="none" strike="noStrike" baseline="0" smtClean="0">
              <a:solidFill>
                <a:schemeClr val="tx1"/>
              </a:solidFill>
              <a:latin typeface="+mn-lt"/>
              <a:ea typeface="+mn-ea"/>
              <a:cs typeface="+mn-cs"/>
            </a:rPr>
            <a:t>　このため、今後とも、新規の道債発行を抑制することに加え、道債の発行条件の改善や、繰上償還など、様々な手法を活用して道債償還費の縮減を図ることなどにより、比率の改善に努める。</a:t>
          </a:r>
          <a:endParaRPr lang="en-US" altLang="ja-JP" sz="900" b="0" i="0" u="none" strike="noStrike" baseline="0" smtClean="0">
            <a:solidFill>
              <a:schemeClr val="tx1"/>
            </a:solidFill>
            <a:latin typeface="+mn-lt"/>
            <a:ea typeface="+mn-ea"/>
            <a:cs typeface="+mn-cs"/>
          </a:endParaRPr>
        </a:p>
        <a:p>
          <a:endParaRPr kumimoji="1"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・公債費（億円）</a:t>
          </a:r>
        </a:p>
        <a:p>
          <a:r>
            <a:rPr lang="en-US" altLang="ja-JP" sz="900" b="0" i="0" u="none" strike="noStrike" baseline="0" smtClean="0">
              <a:solidFill>
                <a:schemeClr val="tx1"/>
              </a:solidFill>
              <a:latin typeface="+mn-lt"/>
              <a:ea typeface="+mn-ea"/>
              <a:cs typeface="+mn-cs"/>
            </a:rPr>
            <a:t>  H22:4,725 H23:4,484 H24:4,353 H25:4,474 H26:4,360</a:t>
          </a:r>
        </a:p>
        <a:p>
          <a:endParaRPr lang="ja-JP" altLang="en-US" sz="90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・行財政運営方針（</a:t>
          </a:r>
          <a:r>
            <a:rPr lang="en-US" altLang="ja-JP" sz="900" b="0" i="0" u="none" strike="noStrike" baseline="0" smtClean="0">
              <a:solidFill>
                <a:schemeClr val="tx1"/>
              </a:solidFill>
              <a:latin typeface="+mn-lt"/>
              <a:ea typeface="+mn-ea"/>
              <a:cs typeface="+mn-cs"/>
            </a:rPr>
            <a:t>H28</a:t>
          </a:r>
          <a:r>
            <a:rPr lang="ja-JP" altLang="en-US" sz="900" b="0" i="0" u="none" strike="noStrike" baseline="0" smtClean="0">
              <a:solidFill>
                <a:schemeClr val="tx1"/>
              </a:solidFill>
              <a:latin typeface="+mn-lt"/>
              <a:ea typeface="+mn-ea"/>
              <a:cs typeface="+mn-cs"/>
            </a:rPr>
            <a:t>～</a:t>
          </a:r>
          <a:r>
            <a:rPr lang="en-US" altLang="ja-JP" sz="900" b="0" i="0" u="none" strike="noStrike" baseline="0" smtClean="0">
              <a:solidFill>
                <a:schemeClr val="tx1"/>
              </a:solidFill>
              <a:latin typeface="+mn-lt"/>
              <a:ea typeface="+mn-ea"/>
              <a:cs typeface="+mn-cs"/>
            </a:rPr>
            <a:t>32</a:t>
          </a:r>
          <a:r>
            <a:rPr lang="ja-JP" altLang="en-US" sz="900" b="0" i="0" u="none" strike="noStrike" baseline="0" smtClean="0">
              <a:solidFill>
                <a:schemeClr val="tx1"/>
              </a:solidFill>
              <a:latin typeface="+mn-lt"/>
              <a:ea typeface="+mn-ea"/>
              <a:cs typeface="+mn-cs"/>
            </a:rPr>
            <a:t>）の目標値</a:t>
          </a:r>
        </a:p>
        <a:p>
          <a:r>
            <a:rPr lang="ja-JP" altLang="en-US" sz="900" b="0" i="0" u="none" strike="noStrike" baseline="0" smtClean="0">
              <a:solidFill>
                <a:schemeClr val="tx1"/>
              </a:solidFill>
              <a:latin typeface="+mn-lt"/>
              <a:ea typeface="+mn-ea"/>
              <a:cs typeface="+mn-cs"/>
            </a:rPr>
            <a:t>  実質公債費比率：</a:t>
          </a:r>
          <a:r>
            <a:rPr lang="en-US" altLang="ja-JP" sz="900" b="0" i="0" u="none" strike="noStrike" baseline="0" smtClean="0">
              <a:solidFill>
                <a:schemeClr val="tx1"/>
              </a:solidFill>
              <a:latin typeface="+mn-lt"/>
              <a:ea typeface="+mn-ea"/>
              <a:cs typeface="+mn-cs"/>
            </a:rPr>
            <a:t>H27</a:t>
          </a:r>
          <a:r>
            <a:rPr lang="ja-JP" altLang="en-US" sz="900" b="0" i="0" u="none" strike="noStrike" baseline="0" smtClean="0">
              <a:solidFill>
                <a:schemeClr val="tx1"/>
              </a:solidFill>
              <a:latin typeface="+mn-lt"/>
              <a:ea typeface="+mn-ea"/>
              <a:cs typeface="+mn-cs"/>
            </a:rPr>
            <a:t>水準</a:t>
          </a:r>
          <a:r>
            <a:rPr lang="en-US" altLang="ja-JP" sz="900" b="0" i="0" u="none" strike="noStrike" baseline="0" smtClean="0">
              <a:solidFill>
                <a:schemeClr val="tx1"/>
              </a:solidFill>
              <a:latin typeface="+mn-lt"/>
              <a:ea typeface="+mn-ea"/>
              <a:cs typeface="+mn-cs"/>
            </a:rPr>
            <a:t>(20.8</a:t>
          </a:r>
          <a:r>
            <a:rPr lang="ja-JP" altLang="en-US" sz="900" b="0" i="0" u="none" strike="noStrike" baseline="0" smtClean="0">
              <a:solidFill>
                <a:schemeClr val="tx1"/>
              </a:solidFill>
              <a:latin typeface="+mn-lt"/>
              <a:ea typeface="+mn-ea"/>
              <a:cs typeface="+mn-cs"/>
            </a:rPr>
            <a:t>％</a:t>
          </a:r>
          <a:r>
            <a:rPr lang="en-US" altLang="ja-JP" sz="900" b="0" i="0" u="none" strike="noStrike" baseline="0" smtClean="0">
              <a:solidFill>
                <a:schemeClr val="tx1"/>
              </a:solidFill>
              <a:latin typeface="+mn-lt"/>
              <a:ea typeface="+mn-ea"/>
              <a:cs typeface="+mn-cs"/>
            </a:rPr>
            <a:t>)</a:t>
          </a:r>
          <a:r>
            <a:rPr lang="ja-JP" altLang="en-US" sz="900" b="0" i="0" u="none" strike="noStrike" baseline="0" smtClean="0">
              <a:solidFill>
                <a:schemeClr val="tx1"/>
              </a:solidFill>
              <a:latin typeface="+mn-lt"/>
              <a:ea typeface="+mn-ea"/>
              <a:cs typeface="+mn-cs"/>
            </a:rPr>
            <a:t>を上回らない</a:t>
          </a:r>
          <a:endParaRPr kumimoji="1" lang="ja-JP" altLang="en-US" sz="900">
            <a:solidFill>
              <a:schemeClr val="tx1"/>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42</xdr:row>
      <xdr:rowOff>159455</xdr:rowOff>
    </xdr:to>
    <xdr:cxnSp macro="">
      <xdr:nvCxnSpPr>
        <xdr:cNvPr id="366" name="直線コネクタ 365"/>
        <xdr:cNvCxnSpPr/>
      </xdr:nvCxnSpPr>
      <xdr:spPr>
        <a:xfrm flipV="1">
          <a:off x="17018000" y="6086828"/>
          <a:ext cx="0" cy="12735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131532</xdr:rowOff>
    </xdr:from>
    <xdr:ext cx="762000" cy="259045"/>
    <xdr:sp macro="" textlink="">
      <xdr:nvSpPr>
        <xdr:cNvPr id="367" name="公債費負担の状況最小値テキスト"/>
        <xdr:cNvSpPr txBox="1"/>
      </xdr:nvSpPr>
      <xdr:spPr>
        <a:xfrm>
          <a:off x="17106900" y="73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42</xdr:row>
      <xdr:rowOff>159455</xdr:rowOff>
    </xdr:from>
    <xdr:to>
      <xdr:col>24</xdr:col>
      <xdr:colOff>647700</xdr:colOff>
      <xdr:row>42</xdr:row>
      <xdr:rowOff>159455</xdr:rowOff>
    </xdr:to>
    <xdr:cxnSp macro="">
      <xdr:nvCxnSpPr>
        <xdr:cNvPr id="368" name="直線コネクタ 367"/>
        <xdr:cNvCxnSpPr/>
      </xdr:nvCxnSpPr>
      <xdr:spPr>
        <a:xfrm>
          <a:off x="16929100" y="736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69"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70" name="直線コネクタ 369"/>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159455</xdr:rowOff>
    </xdr:from>
    <xdr:to>
      <xdr:col>24</xdr:col>
      <xdr:colOff>558800</xdr:colOff>
      <xdr:row>43</xdr:row>
      <xdr:rowOff>55033</xdr:rowOff>
    </xdr:to>
    <xdr:cxnSp macro="">
      <xdr:nvCxnSpPr>
        <xdr:cNvPr id="371" name="直線コネクタ 370"/>
        <xdr:cNvCxnSpPr/>
      </xdr:nvCxnSpPr>
      <xdr:spPr>
        <a:xfrm flipV="1">
          <a:off x="16179800" y="7360355"/>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22877</xdr:rowOff>
    </xdr:from>
    <xdr:ext cx="762000" cy="259045"/>
    <xdr:sp macro="" textlink="">
      <xdr:nvSpPr>
        <xdr:cNvPr id="372"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73" name="フローチャート : 判断 372"/>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55033</xdr:rowOff>
    </xdr:from>
    <xdr:to>
      <xdr:col>23</xdr:col>
      <xdr:colOff>406400</xdr:colOff>
      <xdr:row>43</xdr:row>
      <xdr:rowOff>108655</xdr:rowOff>
    </xdr:to>
    <xdr:cxnSp macro="">
      <xdr:nvCxnSpPr>
        <xdr:cNvPr id="374" name="直線コネクタ 373"/>
        <xdr:cNvCxnSpPr/>
      </xdr:nvCxnSpPr>
      <xdr:spPr>
        <a:xfrm flipV="1">
          <a:off x="15290800" y="74273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100189</xdr:rowOff>
    </xdr:from>
    <xdr:to>
      <xdr:col>23</xdr:col>
      <xdr:colOff>457200</xdr:colOff>
      <xdr:row>40</xdr:row>
      <xdr:rowOff>30339</xdr:rowOff>
    </xdr:to>
    <xdr:sp macro="" textlink="">
      <xdr:nvSpPr>
        <xdr:cNvPr id="375" name="フローチャート : 判断 374"/>
        <xdr:cNvSpPr/>
      </xdr:nvSpPr>
      <xdr:spPr>
        <a:xfrm>
          <a:off x="16129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40516</xdr:rowOff>
    </xdr:from>
    <xdr:ext cx="736600" cy="259045"/>
    <xdr:sp macro="" textlink="">
      <xdr:nvSpPr>
        <xdr:cNvPr id="376" name="テキスト ボックス 375"/>
        <xdr:cNvSpPr txBox="1"/>
      </xdr:nvSpPr>
      <xdr:spPr>
        <a:xfrm>
          <a:off x="15798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108655</xdr:rowOff>
    </xdr:from>
    <xdr:to>
      <xdr:col>22</xdr:col>
      <xdr:colOff>203200</xdr:colOff>
      <xdr:row>44</xdr:row>
      <xdr:rowOff>124883</xdr:rowOff>
    </xdr:to>
    <xdr:cxnSp macro="">
      <xdr:nvCxnSpPr>
        <xdr:cNvPr id="377" name="直線コネクタ 376"/>
        <xdr:cNvCxnSpPr/>
      </xdr:nvCxnSpPr>
      <xdr:spPr>
        <a:xfrm flipV="1">
          <a:off x="14401800" y="7481005"/>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78" name="フローチャート : 判断 37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79" name="テキスト ボックス 37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45</xdr:row>
      <xdr:rowOff>87489</xdr:rowOff>
    </xdr:to>
    <xdr:cxnSp macro="">
      <xdr:nvCxnSpPr>
        <xdr:cNvPr id="380" name="直線コネクタ 379"/>
        <xdr:cNvCxnSpPr/>
      </xdr:nvCxnSpPr>
      <xdr:spPr>
        <a:xfrm flipV="1">
          <a:off x="13512800" y="76686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62795</xdr:rowOff>
    </xdr:from>
    <xdr:to>
      <xdr:col>21</xdr:col>
      <xdr:colOff>50800</xdr:colOff>
      <xdr:row>40</xdr:row>
      <xdr:rowOff>164395</xdr:rowOff>
    </xdr:to>
    <xdr:sp macro="" textlink="">
      <xdr:nvSpPr>
        <xdr:cNvPr id="381" name="フローチャート : 判断 380"/>
        <xdr:cNvSpPr/>
      </xdr:nvSpPr>
      <xdr:spPr>
        <a:xfrm>
          <a:off x="14351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3122</xdr:rowOff>
    </xdr:from>
    <xdr:ext cx="762000" cy="259045"/>
    <xdr:sp macro="" textlink="">
      <xdr:nvSpPr>
        <xdr:cNvPr id="382" name="テキスト ボックス 381"/>
        <xdr:cNvSpPr txBox="1"/>
      </xdr:nvSpPr>
      <xdr:spPr>
        <a:xfrm>
          <a:off x="14020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129822</xdr:rowOff>
    </xdr:from>
    <xdr:to>
      <xdr:col>19</xdr:col>
      <xdr:colOff>533400</xdr:colOff>
      <xdr:row>41</xdr:row>
      <xdr:rowOff>59972</xdr:rowOff>
    </xdr:to>
    <xdr:sp macro="" textlink="">
      <xdr:nvSpPr>
        <xdr:cNvPr id="383" name="フローチャート : 判断 382"/>
        <xdr:cNvSpPr/>
      </xdr:nvSpPr>
      <xdr:spPr>
        <a:xfrm>
          <a:off x="13462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70149</xdr:rowOff>
    </xdr:from>
    <xdr:ext cx="762000" cy="259045"/>
    <xdr:sp macro="" textlink="">
      <xdr:nvSpPr>
        <xdr:cNvPr id="384" name="テキスト ボックス 383"/>
        <xdr:cNvSpPr txBox="1"/>
      </xdr:nvSpPr>
      <xdr:spPr>
        <a:xfrm>
          <a:off x="13131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108655</xdr:rowOff>
    </xdr:from>
    <xdr:to>
      <xdr:col>24</xdr:col>
      <xdr:colOff>609600</xdr:colOff>
      <xdr:row>43</xdr:row>
      <xdr:rowOff>38805</xdr:rowOff>
    </xdr:to>
    <xdr:sp macro="" textlink="">
      <xdr:nvSpPr>
        <xdr:cNvPr id="390" name="円/楕円 389"/>
        <xdr:cNvSpPr/>
      </xdr:nvSpPr>
      <xdr:spPr>
        <a:xfrm>
          <a:off x="16967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4532</xdr:rowOff>
    </xdr:from>
    <xdr:ext cx="762000" cy="259045"/>
    <xdr:sp macro="" textlink="">
      <xdr:nvSpPr>
        <xdr:cNvPr id="391" name="公債費負担の状況該当値テキスト"/>
        <xdr:cNvSpPr txBox="1"/>
      </xdr:nvSpPr>
      <xdr:spPr>
        <a:xfrm>
          <a:off x="17106900" y="720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4233</xdr:rowOff>
    </xdr:from>
    <xdr:to>
      <xdr:col>23</xdr:col>
      <xdr:colOff>457200</xdr:colOff>
      <xdr:row>43</xdr:row>
      <xdr:rowOff>105833</xdr:rowOff>
    </xdr:to>
    <xdr:sp macro="" textlink="">
      <xdr:nvSpPr>
        <xdr:cNvPr id="392" name="円/楕円 391"/>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90610</xdr:rowOff>
    </xdr:from>
    <xdr:ext cx="736600" cy="259045"/>
    <xdr:sp macro="" textlink="">
      <xdr:nvSpPr>
        <xdr:cNvPr id="393" name="テキスト ボックス 392"/>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57855</xdr:rowOff>
    </xdr:from>
    <xdr:to>
      <xdr:col>22</xdr:col>
      <xdr:colOff>254000</xdr:colOff>
      <xdr:row>43</xdr:row>
      <xdr:rowOff>159455</xdr:rowOff>
    </xdr:to>
    <xdr:sp macro="" textlink="">
      <xdr:nvSpPr>
        <xdr:cNvPr id="394" name="円/楕円 393"/>
        <xdr:cNvSpPr/>
      </xdr:nvSpPr>
      <xdr:spPr>
        <a:xfrm>
          <a:off x="15240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144232</xdr:rowOff>
    </xdr:from>
    <xdr:ext cx="762000" cy="259045"/>
    <xdr:sp macro="" textlink="">
      <xdr:nvSpPr>
        <xdr:cNvPr id="395" name="テキスト ボックス 394"/>
        <xdr:cNvSpPr txBox="1"/>
      </xdr:nvSpPr>
      <xdr:spPr>
        <a:xfrm>
          <a:off x="14909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396" name="円/楕円 395"/>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397" name="テキスト ボックス 396"/>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36689</xdr:rowOff>
    </xdr:from>
    <xdr:to>
      <xdr:col>19</xdr:col>
      <xdr:colOff>533400</xdr:colOff>
      <xdr:row>45</xdr:row>
      <xdr:rowOff>138289</xdr:rowOff>
    </xdr:to>
    <xdr:sp macro="" textlink="">
      <xdr:nvSpPr>
        <xdr:cNvPr id="398" name="円/楕円 397"/>
        <xdr:cNvSpPr/>
      </xdr:nvSpPr>
      <xdr:spPr>
        <a:xfrm>
          <a:off x="13462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123066</xdr:rowOff>
    </xdr:from>
    <xdr:ext cx="762000" cy="259045"/>
    <xdr:sp macro="" textlink="">
      <xdr:nvSpPr>
        <xdr:cNvPr id="399" name="テキスト ボックス 398"/>
        <xdr:cNvSpPr txBox="1"/>
      </xdr:nvSpPr>
      <xdr:spPr>
        <a:xfrm>
          <a:off x="13131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b="0" i="0" u="none" strike="noStrike" baseline="0" smtClean="0">
              <a:solidFill>
                <a:schemeClr val="tx1"/>
              </a:solidFill>
              <a:latin typeface="+mn-lt"/>
              <a:ea typeface="+mn-ea"/>
              <a:cs typeface="+mn-cs"/>
            </a:rPr>
            <a:t>　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もあって、全国平均を上回っており、また、グループ内順位が低い要因ともなっている。</a:t>
          </a:r>
        </a:p>
        <a:p>
          <a:r>
            <a:rPr lang="ja-JP" altLang="en-US" sz="900" b="0" i="0" u="none" strike="noStrike" baseline="0" smtClean="0">
              <a:solidFill>
                <a:schemeClr val="tx1"/>
              </a:solidFill>
              <a:latin typeface="+mn-lt"/>
              <a:ea typeface="+mn-ea"/>
              <a:cs typeface="+mn-cs"/>
            </a:rPr>
            <a:t>　このため、道債残高の減少に向けて、新規道債発行の抑制を図ってきており、今後も、歳入・歳出全般にわたる徹底した見直しを進め、比率の改善に努める。</a:t>
          </a:r>
          <a:endParaRPr lang="en-US" altLang="ja-JP" sz="900" b="0" i="0" u="none" strike="noStrike" baseline="0" smtClean="0">
            <a:solidFill>
              <a:schemeClr val="tx1"/>
            </a:solidFill>
            <a:latin typeface="+mn-lt"/>
            <a:ea typeface="+mn-ea"/>
            <a:cs typeface="+mn-cs"/>
          </a:endParaRPr>
        </a:p>
        <a:p>
          <a:endParaRPr kumimoji="1"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・行政改革推進債発行額（億円）</a:t>
          </a:r>
        </a:p>
        <a:p>
          <a:r>
            <a:rPr lang="en-US" altLang="ja-JP" sz="900" b="0" i="0" u="none" strike="noStrike" baseline="0" smtClean="0">
              <a:solidFill>
                <a:schemeClr val="tx1"/>
              </a:solidFill>
              <a:latin typeface="+mn-lt"/>
              <a:ea typeface="+mn-ea"/>
              <a:cs typeface="+mn-cs"/>
            </a:rPr>
            <a:t>  H22:85 H23:61 H24:8 H25:37 H26:137</a:t>
          </a:r>
        </a:p>
        <a:p>
          <a:endParaRPr lang="ja-JP" altLang="en-US" sz="90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・退職手当債発行額（億円）</a:t>
          </a:r>
        </a:p>
        <a:p>
          <a:r>
            <a:rPr lang="en-US" altLang="ja-JP" sz="900" b="0" i="0" u="none" strike="noStrike" baseline="0" smtClean="0">
              <a:solidFill>
                <a:schemeClr val="tx1"/>
              </a:solidFill>
              <a:latin typeface="+mn-lt"/>
              <a:ea typeface="+mn-ea"/>
              <a:cs typeface="+mn-cs"/>
            </a:rPr>
            <a:t>  H22:165 H23:200 H24:169 H25:136 H26:90</a:t>
          </a:r>
        </a:p>
        <a:p>
          <a:endParaRPr kumimoji="1" lang="ja-JP" altLang="en-US" sz="900">
            <a:solidFill>
              <a:schemeClr val="tx1"/>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90373</xdr:rowOff>
    </xdr:from>
    <xdr:to>
      <xdr:col>24</xdr:col>
      <xdr:colOff>558800</xdr:colOff>
      <xdr:row>20</xdr:row>
      <xdr:rowOff>71272</xdr:rowOff>
    </xdr:to>
    <xdr:cxnSp macro="">
      <xdr:nvCxnSpPr>
        <xdr:cNvPr id="425" name="直線コネクタ 424"/>
        <xdr:cNvCxnSpPr/>
      </xdr:nvCxnSpPr>
      <xdr:spPr>
        <a:xfrm flipV="1">
          <a:off x="17018000" y="2490673"/>
          <a:ext cx="0" cy="100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43349</xdr:rowOff>
    </xdr:from>
    <xdr:ext cx="762000" cy="259045"/>
    <xdr:sp macro="" textlink="">
      <xdr:nvSpPr>
        <xdr:cNvPr id="426" name="将来負担の状況最小値テキスト"/>
        <xdr:cNvSpPr txBox="1"/>
      </xdr:nvSpPr>
      <xdr:spPr>
        <a:xfrm>
          <a:off x="17106900" y="34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20</xdr:row>
      <xdr:rowOff>71272</xdr:rowOff>
    </xdr:from>
    <xdr:to>
      <xdr:col>24</xdr:col>
      <xdr:colOff>647700</xdr:colOff>
      <xdr:row>20</xdr:row>
      <xdr:rowOff>71272</xdr:rowOff>
    </xdr:to>
    <xdr:cxnSp macro="">
      <xdr:nvCxnSpPr>
        <xdr:cNvPr id="427" name="直線コネクタ 426"/>
        <xdr:cNvCxnSpPr/>
      </xdr:nvCxnSpPr>
      <xdr:spPr>
        <a:xfrm>
          <a:off x="16929100" y="350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5300</xdr:rowOff>
    </xdr:from>
    <xdr:ext cx="762000" cy="259045"/>
    <xdr:sp macro="" textlink="">
      <xdr:nvSpPr>
        <xdr:cNvPr id="428" name="将来負担の状況最大値テキスト"/>
        <xdr:cNvSpPr txBox="1"/>
      </xdr:nvSpPr>
      <xdr:spPr>
        <a:xfrm>
          <a:off x="17106900" y="22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14</xdr:row>
      <xdr:rowOff>90373</xdr:rowOff>
    </xdr:from>
    <xdr:to>
      <xdr:col>24</xdr:col>
      <xdr:colOff>647700</xdr:colOff>
      <xdr:row>14</xdr:row>
      <xdr:rowOff>90373</xdr:rowOff>
    </xdr:to>
    <xdr:cxnSp macro="">
      <xdr:nvCxnSpPr>
        <xdr:cNvPr id="429" name="直線コネクタ 428"/>
        <xdr:cNvCxnSpPr/>
      </xdr:nvCxnSpPr>
      <xdr:spPr>
        <a:xfrm>
          <a:off x="16929100" y="24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71272</xdr:rowOff>
    </xdr:from>
    <xdr:to>
      <xdr:col>24</xdr:col>
      <xdr:colOff>558800</xdr:colOff>
      <xdr:row>20</xdr:row>
      <xdr:rowOff>86716</xdr:rowOff>
    </xdr:to>
    <xdr:cxnSp macro="">
      <xdr:nvCxnSpPr>
        <xdr:cNvPr id="430" name="直線コネクタ 429"/>
        <xdr:cNvCxnSpPr/>
      </xdr:nvCxnSpPr>
      <xdr:spPr>
        <a:xfrm flipV="1">
          <a:off x="16179800" y="3500272"/>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61993</xdr:rowOff>
    </xdr:from>
    <xdr:ext cx="762000" cy="259045"/>
    <xdr:sp macro="" textlink="">
      <xdr:nvSpPr>
        <xdr:cNvPr id="431" name="将来負担の状況平均値テキスト"/>
        <xdr:cNvSpPr txBox="1"/>
      </xdr:nvSpPr>
      <xdr:spPr>
        <a:xfrm>
          <a:off x="17106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45466</xdr:rowOff>
    </xdr:from>
    <xdr:to>
      <xdr:col>24</xdr:col>
      <xdr:colOff>609600</xdr:colOff>
      <xdr:row>17</xdr:row>
      <xdr:rowOff>147066</xdr:rowOff>
    </xdr:to>
    <xdr:sp macro="" textlink="">
      <xdr:nvSpPr>
        <xdr:cNvPr id="432" name="フローチャート : 判断 431"/>
        <xdr:cNvSpPr/>
      </xdr:nvSpPr>
      <xdr:spPr>
        <a:xfrm>
          <a:off x="16967200" y="296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86716</xdr:rowOff>
    </xdr:from>
    <xdr:to>
      <xdr:col>23</xdr:col>
      <xdr:colOff>406400</xdr:colOff>
      <xdr:row>20</xdr:row>
      <xdr:rowOff>125324</xdr:rowOff>
    </xdr:to>
    <xdr:cxnSp macro="">
      <xdr:nvCxnSpPr>
        <xdr:cNvPr id="433" name="直線コネクタ 432"/>
        <xdr:cNvCxnSpPr/>
      </xdr:nvCxnSpPr>
      <xdr:spPr>
        <a:xfrm flipV="1">
          <a:off x="15290800" y="35157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131851</xdr:rowOff>
    </xdr:from>
    <xdr:to>
      <xdr:col>23</xdr:col>
      <xdr:colOff>457200</xdr:colOff>
      <xdr:row>18</xdr:row>
      <xdr:rowOff>62001</xdr:rowOff>
    </xdr:to>
    <xdr:sp macro="" textlink="">
      <xdr:nvSpPr>
        <xdr:cNvPr id="434" name="フローチャート : 判断 433"/>
        <xdr:cNvSpPr/>
      </xdr:nvSpPr>
      <xdr:spPr>
        <a:xfrm>
          <a:off x="16129000" y="304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72178</xdr:rowOff>
    </xdr:from>
    <xdr:ext cx="736600" cy="259045"/>
    <xdr:sp macro="" textlink="">
      <xdr:nvSpPr>
        <xdr:cNvPr id="435" name="テキスト ボックス 434"/>
        <xdr:cNvSpPr txBox="1"/>
      </xdr:nvSpPr>
      <xdr:spPr>
        <a:xfrm>
          <a:off x="15798800" y="2815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125324</xdr:rowOff>
    </xdr:from>
    <xdr:to>
      <xdr:col>22</xdr:col>
      <xdr:colOff>203200</xdr:colOff>
      <xdr:row>20</xdr:row>
      <xdr:rowOff>155245</xdr:rowOff>
    </xdr:to>
    <xdr:cxnSp macro="">
      <xdr:nvCxnSpPr>
        <xdr:cNvPr id="436" name="直線コネクタ 435"/>
        <xdr:cNvCxnSpPr/>
      </xdr:nvCxnSpPr>
      <xdr:spPr>
        <a:xfrm flipV="1">
          <a:off x="14401800" y="3554324"/>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159842</xdr:rowOff>
    </xdr:from>
    <xdr:to>
      <xdr:col>22</xdr:col>
      <xdr:colOff>254000</xdr:colOff>
      <xdr:row>18</xdr:row>
      <xdr:rowOff>89992</xdr:rowOff>
    </xdr:to>
    <xdr:sp macro="" textlink="">
      <xdr:nvSpPr>
        <xdr:cNvPr id="437" name="フローチャート : 判断 436"/>
        <xdr:cNvSpPr/>
      </xdr:nvSpPr>
      <xdr:spPr>
        <a:xfrm>
          <a:off x="15240000" y="30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100169</xdr:rowOff>
    </xdr:from>
    <xdr:ext cx="762000" cy="259045"/>
    <xdr:sp macro="" textlink="">
      <xdr:nvSpPr>
        <xdr:cNvPr id="438" name="テキスト ボックス 437"/>
        <xdr:cNvSpPr txBox="1"/>
      </xdr:nvSpPr>
      <xdr:spPr>
        <a:xfrm>
          <a:off x="14909800" y="284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133045</xdr:rowOff>
    </xdr:from>
    <xdr:to>
      <xdr:col>21</xdr:col>
      <xdr:colOff>0</xdr:colOff>
      <xdr:row>20</xdr:row>
      <xdr:rowOff>155245</xdr:rowOff>
    </xdr:to>
    <xdr:cxnSp macro="">
      <xdr:nvCxnSpPr>
        <xdr:cNvPr id="439" name="直線コネクタ 438"/>
        <xdr:cNvCxnSpPr/>
      </xdr:nvCxnSpPr>
      <xdr:spPr>
        <a:xfrm>
          <a:off x="13512800" y="3562045"/>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167081</xdr:rowOff>
    </xdr:from>
    <xdr:to>
      <xdr:col>21</xdr:col>
      <xdr:colOff>50800</xdr:colOff>
      <xdr:row>18</xdr:row>
      <xdr:rowOff>97231</xdr:rowOff>
    </xdr:to>
    <xdr:sp macro="" textlink="">
      <xdr:nvSpPr>
        <xdr:cNvPr id="440" name="フローチャート : 判断 439"/>
        <xdr:cNvSpPr/>
      </xdr:nvSpPr>
      <xdr:spPr>
        <a:xfrm>
          <a:off x="14351000" y="30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107408</xdr:rowOff>
    </xdr:from>
    <xdr:ext cx="762000" cy="259045"/>
    <xdr:sp macro="" textlink="">
      <xdr:nvSpPr>
        <xdr:cNvPr id="441" name="テキスト ボックス 440"/>
        <xdr:cNvSpPr txBox="1"/>
      </xdr:nvSpPr>
      <xdr:spPr>
        <a:xfrm>
          <a:off x="14020800" y="285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32309</xdr:rowOff>
    </xdr:from>
    <xdr:to>
      <xdr:col>19</xdr:col>
      <xdr:colOff>533400</xdr:colOff>
      <xdr:row>18</xdr:row>
      <xdr:rowOff>133909</xdr:rowOff>
    </xdr:to>
    <xdr:sp macro="" textlink="">
      <xdr:nvSpPr>
        <xdr:cNvPr id="442" name="フローチャート : 判断 441"/>
        <xdr:cNvSpPr/>
      </xdr:nvSpPr>
      <xdr:spPr>
        <a:xfrm>
          <a:off x="13462000" y="31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144086</xdr:rowOff>
    </xdr:from>
    <xdr:ext cx="762000" cy="259045"/>
    <xdr:sp macro="" textlink="">
      <xdr:nvSpPr>
        <xdr:cNvPr id="443" name="テキスト ボックス 442"/>
        <xdr:cNvSpPr txBox="1"/>
      </xdr:nvSpPr>
      <xdr:spPr>
        <a:xfrm>
          <a:off x="13131800" y="288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20472</xdr:rowOff>
    </xdr:from>
    <xdr:to>
      <xdr:col>24</xdr:col>
      <xdr:colOff>609600</xdr:colOff>
      <xdr:row>20</xdr:row>
      <xdr:rowOff>122072</xdr:rowOff>
    </xdr:to>
    <xdr:sp macro="" textlink="">
      <xdr:nvSpPr>
        <xdr:cNvPr id="449" name="円/楕円 448"/>
        <xdr:cNvSpPr/>
      </xdr:nvSpPr>
      <xdr:spPr>
        <a:xfrm>
          <a:off x="16967200" y="34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87799</xdr:rowOff>
    </xdr:from>
    <xdr:ext cx="762000" cy="259045"/>
    <xdr:sp macro="" textlink="">
      <xdr:nvSpPr>
        <xdr:cNvPr id="450" name="将来負担の状況該当値テキスト"/>
        <xdr:cNvSpPr txBox="1"/>
      </xdr:nvSpPr>
      <xdr:spPr>
        <a:xfrm>
          <a:off x="17106900" y="33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35916</xdr:rowOff>
    </xdr:from>
    <xdr:to>
      <xdr:col>23</xdr:col>
      <xdr:colOff>457200</xdr:colOff>
      <xdr:row>20</xdr:row>
      <xdr:rowOff>137516</xdr:rowOff>
    </xdr:to>
    <xdr:sp macro="" textlink="">
      <xdr:nvSpPr>
        <xdr:cNvPr id="451" name="円/楕円 450"/>
        <xdr:cNvSpPr/>
      </xdr:nvSpPr>
      <xdr:spPr>
        <a:xfrm>
          <a:off x="16129000" y="34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122293</xdr:rowOff>
    </xdr:from>
    <xdr:ext cx="736600" cy="259045"/>
    <xdr:sp macro="" textlink="">
      <xdr:nvSpPr>
        <xdr:cNvPr id="452" name="テキスト ボックス 451"/>
        <xdr:cNvSpPr txBox="1"/>
      </xdr:nvSpPr>
      <xdr:spPr>
        <a:xfrm>
          <a:off x="15798800" y="35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74524</xdr:rowOff>
    </xdr:from>
    <xdr:to>
      <xdr:col>22</xdr:col>
      <xdr:colOff>254000</xdr:colOff>
      <xdr:row>21</xdr:row>
      <xdr:rowOff>4674</xdr:rowOff>
    </xdr:to>
    <xdr:sp macro="" textlink="">
      <xdr:nvSpPr>
        <xdr:cNvPr id="453" name="円/楕円 452"/>
        <xdr:cNvSpPr/>
      </xdr:nvSpPr>
      <xdr:spPr>
        <a:xfrm>
          <a:off x="15240000" y="350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160901</xdr:rowOff>
    </xdr:from>
    <xdr:ext cx="762000" cy="259045"/>
    <xdr:sp macro="" textlink="">
      <xdr:nvSpPr>
        <xdr:cNvPr id="454" name="テキスト ボックス 453"/>
        <xdr:cNvSpPr txBox="1"/>
      </xdr:nvSpPr>
      <xdr:spPr>
        <a:xfrm>
          <a:off x="14909800" y="358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104445</xdr:rowOff>
    </xdr:from>
    <xdr:to>
      <xdr:col>21</xdr:col>
      <xdr:colOff>50800</xdr:colOff>
      <xdr:row>21</xdr:row>
      <xdr:rowOff>34595</xdr:rowOff>
    </xdr:to>
    <xdr:sp macro="" textlink="">
      <xdr:nvSpPr>
        <xdr:cNvPr id="455" name="円/楕円 454"/>
        <xdr:cNvSpPr/>
      </xdr:nvSpPr>
      <xdr:spPr>
        <a:xfrm>
          <a:off x="14351000" y="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19372</xdr:rowOff>
    </xdr:from>
    <xdr:ext cx="762000" cy="259045"/>
    <xdr:sp macro="" textlink="">
      <xdr:nvSpPr>
        <xdr:cNvPr id="456" name="テキスト ボックス 455"/>
        <xdr:cNvSpPr txBox="1"/>
      </xdr:nvSpPr>
      <xdr:spPr>
        <a:xfrm>
          <a:off x="14020800" y="361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82245</xdr:rowOff>
    </xdr:from>
    <xdr:to>
      <xdr:col>19</xdr:col>
      <xdr:colOff>533400</xdr:colOff>
      <xdr:row>21</xdr:row>
      <xdr:rowOff>12395</xdr:rowOff>
    </xdr:to>
    <xdr:sp macro="" textlink="">
      <xdr:nvSpPr>
        <xdr:cNvPr id="457" name="円/楕円 456"/>
        <xdr:cNvSpPr/>
      </xdr:nvSpPr>
      <xdr:spPr>
        <a:xfrm>
          <a:off x="13462000" y="35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168622</xdr:rowOff>
    </xdr:from>
    <xdr:ext cx="762000" cy="259045"/>
    <xdr:sp macro="" textlink="">
      <xdr:nvSpPr>
        <xdr:cNvPr id="458" name="テキスト ボックス 457"/>
        <xdr:cNvSpPr txBox="1"/>
      </xdr:nvSpPr>
      <xdr:spPr>
        <a:xfrm>
          <a:off x="13131800" y="35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5,431,658
5,408,756
83,424.22
2,398,984,645
2,390,878,156
2,884,865
1,413,567,113
5,819,827,192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20.8
317.4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b="0" i="0" u="none" strike="noStrike" baseline="0" smtClean="0">
              <a:solidFill>
                <a:schemeClr val="tx1"/>
              </a:solidFill>
              <a:latin typeface="+mn-lt"/>
              <a:ea typeface="+mn-ea"/>
              <a:cs typeface="+mn-cs"/>
            </a:rPr>
            <a:t>　道独自の給与縮減措置の実施などにより、全国平均を下回っている。</a:t>
          </a:r>
        </a:p>
        <a:p>
          <a:r>
            <a:rPr lang="ja-JP" altLang="en-US" sz="900" b="0" i="0" u="none" strike="noStrike" baseline="0" smtClean="0">
              <a:solidFill>
                <a:schemeClr val="tx1"/>
              </a:solidFill>
              <a:latin typeface="+mn-lt"/>
              <a:ea typeface="+mn-ea"/>
              <a:cs typeface="+mn-cs"/>
            </a:rPr>
            <a:t>  ■給与縮減措置の主なもの（</a:t>
          </a:r>
          <a:r>
            <a:rPr lang="en-US" altLang="ja-JP" sz="900" b="0" i="0" u="none" strike="noStrike" baseline="0" smtClean="0">
              <a:solidFill>
                <a:schemeClr val="tx1"/>
              </a:solidFill>
              <a:latin typeface="+mn-lt"/>
              <a:ea typeface="+mn-ea"/>
              <a:cs typeface="+mn-cs"/>
            </a:rPr>
            <a:t>H26</a:t>
          </a:r>
          <a:r>
            <a:rPr lang="ja-JP" altLang="en-US" sz="900" b="0" i="0" u="none" strike="noStrike" baseline="0" smtClean="0">
              <a:solidFill>
                <a:schemeClr val="tx1"/>
              </a:solidFill>
              <a:latin typeface="+mn-lt"/>
              <a:ea typeface="+mn-ea"/>
              <a:cs typeface="+mn-cs"/>
            </a:rPr>
            <a:t>～</a:t>
          </a:r>
          <a:r>
            <a:rPr lang="en-US" altLang="ja-JP" sz="900" b="0" i="0" u="none" strike="noStrike" baseline="0" smtClean="0">
              <a:solidFill>
                <a:schemeClr val="tx1"/>
              </a:solidFill>
              <a:latin typeface="+mn-lt"/>
              <a:ea typeface="+mn-ea"/>
              <a:cs typeface="+mn-cs"/>
            </a:rPr>
            <a:t>27</a:t>
          </a:r>
          <a:r>
            <a:rPr lang="ja-JP" altLang="en-US" sz="900" b="0" i="0" u="none" strike="noStrike" baseline="0" smtClean="0">
              <a:solidFill>
                <a:schemeClr val="tx1"/>
              </a:solidFill>
              <a:latin typeface="+mn-lt"/>
              <a:ea typeface="+mn-ea"/>
              <a:cs typeface="+mn-cs"/>
            </a:rPr>
            <a:t>年度分）</a:t>
          </a:r>
        </a:p>
        <a:p>
          <a:r>
            <a:rPr lang="ja-JP" altLang="en-US" sz="900" b="0" i="0" u="none" strike="noStrike" baseline="0" smtClean="0">
              <a:solidFill>
                <a:schemeClr val="tx1"/>
              </a:solidFill>
              <a:latin typeface="+mn-lt"/>
              <a:ea typeface="+mn-ea"/>
              <a:cs typeface="+mn-cs"/>
            </a:rPr>
            <a:t>      給             料：課長相当職以上の管理職▲</a:t>
          </a:r>
          <a:r>
            <a:rPr lang="en-US" altLang="ja-JP" sz="900" b="0" i="0" u="none" strike="noStrike" baseline="0" smtClean="0">
              <a:solidFill>
                <a:schemeClr val="tx1"/>
              </a:solidFill>
              <a:latin typeface="+mn-lt"/>
              <a:ea typeface="+mn-ea"/>
              <a:cs typeface="+mn-cs"/>
            </a:rPr>
            <a:t>8</a:t>
          </a:r>
          <a:r>
            <a:rPr lang="ja-JP" altLang="en-US" sz="900" b="0" i="0" u="none" strike="noStrike" baseline="0" smtClean="0">
              <a:solidFill>
                <a:schemeClr val="tx1"/>
              </a:solidFill>
              <a:latin typeface="+mn-lt"/>
              <a:ea typeface="+mn-ea"/>
              <a:cs typeface="+mn-cs"/>
            </a:rPr>
            <a:t>％</a:t>
          </a:r>
        </a:p>
        <a:p>
          <a:r>
            <a:rPr lang="ja-JP" altLang="en-US" sz="900" b="0" i="0" u="none" strike="noStrike" baseline="0" smtClean="0">
              <a:solidFill>
                <a:schemeClr val="tx1"/>
              </a:solidFill>
              <a:latin typeface="+mn-lt"/>
              <a:ea typeface="+mn-ea"/>
              <a:cs typeface="+mn-cs"/>
            </a:rPr>
            <a:t>                              主幹相当職の管理職▲</a:t>
          </a:r>
          <a:r>
            <a:rPr lang="en-US" altLang="ja-JP" sz="900" b="0" i="0" u="none" strike="noStrike" baseline="0" smtClean="0">
              <a:solidFill>
                <a:schemeClr val="tx1"/>
              </a:solidFill>
              <a:latin typeface="+mn-lt"/>
              <a:ea typeface="+mn-ea"/>
              <a:cs typeface="+mn-cs"/>
            </a:rPr>
            <a:t>7.4</a:t>
          </a:r>
          <a:r>
            <a:rPr lang="ja-JP" altLang="en-US" sz="900" b="0" i="0" u="none" strike="noStrike" baseline="0" smtClean="0">
              <a:solidFill>
                <a:schemeClr val="tx1"/>
              </a:solidFill>
              <a:latin typeface="+mn-lt"/>
              <a:ea typeface="+mn-ea"/>
              <a:cs typeface="+mn-cs"/>
            </a:rPr>
            <a:t>％                            　　</a:t>
          </a:r>
        </a:p>
        <a:p>
          <a:r>
            <a:rPr lang="ja-JP" altLang="en-US" sz="900" b="0" i="0" u="none" strike="noStrike" baseline="0" smtClean="0">
              <a:solidFill>
                <a:schemeClr val="tx1"/>
              </a:solidFill>
              <a:latin typeface="+mn-lt"/>
              <a:ea typeface="+mn-ea"/>
              <a:cs typeface="+mn-cs"/>
            </a:rPr>
            <a:t>                               </a:t>
          </a:r>
          <a:r>
            <a:rPr lang="en-US" altLang="ja-JP" sz="900" b="0" i="0" u="none" strike="noStrike" baseline="0" smtClean="0">
              <a:solidFill>
                <a:schemeClr val="tx1"/>
              </a:solidFill>
              <a:latin typeface="+mn-lt"/>
              <a:ea typeface="+mn-ea"/>
              <a:cs typeface="+mn-cs"/>
            </a:rPr>
            <a:t>31</a:t>
          </a:r>
          <a:r>
            <a:rPr lang="ja-JP" altLang="en-US" sz="900" b="0" i="0" u="none" strike="noStrike" baseline="0" smtClean="0">
              <a:solidFill>
                <a:schemeClr val="tx1"/>
              </a:solidFill>
              <a:latin typeface="+mn-lt"/>
              <a:ea typeface="+mn-ea"/>
              <a:cs typeface="+mn-cs"/>
            </a:rPr>
            <a:t>歳以上の一般職▲</a:t>
          </a:r>
          <a:r>
            <a:rPr lang="en-US" altLang="ja-JP" sz="900" b="0" i="0" u="none" strike="noStrike" baseline="0" smtClean="0">
              <a:solidFill>
                <a:schemeClr val="tx1"/>
              </a:solidFill>
              <a:latin typeface="+mn-lt"/>
              <a:ea typeface="+mn-ea"/>
              <a:cs typeface="+mn-cs"/>
            </a:rPr>
            <a:t>2.9%</a:t>
          </a:r>
        </a:p>
        <a:p>
          <a:r>
            <a:rPr lang="ja-JP" altLang="en-US" sz="900" b="0" i="0" u="none" strike="noStrike" baseline="0" smtClean="0">
              <a:solidFill>
                <a:schemeClr val="tx1"/>
              </a:solidFill>
              <a:latin typeface="+mn-lt"/>
              <a:ea typeface="+mn-ea"/>
              <a:cs typeface="+mn-cs"/>
            </a:rPr>
            <a:t>        　                    </a:t>
          </a:r>
          <a:r>
            <a:rPr lang="en-US" altLang="ja-JP" sz="900" b="0" i="0" u="none" strike="noStrike" baseline="0" smtClean="0">
              <a:solidFill>
                <a:schemeClr val="tx1"/>
              </a:solidFill>
              <a:latin typeface="+mn-lt"/>
              <a:ea typeface="+mn-ea"/>
              <a:cs typeface="+mn-cs"/>
            </a:rPr>
            <a:t>30</a:t>
          </a:r>
          <a:r>
            <a:rPr lang="ja-JP" altLang="en-US" sz="900" b="0" i="0" u="none" strike="noStrike" baseline="0" smtClean="0">
              <a:solidFill>
                <a:schemeClr val="tx1"/>
              </a:solidFill>
              <a:latin typeface="+mn-lt"/>
              <a:ea typeface="+mn-ea"/>
              <a:cs typeface="+mn-cs"/>
            </a:rPr>
            <a:t>歳以下の一般職▲</a:t>
          </a:r>
          <a:r>
            <a:rPr lang="en-US" altLang="ja-JP" sz="900" b="0" i="0" u="none" strike="noStrike" baseline="0" smtClean="0">
              <a:solidFill>
                <a:schemeClr val="tx1"/>
              </a:solidFill>
              <a:latin typeface="+mn-lt"/>
              <a:ea typeface="+mn-ea"/>
              <a:cs typeface="+mn-cs"/>
            </a:rPr>
            <a:t>2%</a:t>
          </a:r>
        </a:p>
        <a:p>
          <a:r>
            <a:rPr lang="ja-JP" altLang="en-US" sz="900" b="0" i="0" u="none" strike="noStrike" baseline="0" smtClean="0">
              <a:solidFill>
                <a:schemeClr val="tx1"/>
              </a:solidFill>
              <a:latin typeface="+mn-lt"/>
              <a:ea typeface="+mn-ea"/>
              <a:cs typeface="+mn-cs"/>
            </a:rPr>
            <a:t>　　管理職手当：課長相当職以上の管理職▲</a:t>
          </a:r>
          <a:r>
            <a:rPr lang="en-US" altLang="ja-JP" sz="900" b="0" i="0" u="none" strike="noStrike" baseline="0" smtClean="0">
              <a:solidFill>
                <a:schemeClr val="tx1"/>
              </a:solidFill>
              <a:latin typeface="+mn-lt"/>
              <a:ea typeface="+mn-ea"/>
              <a:cs typeface="+mn-cs"/>
            </a:rPr>
            <a:t>10</a:t>
          </a:r>
          <a:r>
            <a:rPr lang="ja-JP" altLang="en-US" sz="900" b="0" i="0" u="none" strike="noStrike" baseline="0" smtClean="0">
              <a:solidFill>
                <a:schemeClr val="tx1"/>
              </a:solidFill>
              <a:latin typeface="+mn-lt"/>
              <a:ea typeface="+mn-ea"/>
              <a:cs typeface="+mn-cs"/>
            </a:rPr>
            <a:t>％</a:t>
          </a:r>
        </a:p>
        <a:p>
          <a:r>
            <a:rPr lang="ja-JP" altLang="en-US" sz="900" b="0" i="0" u="none" strike="noStrike" baseline="0" smtClean="0">
              <a:solidFill>
                <a:schemeClr val="tx1"/>
              </a:solidFill>
              <a:latin typeface="+mn-lt"/>
              <a:ea typeface="+mn-ea"/>
              <a:cs typeface="+mn-cs"/>
            </a:rPr>
            <a:t>                              主幹相当職の管理職▲</a:t>
          </a:r>
          <a:r>
            <a:rPr lang="en-US" altLang="ja-JP" sz="900" b="0" i="0" u="none" strike="noStrike" baseline="0" smtClean="0">
              <a:solidFill>
                <a:schemeClr val="tx1"/>
              </a:solidFill>
              <a:latin typeface="+mn-lt"/>
              <a:ea typeface="+mn-ea"/>
              <a:cs typeface="+mn-cs"/>
            </a:rPr>
            <a:t>8</a:t>
          </a:r>
          <a:r>
            <a:rPr lang="ja-JP" altLang="en-US" sz="900" b="0" i="0" u="none" strike="noStrike" baseline="0" smtClean="0">
              <a:solidFill>
                <a:schemeClr val="tx1"/>
              </a:solidFill>
              <a:latin typeface="+mn-lt"/>
              <a:ea typeface="+mn-ea"/>
              <a:cs typeface="+mn-cs"/>
            </a:rPr>
            <a:t>％</a:t>
          </a:r>
          <a:endParaRPr lang="en-US" altLang="ja-JP" sz="900" b="0" i="0" u="none" strike="noStrike" baseline="0" smtClean="0">
            <a:solidFill>
              <a:schemeClr val="tx1"/>
            </a:solidFill>
            <a:latin typeface="+mn-lt"/>
            <a:ea typeface="+mn-ea"/>
            <a:cs typeface="+mn-cs"/>
          </a:endParaRPr>
        </a:p>
        <a:p>
          <a:endParaRPr kumimoji="1"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・職員給（億円）</a:t>
          </a:r>
        </a:p>
        <a:p>
          <a:r>
            <a:rPr lang="en-US" altLang="ja-JP" sz="900" b="0" i="0" u="none" strike="noStrike" baseline="0" smtClean="0">
              <a:solidFill>
                <a:schemeClr val="tx1"/>
              </a:solidFill>
              <a:latin typeface="+mn-lt"/>
              <a:ea typeface="+mn-ea"/>
              <a:cs typeface="+mn-cs"/>
            </a:rPr>
            <a:t>  H22:4,800 H23:4,716 H24:4,701 H25:4,597(</a:t>
          </a:r>
          <a:r>
            <a:rPr lang="ja-JP" altLang="en-US" sz="900" b="0" i="0" u="none" strike="noStrike" baseline="0" smtClean="0">
              <a:solidFill>
                <a:schemeClr val="tx1"/>
              </a:solidFill>
              <a:latin typeface="+mn-lt"/>
              <a:ea typeface="+mn-ea"/>
              <a:cs typeface="+mn-cs"/>
            </a:rPr>
            <a:t>国公準拠</a:t>
          </a:r>
          <a:r>
            <a:rPr lang="en-US" altLang="ja-JP" sz="900" b="0" i="0" u="none" strike="noStrike" baseline="0" smtClean="0">
              <a:solidFill>
                <a:schemeClr val="tx1"/>
              </a:solidFill>
              <a:latin typeface="+mn-lt"/>
              <a:ea typeface="+mn-ea"/>
              <a:cs typeface="+mn-cs"/>
            </a:rPr>
            <a:t>) H26:4,737</a:t>
          </a:r>
          <a:endParaRPr kumimoji="1" lang="ja-JP" altLang="en-US" sz="900" u="none">
            <a:solidFill>
              <a:schemeClr val="tx1"/>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7" name="テキスト ボックス 46"/>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9" name="テキスト ボックス 48"/>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1" name="テキスト ボックス 50"/>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3" name="テキスト ボックス 52"/>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5" name="テキスト ボックス 54"/>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41</xdr:row>
      <xdr:rowOff>161290</xdr:rowOff>
    </xdr:to>
    <xdr:cxnSp macro="">
      <xdr:nvCxnSpPr>
        <xdr:cNvPr id="57" name="直線コネクタ 56"/>
        <xdr:cNvCxnSpPr/>
      </xdr:nvCxnSpPr>
      <xdr:spPr>
        <a:xfrm flipV="1">
          <a:off x="4826000" y="59105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58"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59" name="直線コネクタ 58"/>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0"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1" name="直線コネクタ 60"/>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36</xdr:row>
      <xdr:rowOff>149860</xdr:rowOff>
    </xdr:to>
    <xdr:cxnSp macro="">
      <xdr:nvCxnSpPr>
        <xdr:cNvPr id="62" name="直線コネクタ 61"/>
        <xdr:cNvCxnSpPr/>
      </xdr:nvCxnSpPr>
      <xdr:spPr>
        <a:xfrm>
          <a:off x="3987800" y="602488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3"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4" name="フローチャート : 判断 63"/>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36</xdr:row>
      <xdr:rowOff>149860</xdr:rowOff>
    </xdr:to>
    <xdr:cxnSp macro="">
      <xdr:nvCxnSpPr>
        <xdr:cNvPr id="65" name="直線コネクタ 64"/>
        <xdr:cNvCxnSpPr/>
      </xdr:nvCxnSpPr>
      <xdr:spPr>
        <a:xfrm flipV="1">
          <a:off x="3098800" y="60248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6" name="フローチャート : 判断 65"/>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7" name="テキスト ボックス 66"/>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46990</xdr:rowOff>
    </xdr:to>
    <xdr:cxnSp macro="">
      <xdr:nvCxnSpPr>
        <xdr:cNvPr id="68" name="直線コネクタ 67"/>
        <xdr:cNvCxnSpPr/>
      </xdr:nvCxnSpPr>
      <xdr:spPr>
        <a:xfrm flipV="1">
          <a:off x="2209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167640</xdr:rowOff>
    </xdr:from>
    <xdr:to>
      <xdr:col>4</xdr:col>
      <xdr:colOff>396875</xdr:colOff>
      <xdr:row>39</xdr:row>
      <xdr:rowOff>97790</xdr:rowOff>
    </xdr:to>
    <xdr:sp macro="" textlink="">
      <xdr:nvSpPr>
        <xdr:cNvPr id="69" name="フローチャート : 判断 68"/>
        <xdr:cNvSpPr/>
      </xdr:nvSpPr>
      <xdr:spPr>
        <a:xfrm>
          <a:off x="3048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70" name="テキスト ボックス 6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37</xdr:row>
      <xdr:rowOff>46990</xdr:rowOff>
    </xdr:to>
    <xdr:cxnSp macro="">
      <xdr:nvCxnSpPr>
        <xdr:cNvPr id="71" name="直線コネクタ 70"/>
        <xdr:cNvCxnSpPr/>
      </xdr:nvCxnSpPr>
      <xdr:spPr>
        <a:xfrm>
          <a:off x="1320800" y="62306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87630</xdr:rowOff>
    </xdr:from>
    <xdr:to>
      <xdr:col>3</xdr:col>
      <xdr:colOff>193675</xdr:colOff>
      <xdr:row>40</xdr:row>
      <xdr:rowOff>17780</xdr:rowOff>
    </xdr:to>
    <xdr:sp macro="" textlink="">
      <xdr:nvSpPr>
        <xdr:cNvPr id="72" name="フローチャート : 判断 71"/>
        <xdr:cNvSpPr/>
      </xdr:nvSpPr>
      <xdr:spPr>
        <a:xfrm>
          <a:off x="2159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73" name="テキスト ボックス 72"/>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74" name="フローチャート : 判断 73"/>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75" name="テキスト ボックス 74"/>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1" name="円/楕円 80"/>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2"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3" name="円/楕円 82"/>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4" name="テキスト ボックス 83"/>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5" name="円/楕円 84"/>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6" name="テキスト ボックス 85"/>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7" name="円/楕円 86"/>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88" name="テキスト ボックス 87"/>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89" name="円/楕円 88"/>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0" name="テキスト ボックス 89"/>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4" name="正方形/長方形 93"/>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5" name="正方形/長方形 94"/>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6" name="正方形/長方形 9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7" name="正方形/長方形 96"/>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8" name="正方形/長方形 9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99" name="テキスト ボックス 98"/>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tx1"/>
              </a:solidFill>
              <a:latin typeface="+mn-lt"/>
              <a:ea typeface="+mn-ea"/>
              <a:cs typeface="+mn-cs"/>
            </a:rPr>
            <a:t>　政策評価結果に基づく施策及び事務事業の徹底した見直しを進めていることもあって、全国平均を下回っている。</a:t>
          </a:r>
        </a:p>
        <a:p>
          <a:r>
            <a:rPr lang="ja-JP" altLang="en-US" sz="1000" b="0" i="0" u="none" strike="noStrike" baseline="0" smtClean="0">
              <a:solidFill>
                <a:schemeClr val="tx1"/>
              </a:solidFill>
              <a:latin typeface="+mn-lt"/>
              <a:ea typeface="+mn-ea"/>
              <a:cs typeface="+mn-cs"/>
            </a:rPr>
            <a:t>　　「行財政運営方針」を踏まえ、引き続き、経費の縮減を図る。</a:t>
          </a:r>
          <a:endParaRPr lang="en-US" altLang="ja-JP" sz="1000" b="0" i="0" u="none" strike="noStrike" baseline="0" smtClean="0">
            <a:solidFill>
              <a:schemeClr val="tx1"/>
            </a:solidFill>
            <a:latin typeface="+mn-lt"/>
            <a:ea typeface="+mn-ea"/>
            <a:cs typeface="+mn-cs"/>
          </a:endParaRPr>
        </a:p>
        <a:p>
          <a:endParaRPr kumimoji="1" lang="en-US" altLang="ja-JP" sz="1000" b="0" i="0" u="none" strike="noStrike" baseline="0" smtClean="0">
            <a:solidFill>
              <a:schemeClr val="tx1"/>
            </a:solidFill>
            <a:latin typeface="+mn-lt"/>
            <a:ea typeface="+mn-ea"/>
            <a:cs typeface="+mn-cs"/>
          </a:endParaRPr>
        </a:p>
        <a:p>
          <a:r>
            <a:rPr lang="ja-JP" altLang="en-US" sz="1000" b="0" i="0" u="none" strike="noStrike" baseline="0" smtClean="0">
              <a:solidFill>
                <a:schemeClr val="tx1"/>
              </a:solidFill>
              <a:latin typeface="+mn-lt"/>
              <a:ea typeface="+mn-ea"/>
              <a:cs typeface="+mn-cs"/>
            </a:rPr>
            <a:t>・行財政運営方針（</a:t>
          </a:r>
          <a:r>
            <a:rPr lang="en-US" altLang="ja-JP" sz="1000" b="0" i="0" u="none" strike="noStrike" baseline="0" smtClean="0">
              <a:solidFill>
                <a:schemeClr val="tx1"/>
              </a:solidFill>
              <a:latin typeface="+mn-lt"/>
              <a:ea typeface="+mn-ea"/>
              <a:cs typeface="+mn-cs"/>
            </a:rPr>
            <a:t>H28</a:t>
          </a:r>
          <a:r>
            <a:rPr lang="ja-JP" altLang="en-US" sz="1000" b="0" i="0" u="none" strike="noStrike" baseline="0" smtClean="0">
              <a:solidFill>
                <a:schemeClr val="tx1"/>
              </a:solidFill>
              <a:latin typeface="+mn-lt"/>
              <a:ea typeface="+mn-ea"/>
              <a:cs typeface="+mn-cs"/>
            </a:rPr>
            <a:t>～</a:t>
          </a:r>
          <a:r>
            <a:rPr lang="en-US" altLang="ja-JP" sz="1000" b="0" i="0" u="none" strike="noStrike" baseline="0" smtClean="0">
              <a:solidFill>
                <a:schemeClr val="tx1"/>
              </a:solidFill>
              <a:latin typeface="+mn-lt"/>
              <a:ea typeface="+mn-ea"/>
              <a:cs typeface="+mn-cs"/>
            </a:rPr>
            <a:t>32</a:t>
          </a:r>
          <a:r>
            <a:rPr lang="ja-JP" altLang="en-US" sz="1000" b="0" i="0" u="none" strike="noStrike" baseline="0" smtClean="0">
              <a:solidFill>
                <a:schemeClr val="tx1"/>
              </a:solidFill>
              <a:latin typeface="+mn-lt"/>
              <a:ea typeface="+mn-ea"/>
              <a:cs typeface="+mn-cs"/>
            </a:rPr>
            <a:t>）３（１）基本方針</a:t>
          </a:r>
        </a:p>
        <a:p>
          <a:r>
            <a:rPr lang="ja-JP" altLang="en-US" sz="1000" b="0" i="0" u="none" strike="noStrike" baseline="0" smtClean="0">
              <a:solidFill>
                <a:schemeClr val="tx1"/>
              </a:solidFill>
              <a:latin typeface="+mn-lt"/>
              <a:ea typeface="+mn-ea"/>
              <a:cs typeface="+mn-cs"/>
            </a:rPr>
            <a:t>◆厳しい財政状況を踏まえた歳出の削減・効率化の推進</a:t>
          </a:r>
        </a:p>
        <a:p>
          <a:r>
            <a:rPr lang="ja-JP" altLang="en-US" sz="1000" b="0" i="0" u="none" strike="noStrike" baseline="0" smtClean="0">
              <a:solidFill>
                <a:schemeClr val="tx1"/>
              </a:solidFill>
              <a:latin typeface="+mn-lt"/>
              <a:ea typeface="+mn-ea"/>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kumimoji="1" lang="ja-JP" altLang="en-US" sz="1000">
            <a:solidFill>
              <a:schemeClr val="tx1"/>
            </a:solidFill>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0" name="テキスト ボックス 9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1" name="直線コネクタ 10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2" name="テキスト ボックス 101"/>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3" name="直線コネクタ 10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4" name="テキスト ボックス 103"/>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5" name="直線コネクタ 10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6" name="テキスト ボックス 105"/>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7" name="直線コネクタ 10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8" name="テキスト ボックス 107"/>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09" name="直線コネクタ 10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0" name="テキスト ボックス 109"/>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2" name="テキスト ボックス 111"/>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4" name="直線コネクタ 113"/>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6" name="直線コネクタ 11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7"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18" name="直線コネクタ 117"/>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138430</xdr:rowOff>
    </xdr:from>
    <xdr:to>
      <xdr:col>24</xdr:col>
      <xdr:colOff>22225</xdr:colOff>
      <xdr:row>15</xdr:row>
      <xdr:rowOff>138430</xdr:rowOff>
    </xdr:to>
    <xdr:cxnSp macro="">
      <xdr:nvCxnSpPr>
        <xdr:cNvPr id="119" name="直線コネクタ 118"/>
        <xdr:cNvCxnSpPr/>
      </xdr:nvCxnSpPr>
      <xdr:spPr>
        <a:xfrm>
          <a:off x="15671800" y="2710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71137</xdr:rowOff>
    </xdr:from>
    <xdr:ext cx="762000" cy="259045"/>
    <xdr:sp macro="" textlink="">
      <xdr:nvSpPr>
        <xdr:cNvPr id="12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1" name="フローチャート : 判断 12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138430</xdr:rowOff>
    </xdr:from>
    <xdr:to>
      <xdr:col>22</xdr:col>
      <xdr:colOff>555625</xdr:colOff>
      <xdr:row>16</xdr:row>
      <xdr:rowOff>12700</xdr:rowOff>
    </xdr:to>
    <xdr:cxnSp macro="">
      <xdr:nvCxnSpPr>
        <xdr:cNvPr id="122" name="直線コネクタ 121"/>
        <xdr:cNvCxnSpPr/>
      </xdr:nvCxnSpPr>
      <xdr:spPr>
        <a:xfrm flipV="1">
          <a:off x="14782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3" name="フローチャート : 判断 122"/>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4" name="テキスト ボックス 123"/>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12700</xdr:rowOff>
    </xdr:from>
    <xdr:to>
      <xdr:col>21</xdr:col>
      <xdr:colOff>352425</xdr:colOff>
      <xdr:row>16</xdr:row>
      <xdr:rowOff>12700</xdr:rowOff>
    </xdr:to>
    <xdr:cxnSp macro="">
      <xdr:nvCxnSpPr>
        <xdr:cNvPr id="125" name="直線コネクタ 124"/>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6" name="フローチャート : 判断 125"/>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93997</xdr:rowOff>
    </xdr:from>
    <xdr:ext cx="762000" cy="259045"/>
    <xdr:sp macro="" textlink="">
      <xdr:nvSpPr>
        <xdr:cNvPr id="127" name="テキスト ボックス 126"/>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xdr:rowOff>
    </xdr:from>
    <xdr:to>
      <xdr:col>20</xdr:col>
      <xdr:colOff>149225</xdr:colOff>
      <xdr:row>16</xdr:row>
      <xdr:rowOff>12700</xdr:rowOff>
    </xdr:to>
    <xdr:cxnSp macro="">
      <xdr:nvCxnSpPr>
        <xdr:cNvPr id="128" name="直線コネクタ 127"/>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53340</xdr:rowOff>
    </xdr:from>
    <xdr:to>
      <xdr:col>20</xdr:col>
      <xdr:colOff>200025</xdr:colOff>
      <xdr:row>16</xdr:row>
      <xdr:rowOff>154940</xdr:rowOff>
    </xdr:to>
    <xdr:sp macro="" textlink="">
      <xdr:nvSpPr>
        <xdr:cNvPr id="129" name="フローチャート : 判断 12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139717</xdr:rowOff>
    </xdr:from>
    <xdr:ext cx="762000" cy="259045"/>
    <xdr:sp macro="" textlink="">
      <xdr:nvSpPr>
        <xdr:cNvPr id="130" name="テキスト ボックス 129"/>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1" name="フローチャート : 判断 13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93997</xdr:rowOff>
    </xdr:from>
    <xdr:ext cx="762000" cy="259045"/>
    <xdr:sp macro="" textlink="">
      <xdr:nvSpPr>
        <xdr:cNvPr id="132" name="テキスト ボックス 13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15</xdr:row>
      <xdr:rowOff>87630</xdr:rowOff>
    </xdr:from>
    <xdr:to>
      <xdr:col>24</xdr:col>
      <xdr:colOff>73025</xdr:colOff>
      <xdr:row>16</xdr:row>
      <xdr:rowOff>17780</xdr:rowOff>
    </xdr:to>
    <xdr:sp macro="" textlink="">
      <xdr:nvSpPr>
        <xdr:cNvPr id="138" name="円/楕円 137"/>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104157</xdr:rowOff>
    </xdr:from>
    <xdr:ext cx="762000" cy="259045"/>
    <xdr:sp macro="" textlink="">
      <xdr:nvSpPr>
        <xdr:cNvPr id="139"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87630</xdr:rowOff>
    </xdr:from>
    <xdr:to>
      <xdr:col>22</xdr:col>
      <xdr:colOff>606425</xdr:colOff>
      <xdr:row>16</xdr:row>
      <xdr:rowOff>17780</xdr:rowOff>
    </xdr:to>
    <xdr:sp macro="" textlink="">
      <xdr:nvSpPr>
        <xdr:cNvPr id="140" name="円/楕円 139"/>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27957</xdr:rowOff>
    </xdr:from>
    <xdr:ext cx="736600" cy="259045"/>
    <xdr:sp macro="" textlink="">
      <xdr:nvSpPr>
        <xdr:cNvPr id="141" name="テキスト ボックス 14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133350</xdr:rowOff>
    </xdr:from>
    <xdr:to>
      <xdr:col>21</xdr:col>
      <xdr:colOff>403225</xdr:colOff>
      <xdr:row>16</xdr:row>
      <xdr:rowOff>63500</xdr:rowOff>
    </xdr:to>
    <xdr:sp macro="" textlink="">
      <xdr:nvSpPr>
        <xdr:cNvPr id="142" name="円/楕円 14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73677</xdr:rowOff>
    </xdr:from>
    <xdr:ext cx="762000" cy="259045"/>
    <xdr:sp macro="" textlink="">
      <xdr:nvSpPr>
        <xdr:cNvPr id="143" name="テキスト ボックス 14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133350</xdr:rowOff>
    </xdr:from>
    <xdr:to>
      <xdr:col>20</xdr:col>
      <xdr:colOff>200025</xdr:colOff>
      <xdr:row>16</xdr:row>
      <xdr:rowOff>63500</xdr:rowOff>
    </xdr:to>
    <xdr:sp macro="" textlink="">
      <xdr:nvSpPr>
        <xdr:cNvPr id="144" name="円/楕円 14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73677</xdr:rowOff>
    </xdr:from>
    <xdr:ext cx="762000" cy="259045"/>
    <xdr:sp macro="" textlink="">
      <xdr:nvSpPr>
        <xdr:cNvPr id="145" name="テキスト ボックス 14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133350</xdr:rowOff>
    </xdr:from>
    <xdr:to>
      <xdr:col>18</xdr:col>
      <xdr:colOff>682625</xdr:colOff>
      <xdr:row>16</xdr:row>
      <xdr:rowOff>63500</xdr:rowOff>
    </xdr:to>
    <xdr:sp macro="" textlink="">
      <xdr:nvSpPr>
        <xdr:cNvPr id="146" name="円/楕円 14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73677</xdr:rowOff>
    </xdr:from>
    <xdr:ext cx="762000" cy="259045"/>
    <xdr:sp macro="" textlink="">
      <xdr:nvSpPr>
        <xdr:cNvPr id="147" name="テキスト ボックス 146"/>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1" name="正方形/長方形 150"/>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2" name="正方形/長方形 151"/>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4" name="正方形/長方形 15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6" name="テキスト ボックス 15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tx1"/>
              </a:solidFill>
              <a:latin typeface="+mn-lt"/>
              <a:ea typeface="+mn-ea"/>
              <a:cs typeface="+mn-cs"/>
            </a:rPr>
            <a:t>　完全失業率が高いことなどにより生活保護費が多額となっていることもあって、全国平均を上回っていることから、資格審査等の適正化等などを進め、財政を圧迫する上昇傾向に歯止めをかけるよう努める。</a:t>
          </a:r>
          <a:endParaRPr lang="en-US" altLang="ja-JP" sz="1100" b="0" i="0" u="none" strike="noStrike" baseline="0" smtClean="0">
            <a:solidFill>
              <a:schemeClr val="tx1"/>
            </a:solidFill>
            <a:latin typeface="+mn-lt"/>
            <a:ea typeface="+mn-ea"/>
            <a:cs typeface="+mn-cs"/>
          </a:endParaRPr>
        </a:p>
        <a:p>
          <a:endParaRPr kumimoji="1"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・生活保護費（億円）</a:t>
          </a:r>
        </a:p>
        <a:p>
          <a:r>
            <a:rPr lang="en-US" altLang="ja-JP" sz="1100" b="0" i="0" u="none" strike="noStrike" baseline="0" smtClean="0">
              <a:solidFill>
                <a:schemeClr val="tx1"/>
              </a:solidFill>
              <a:latin typeface="+mn-lt"/>
              <a:ea typeface="+mn-ea"/>
              <a:cs typeface="+mn-cs"/>
            </a:rPr>
            <a:t>  H22:316 H23:316 H24:315 H25:313 H26:310</a:t>
          </a:r>
        </a:p>
        <a:p>
          <a:r>
            <a:rPr lang="ja-JP" altLang="en-US" sz="1100" b="0" i="0" u="none" strike="noStrike" baseline="0" smtClean="0">
              <a:solidFill>
                <a:schemeClr val="tx1"/>
              </a:solidFill>
              <a:latin typeface="+mn-lt"/>
              <a:ea typeface="+mn-ea"/>
              <a:cs typeface="+mn-cs"/>
            </a:rPr>
            <a:t>・完全失業率</a:t>
          </a:r>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a:t>
          </a:r>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　</a:t>
          </a:r>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は全国</a:t>
          </a:r>
        </a:p>
        <a:p>
          <a:r>
            <a:rPr lang="en-US" altLang="ja-JP" sz="1100" b="0" i="0" u="none" strike="noStrike" baseline="0" smtClean="0">
              <a:solidFill>
                <a:schemeClr val="tx1"/>
              </a:solidFill>
              <a:latin typeface="+mn-lt"/>
              <a:ea typeface="+mn-ea"/>
              <a:cs typeface="+mn-cs"/>
            </a:rPr>
            <a:t>  H22:5.1[5.1] H23:5.2[4.6] H24:5.2[4.3] H25:4.6[4.0] H26:4.1[3.6]</a:t>
          </a: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9" name="テキスト ボックス 15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0" name="直線コネクタ 15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1" name="テキスト ボックス 16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2" name="直線コネクタ 16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3" name="テキスト ボックス 16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4" name="直線コネクタ 16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5" name="テキスト ボックス 16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6" name="直線コネクタ 16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7" name="テキスト ボックス 16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1" name="直線コネクタ 170"/>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3" name="直線コネクタ 17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4"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5" name="直線コネクタ 174"/>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58420</xdr:rowOff>
    </xdr:from>
    <xdr:to>
      <xdr:col>7</xdr:col>
      <xdr:colOff>15875</xdr:colOff>
      <xdr:row>56</xdr:row>
      <xdr:rowOff>58420</xdr:rowOff>
    </xdr:to>
    <xdr:cxnSp macro="">
      <xdr:nvCxnSpPr>
        <xdr:cNvPr id="176" name="直線コネクタ 175"/>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7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78" name="フローチャート : 判断 17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58420</xdr:rowOff>
    </xdr:from>
    <xdr:to>
      <xdr:col>5</xdr:col>
      <xdr:colOff>549275</xdr:colOff>
      <xdr:row>56</xdr:row>
      <xdr:rowOff>104140</xdr:rowOff>
    </xdr:to>
    <xdr:cxnSp macro="">
      <xdr:nvCxnSpPr>
        <xdr:cNvPr id="179" name="直線コネクタ 178"/>
        <xdr:cNvCxnSpPr/>
      </xdr:nvCxnSpPr>
      <xdr:spPr>
        <a:xfrm flipV="1">
          <a:off x="3098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0" name="フローチャート : 判断 179"/>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81" name="テキスト ボックス 180"/>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104140</xdr:rowOff>
    </xdr:from>
    <xdr:to>
      <xdr:col>4</xdr:col>
      <xdr:colOff>346075</xdr:colOff>
      <xdr:row>58</xdr:row>
      <xdr:rowOff>81280</xdr:rowOff>
    </xdr:to>
    <xdr:cxnSp macro="">
      <xdr:nvCxnSpPr>
        <xdr:cNvPr id="182" name="直線コネクタ 181"/>
        <xdr:cNvCxnSpPr/>
      </xdr:nvCxnSpPr>
      <xdr:spPr>
        <a:xfrm flipV="1">
          <a:off x="2209800" y="97053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3" name="フローチャート : 判断 18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84" name="テキスト ボックス 18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149860</xdr:rowOff>
    </xdr:from>
    <xdr:to>
      <xdr:col>3</xdr:col>
      <xdr:colOff>142875</xdr:colOff>
      <xdr:row>58</xdr:row>
      <xdr:rowOff>81280</xdr:rowOff>
    </xdr:to>
    <xdr:cxnSp macro="">
      <xdr:nvCxnSpPr>
        <xdr:cNvPr id="185" name="直線コネクタ 184"/>
        <xdr:cNvCxnSpPr/>
      </xdr:nvCxnSpPr>
      <xdr:spPr>
        <a:xfrm>
          <a:off x="1320800" y="9751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6" name="フローチャート : 判断 185"/>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39387</xdr:rowOff>
    </xdr:from>
    <xdr:ext cx="762000" cy="259045"/>
    <xdr:sp macro="" textlink="">
      <xdr:nvSpPr>
        <xdr:cNvPr id="187" name="テキスト ボックス 186"/>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88" name="フローチャート : 判断 18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89" name="テキスト ボックス 188"/>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95" name="円/楕円 194"/>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196"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197" name="円/楕円 196"/>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198" name="テキスト ボックス 197"/>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53340</xdr:rowOff>
    </xdr:from>
    <xdr:to>
      <xdr:col>4</xdr:col>
      <xdr:colOff>396875</xdr:colOff>
      <xdr:row>56</xdr:row>
      <xdr:rowOff>154940</xdr:rowOff>
    </xdr:to>
    <xdr:sp macro="" textlink="">
      <xdr:nvSpPr>
        <xdr:cNvPr id="199" name="円/楕円 198"/>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139717</xdr:rowOff>
    </xdr:from>
    <xdr:ext cx="762000" cy="259045"/>
    <xdr:sp macro="" textlink="">
      <xdr:nvSpPr>
        <xdr:cNvPr id="200" name="テキスト ボックス 199"/>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30480</xdr:rowOff>
    </xdr:from>
    <xdr:to>
      <xdr:col>3</xdr:col>
      <xdr:colOff>193675</xdr:colOff>
      <xdr:row>58</xdr:row>
      <xdr:rowOff>132080</xdr:rowOff>
    </xdr:to>
    <xdr:sp macro="" textlink="">
      <xdr:nvSpPr>
        <xdr:cNvPr id="201" name="円/楕円 200"/>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116857</xdr:rowOff>
    </xdr:from>
    <xdr:ext cx="762000" cy="259045"/>
    <xdr:sp macro="" textlink="">
      <xdr:nvSpPr>
        <xdr:cNvPr id="202" name="テキスト ボックス 201"/>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203" name="円/楕円 202"/>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13987</xdr:rowOff>
    </xdr:from>
    <xdr:ext cx="762000" cy="259045"/>
    <xdr:sp macro="" textlink="">
      <xdr:nvSpPr>
        <xdr:cNvPr id="204" name="テキスト ボックス 203"/>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tx1"/>
              </a:solidFill>
              <a:latin typeface="+mn-lt"/>
              <a:ea typeface="+mn-ea"/>
              <a:cs typeface="+mn-cs"/>
            </a:rPr>
            <a:t>　政策評価結果に基づく施策及び事務事業の徹底した見直しを進めていることもあって、全国平均を下回っている。</a:t>
          </a:r>
          <a:endParaRPr lang="en-US" altLang="ja-JP" sz="1000" b="0" i="0" u="none" strike="noStrike" baseline="0" smtClean="0">
            <a:solidFill>
              <a:schemeClr val="tx1"/>
            </a:solidFill>
            <a:latin typeface="+mn-lt"/>
            <a:ea typeface="+mn-ea"/>
            <a:cs typeface="+mn-cs"/>
          </a:endParaRPr>
        </a:p>
        <a:p>
          <a:r>
            <a:rPr lang="ja-JP" altLang="ja-JP" sz="1000" b="0" i="0" baseline="0">
              <a:solidFill>
                <a:schemeClr val="tx1"/>
              </a:solidFill>
              <a:effectLst/>
              <a:latin typeface="+mn-lt"/>
              <a:ea typeface="+mn-ea"/>
              <a:cs typeface="+mn-cs"/>
            </a:rPr>
            <a:t>　　「行財政運営方針」を踏まえ、引き続き、経費の縮減を図る。</a:t>
          </a:r>
          <a:endParaRPr lang="ja-JP" altLang="ja-JP" sz="1000">
            <a:solidFill>
              <a:schemeClr val="tx1"/>
            </a:solidFill>
            <a:effectLst/>
          </a:endParaRPr>
        </a:p>
        <a:p>
          <a:endParaRPr lang="en-US" altLang="ja-JP" sz="1000" b="0" i="0" baseline="0">
            <a:solidFill>
              <a:schemeClr val="tx1"/>
            </a:solidFill>
            <a:effectLst/>
            <a:latin typeface="+mn-lt"/>
            <a:ea typeface="+mn-ea"/>
            <a:cs typeface="+mn-cs"/>
          </a:endParaRPr>
        </a:p>
        <a:p>
          <a:r>
            <a:rPr lang="ja-JP" altLang="ja-JP" sz="1000" b="0" i="0" baseline="0">
              <a:solidFill>
                <a:schemeClr val="tx1"/>
              </a:solidFill>
              <a:effectLst/>
              <a:latin typeface="+mn-lt"/>
              <a:ea typeface="+mn-ea"/>
              <a:cs typeface="+mn-cs"/>
            </a:rPr>
            <a:t>・行財政運営方針（</a:t>
          </a:r>
          <a:r>
            <a:rPr lang="en-US" altLang="ja-JP" sz="1000" b="0" i="0" baseline="0">
              <a:solidFill>
                <a:schemeClr val="tx1"/>
              </a:solidFill>
              <a:effectLst/>
              <a:latin typeface="+mn-lt"/>
              <a:ea typeface="+mn-ea"/>
              <a:cs typeface="+mn-cs"/>
            </a:rPr>
            <a:t>H28</a:t>
          </a:r>
          <a:r>
            <a:rPr lang="ja-JP" altLang="ja-JP" sz="1000" b="0" i="0" baseline="0">
              <a:solidFill>
                <a:schemeClr val="tx1"/>
              </a:solidFill>
              <a:effectLst/>
              <a:latin typeface="+mn-lt"/>
              <a:ea typeface="+mn-ea"/>
              <a:cs typeface="+mn-cs"/>
            </a:rPr>
            <a:t>～</a:t>
          </a:r>
          <a:r>
            <a:rPr lang="en-US" altLang="ja-JP" sz="1000" b="0" i="0" baseline="0">
              <a:solidFill>
                <a:schemeClr val="tx1"/>
              </a:solidFill>
              <a:effectLst/>
              <a:latin typeface="+mn-lt"/>
              <a:ea typeface="+mn-ea"/>
              <a:cs typeface="+mn-cs"/>
            </a:rPr>
            <a:t>32</a:t>
          </a:r>
          <a:r>
            <a:rPr lang="ja-JP" altLang="ja-JP" sz="1000" b="0" i="0" baseline="0">
              <a:solidFill>
                <a:schemeClr val="tx1"/>
              </a:solidFill>
              <a:effectLst/>
              <a:latin typeface="+mn-lt"/>
              <a:ea typeface="+mn-ea"/>
              <a:cs typeface="+mn-cs"/>
            </a:rPr>
            <a:t>）３（１）基本方針</a:t>
          </a:r>
          <a:endParaRPr lang="ja-JP" altLang="ja-JP" sz="1000">
            <a:solidFill>
              <a:schemeClr val="tx1"/>
            </a:solidFill>
            <a:effectLst/>
          </a:endParaRPr>
        </a:p>
        <a:p>
          <a:r>
            <a:rPr lang="ja-JP" altLang="ja-JP" sz="1000" b="0" i="0" baseline="0">
              <a:solidFill>
                <a:schemeClr val="tx1"/>
              </a:solidFill>
              <a:effectLst/>
              <a:latin typeface="+mn-lt"/>
              <a:ea typeface="+mn-ea"/>
              <a:cs typeface="+mn-cs"/>
            </a:rPr>
            <a:t>◆厳しい財政状況を踏まえた歳出の削減・効率化の推進</a:t>
          </a:r>
          <a:endParaRPr lang="ja-JP" altLang="ja-JP" sz="1000">
            <a:solidFill>
              <a:schemeClr val="tx1"/>
            </a:solidFill>
            <a:effectLst/>
          </a:endParaRPr>
        </a:p>
        <a:p>
          <a:r>
            <a:rPr lang="ja-JP" altLang="ja-JP" sz="1000" b="0" i="0" baseline="0">
              <a:solidFill>
                <a:schemeClr val="tx1"/>
              </a:solidFill>
              <a:effectLst/>
              <a:latin typeface="+mn-lt"/>
              <a:ea typeface="+mn-ea"/>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lang="ja-JP" altLang="ja-JP" sz="1000">
            <a:solidFill>
              <a:schemeClr val="tx1"/>
            </a:solidFill>
            <a:effectLst/>
          </a:endParaRPr>
        </a:p>
        <a:p>
          <a:endParaRPr kumimoji="1" lang="ja-JP" altLang="en-US" sz="1000">
            <a:solidFill>
              <a:schemeClr val="tx1"/>
            </a:solidFill>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7" name="直線コネクタ 226"/>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28"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29" name="直線コネクタ 228"/>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0"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1" name="直線コネクタ 230"/>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12700</xdr:rowOff>
    </xdr:from>
    <xdr:to>
      <xdr:col>24</xdr:col>
      <xdr:colOff>22225</xdr:colOff>
      <xdr:row>56</xdr:row>
      <xdr:rowOff>12700</xdr:rowOff>
    </xdr:to>
    <xdr:cxnSp macro="">
      <xdr:nvCxnSpPr>
        <xdr:cNvPr id="232" name="直線コネクタ 231"/>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151147</xdr:rowOff>
    </xdr:from>
    <xdr:ext cx="762000" cy="259045"/>
    <xdr:sp macro="" textlink="">
      <xdr:nvSpPr>
        <xdr:cNvPr id="233"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4" name="フローチャート : 判断 23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92710</xdr:rowOff>
    </xdr:from>
    <xdr:to>
      <xdr:col>22</xdr:col>
      <xdr:colOff>555625</xdr:colOff>
      <xdr:row>56</xdr:row>
      <xdr:rowOff>12700</xdr:rowOff>
    </xdr:to>
    <xdr:cxnSp macro="">
      <xdr:nvCxnSpPr>
        <xdr:cNvPr id="235" name="直線コネクタ 234"/>
        <xdr:cNvCxnSpPr/>
      </xdr:nvCxnSpPr>
      <xdr:spPr>
        <a:xfrm>
          <a:off x="14782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99060</xdr:rowOff>
    </xdr:from>
    <xdr:to>
      <xdr:col>22</xdr:col>
      <xdr:colOff>606425</xdr:colOff>
      <xdr:row>57</xdr:row>
      <xdr:rowOff>29210</xdr:rowOff>
    </xdr:to>
    <xdr:sp macro="" textlink="">
      <xdr:nvSpPr>
        <xdr:cNvPr id="236" name="フローチャート : 判断 23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13987</xdr:rowOff>
    </xdr:from>
    <xdr:ext cx="736600" cy="259045"/>
    <xdr:sp macro="" textlink="">
      <xdr:nvSpPr>
        <xdr:cNvPr id="237" name="テキスト ボックス 23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92710</xdr:rowOff>
    </xdr:from>
    <xdr:to>
      <xdr:col>21</xdr:col>
      <xdr:colOff>352425</xdr:colOff>
      <xdr:row>56</xdr:row>
      <xdr:rowOff>58420</xdr:rowOff>
    </xdr:to>
    <xdr:cxnSp macro="">
      <xdr:nvCxnSpPr>
        <xdr:cNvPr id="238" name="直線コネクタ 237"/>
        <xdr:cNvCxnSpPr/>
      </xdr:nvCxnSpPr>
      <xdr:spPr>
        <a:xfrm flipV="1">
          <a:off x="13893800" y="9522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53340</xdr:rowOff>
    </xdr:from>
    <xdr:to>
      <xdr:col>21</xdr:col>
      <xdr:colOff>403225</xdr:colOff>
      <xdr:row>56</xdr:row>
      <xdr:rowOff>154940</xdr:rowOff>
    </xdr:to>
    <xdr:sp macro="" textlink="">
      <xdr:nvSpPr>
        <xdr:cNvPr id="239" name="フローチャート : 判断 238"/>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139717</xdr:rowOff>
    </xdr:from>
    <xdr:ext cx="762000" cy="259045"/>
    <xdr:sp macro="" textlink="">
      <xdr:nvSpPr>
        <xdr:cNvPr id="240" name="テキスト ボックス 239"/>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58420</xdr:rowOff>
    </xdr:from>
    <xdr:to>
      <xdr:col>20</xdr:col>
      <xdr:colOff>149225</xdr:colOff>
      <xdr:row>56</xdr:row>
      <xdr:rowOff>58420</xdr:rowOff>
    </xdr:to>
    <xdr:cxnSp macro="">
      <xdr:nvCxnSpPr>
        <xdr:cNvPr id="241" name="直線コネクタ 240"/>
        <xdr:cNvCxnSpPr/>
      </xdr:nvCxnSpPr>
      <xdr:spPr>
        <a:xfrm>
          <a:off x="13004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99060</xdr:rowOff>
    </xdr:from>
    <xdr:to>
      <xdr:col>20</xdr:col>
      <xdr:colOff>200025</xdr:colOff>
      <xdr:row>57</xdr:row>
      <xdr:rowOff>29210</xdr:rowOff>
    </xdr:to>
    <xdr:sp macro="" textlink="">
      <xdr:nvSpPr>
        <xdr:cNvPr id="242" name="フローチャート : 判断 24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13987</xdr:rowOff>
    </xdr:from>
    <xdr:ext cx="762000" cy="259045"/>
    <xdr:sp macro="" textlink="">
      <xdr:nvSpPr>
        <xdr:cNvPr id="243" name="テキスト ボックス 24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53340</xdr:rowOff>
    </xdr:from>
    <xdr:to>
      <xdr:col>18</xdr:col>
      <xdr:colOff>682625</xdr:colOff>
      <xdr:row>56</xdr:row>
      <xdr:rowOff>154940</xdr:rowOff>
    </xdr:to>
    <xdr:sp macro="" textlink="">
      <xdr:nvSpPr>
        <xdr:cNvPr id="244" name="フローチャート : 判断 243"/>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139717</xdr:rowOff>
    </xdr:from>
    <xdr:ext cx="762000" cy="259045"/>
    <xdr:sp macro="" textlink="">
      <xdr:nvSpPr>
        <xdr:cNvPr id="245" name="テキスト ボックス 244"/>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6" name="テキスト ボックス 24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7" name="テキスト ボックス 24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8" name="テキスト ボックス 24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49" name="テキスト ボックス 24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0" name="テキスト ボックス 24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51" name="円/楕円 25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149877</xdr:rowOff>
    </xdr:from>
    <xdr:ext cx="762000" cy="259045"/>
    <xdr:sp macro="" textlink="">
      <xdr:nvSpPr>
        <xdr:cNvPr id="25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133350</xdr:rowOff>
    </xdr:from>
    <xdr:to>
      <xdr:col>22</xdr:col>
      <xdr:colOff>606425</xdr:colOff>
      <xdr:row>56</xdr:row>
      <xdr:rowOff>63500</xdr:rowOff>
    </xdr:to>
    <xdr:sp macro="" textlink="">
      <xdr:nvSpPr>
        <xdr:cNvPr id="253" name="円/楕円 252"/>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41910</xdr:rowOff>
    </xdr:from>
    <xdr:to>
      <xdr:col>21</xdr:col>
      <xdr:colOff>403225</xdr:colOff>
      <xdr:row>55</xdr:row>
      <xdr:rowOff>143510</xdr:rowOff>
    </xdr:to>
    <xdr:sp macro="" textlink="">
      <xdr:nvSpPr>
        <xdr:cNvPr id="255" name="円/楕円 254"/>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153687</xdr:rowOff>
    </xdr:from>
    <xdr:ext cx="762000" cy="259045"/>
    <xdr:sp macro="" textlink="">
      <xdr:nvSpPr>
        <xdr:cNvPr id="256" name="テキスト ボックス 255"/>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7620</xdr:rowOff>
    </xdr:from>
    <xdr:to>
      <xdr:col>20</xdr:col>
      <xdr:colOff>200025</xdr:colOff>
      <xdr:row>56</xdr:row>
      <xdr:rowOff>109220</xdr:rowOff>
    </xdr:to>
    <xdr:sp macro="" textlink="">
      <xdr:nvSpPr>
        <xdr:cNvPr id="257" name="円/楕円 256"/>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119397</xdr:rowOff>
    </xdr:from>
    <xdr:ext cx="762000" cy="259045"/>
    <xdr:sp macro="" textlink="">
      <xdr:nvSpPr>
        <xdr:cNvPr id="258" name="テキスト ボックス 257"/>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7620</xdr:rowOff>
    </xdr:from>
    <xdr:to>
      <xdr:col>18</xdr:col>
      <xdr:colOff>682625</xdr:colOff>
      <xdr:row>56</xdr:row>
      <xdr:rowOff>109220</xdr:rowOff>
    </xdr:to>
    <xdr:sp macro="" textlink="">
      <xdr:nvSpPr>
        <xdr:cNvPr id="259" name="円/楕円 258"/>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119397</xdr:rowOff>
    </xdr:from>
    <xdr:ext cx="762000" cy="259045"/>
    <xdr:sp macro="" textlink="">
      <xdr:nvSpPr>
        <xdr:cNvPr id="260" name="テキスト ボックス 25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1" name="正方形/長方形 26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2" name="正方形/長方形 26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3" name="正方形/長方形 26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4" name="正方形/長方形 26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5" name="正方形/長方形 26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6" name="正方形/長方形 26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7" name="正方形/長方形 26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8" name="正方形/長方形 26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69" name="テキスト ボックス 26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tx1"/>
              </a:solidFill>
              <a:latin typeface="+mn-lt"/>
              <a:ea typeface="+mn-ea"/>
              <a:cs typeface="+mn-cs"/>
            </a:rPr>
            <a:t>　「関与団体見直し計画」を策定し、関与団体への補助金等の縮減を進めたこともあって、全国平均を下回っている。</a:t>
          </a:r>
        </a:p>
        <a:p>
          <a:r>
            <a:rPr lang="ja-JP" altLang="en-US" sz="1000" b="0" i="0" u="none" strike="noStrike" baseline="0" smtClean="0">
              <a:solidFill>
                <a:schemeClr val="tx1"/>
              </a:solidFill>
              <a:latin typeface="+mn-lt"/>
              <a:ea typeface="+mn-ea"/>
              <a:cs typeface="+mn-cs"/>
            </a:rPr>
            <a:t>  </a:t>
          </a:r>
          <a:r>
            <a:rPr lang="ja-JP" altLang="ja-JP" sz="1000" b="0" i="0" baseline="0">
              <a:solidFill>
                <a:schemeClr val="tx1"/>
              </a:solidFill>
              <a:effectLst/>
              <a:latin typeface="+mn-lt"/>
              <a:ea typeface="+mn-ea"/>
              <a:cs typeface="+mn-cs"/>
            </a:rPr>
            <a:t>　「行財政運営方針」を踏まえ、引き続き、経費の縮減を図る。</a:t>
          </a:r>
          <a:endParaRPr lang="ja-JP" altLang="ja-JP" sz="1000">
            <a:solidFill>
              <a:schemeClr val="tx1"/>
            </a:solidFill>
            <a:effectLst/>
          </a:endParaRPr>
        </a:p>
        <a:p>
          <a:endParaRPr lang="en-US" altLang="ja-JP" sz="1000" b="0" i="0" baseline="0">
            <a:solidFill>
              <a:schemeClr val="tx1"/>
            </a:solidFill>
            <a:effectLst/>
            <a:latin typeface="+mn-lt"/>
            <a:ea typeface="+mn-ea"/>
            <a:cs typeface="+mn-cs"/>
          </a:endParaRPr>
        </a:p>
        <a:p>
          <a:r>
            <a:rPr lang="ja-JP" altLang="ja-JP" sz="1000" b="0" i="0" baseline="0">
              <a:solidFill>
                <a:schemeClr val="tx1"/>
              </a:solidFill>
              <a:effectLst/>
              <a:latin typeface="+mn-lt"/>
              <a:ea typeface="+mn-ea"/>
              <a:cs typeface="+mn-cs"/>
            </a:rPr>
            <a:t>・行財政運営方針（</a:t>
          </a:r>
          <a:r>
            <a:rPr lang="en-US" altLang="ja-JP" sz="1000" b="0" i="0" baseline="0">
              <a:solidFill>
                <a:schemeClr val="tx1"/>
              </a:solidFill>
              <a:effectLst/>
              <a:latin typeface="+mn-lt"/>
              <a:ea typeface="+mn-ea"/>
              <a:cs typeface="+mn-cs"/>
            </a:rPr>
            <a:t>H28</a:t>
          </a:r>
          <a:r>
            <a:rPr lang="ja-JP" altLang="ja-JP" sz="1000" b="0" i="0" baseline="0">
              <a:solidFill>
                <a:schemeClr val="tx1"/>
              </a:solidFill>
              <a:effectLst/>
              <a:latin typeface="+mn-lt"/>
              <a:ea typeface="+mn-ea"/>
              <a:cs typeface="+mn-cs"/>
            </a:rPr>
            <a:t>～</a:t>
          </a:r>
          <a:r>
            <a:rPr lang="en-US" altLang="ja-JP" sz="1000" b="0" i="0" baseline="0">
              <a:solidFill>
                <a:schemeClr val="tx1"/>
              </a:solidFill>
              <a:effectLst/>
              <a:latin typeface="+mn-lt"/>
              <a:ea typeface="+mn-ea"/>
              <a:cs typeface="+mn-cs"/>
            </a:rPr>
            <a:t>32</a:t>
          </a:r>
          <a:r>
            <a:rPr lang="ja-JP" altLang="ja-JP" sz="1000" b="0" i="0" baseline="0">
              <a:solidFill>
                <a:schemeClr val="tx1"/>
              </a:solidFill>
              <a:effectLst/>
              <a:latin typeface="+mn-lt"/>
              <a:ea typeface="+mn-ea"/>
              <a:cs typeface="+mn-cs"/>
            </a:rPr>
            <a:t>）３（１）基本方針</a:t>
          </a:r>
          <a:endParaRPr lang="ja-JP" altLang="ja-JP" sz="1000">
            <a:solidFill>
              <a:schemeClr val="tx1"/>
            </a:solidFill>
            <a:effectLst/>
          </a:endParaRPr>
        </a:p>
        <a:p>
          <a:r>
            <a:rPr lang="ja-JP" altLang="ja-JP" sz="1000" b="0" i="0" baseline="0">
              <a:solidFill>
                <a:schemeClr val="tx1"/>
              </a:solidFill>
              <a:effectLst/>
              <a:latin typeface="+mn-lt"/>
              <a:ea typeface="+mn-ea"/>
              <a:cs typeface="+mn-cs"/>
            </a:rPr>
            <a:t>◆厳しい財政状況を踏まえた歳出の削減・効率化の推進</a:t>
          </a:r>
          <a:endParaRPr lang="ja-JP" altLang="ja-JP" sz="1000">
            <a:solidFill>
              <a:schemeClr val="tx1"/>
            </a:solidFill>
            <a:effectLst/>
          </a:endParaRPr>
        </a:p>
        <a:p>
          <a:r>
            <a:rPr lang="ja-JP" altLang="ja-JP" sz="1000" b="0" i="0" baseline="0">
              <a:solidFill>
                <a:schemeClr val="tx1"/>
              </a:solidFill>
              <a:effectLst/>
              <a:latin typeface="+mn-lt"/>
              <a:ea typeface="+mn-ea"/>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lang="ja-JP" altLang="ja-JP" sz="1000">
            <a:solidFill>
              <a:schemeClr val="tx1"/>
            </a:solidFill>
            <a:effectLst/>
          </a:endParaRPr>
        </a:p>
        <a:p>
          <a:endParaRPr kumimoji="1" lang="ja-JP" altLang="en-US" sz="1000">
            <a:solidFill>
              <a:schemeClr val="tx1"/>
            </a:solidFill>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0" name="テキスト ボックス 26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1" name="直線コネクタ 27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2" name="テキスト ボックス 27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3" name="直線コネクタ 27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4" name="テキスト ボックス 27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5" name="直線コネクタ 27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6" name="テキスト ボックス 27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7" name="直線コネクタ 27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78" name="テキスト ボックス 27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79" name="直線コネクタ 27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0" name="テキスト ボックス 27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1" name="直線コネクタ 28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2" name="テキスト ボックス 28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3" name="直線コネクタ 28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4" name="テキスト ボックス 28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151493</xdr:rowOff>
    </xdr:from>
    <xdr:to>
      <xdr:col>24</xdr:col>
      <xdr:colOff>22225</xdr:colOff>
      <xdr:row>40</xdr:row>
      <xdr:rowOff>143328</xdr:rowOff>
    </xdr:to>
    <xdr:cxnSp macro="">
      <xdr:nvCxnSpPr>
        <xdr:cNvPr id="288" name="直線コネクタ 287"/>
        <xdr:cNvCxnSpPr/>
      </xdr:nvCxnSpPr>
      <xdr:spPr>
        <a:xfrm flipV="1">
          <a:off x="16510000" y="5809343"/>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89"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0" name="直線コネクタ 289"/>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66420</xdr:rowOff>
    </xdr:from>
    <xdr:ext cx="762000" cy="259045"/>
    <xdr:sp macro="" textlink="">
      <xdr:nvSpPr>
        <xdr:cNvPr id="291" name="補助費等最大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33</xdr:row>
      <xdr:rowOff>151493</xdr:rowOff>
    </xdr:from>
    <xdr:to>
      <xdr:col>24</xdr:col>
      <xdr:colOff>111125</xdr:colOff>
      <xdr:row>33</xdr:row>
      <xdr:rowOff>151493</xdr:rowOff>
    </xdr:to>
    <xdr:cxnSp macro="">
      <xdr:nvCxnSpPr>
        <xdr:cNvPr id="292" name="直線コネクタ 291"/>
        <xdr:cNvCxnSpPr/>
      </xdr:nvCxnSpPr>
      <xdr:spPr>
        <a:xfrm>
          <a:off x="16421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12700</xdr:rowOff>
    </xdr:from>
    <xdr:to>
      <xdr:col>24</xdr:col>
      <xdr:colOff>22225</xdr:colOff>
      <xdr:row>40</xdr:row>
      <xdr:rowOff>110672</xdr:rowOff>
    </xdr:to>
    <xdr:cxnSp macro="">
      <xdr:nvCxnSpPr>
        <xdr:cNvPr id="293" name="直線コネクタ 292"/>
        <xdr:cNvCxnSpPr/>
      </xdr:nvCxnSpPr>
      <xdr:spPr>
        <a:xfrm>
          <a:off x="15671800" y="6870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76399</xdr:rowOff>
    </xdr:from>
    <xdr:ext cx="762000" cy="259045"/>
    <xdr:sp macro="" textlink="">
      <xdr:nvSpPr>
        <xdr:cNvPr id="294" name="補助費等平均値テキスト"/>
        <xdr:cNvSpPr txBox="1"/>
      </xdr:nvSpPr>
      <xdr:spPr>
        <a:xfrm>
          <a:off x="16598900" y="642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295" name="フローチャート : 判断 294"/>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159657</xdr:rowOff>
    </xdr:from>
    <xdr:to>
      <xdr:col>22</xdr:col>
      <xdr:colOff>555625</xdr:colOff>
      <xdr:row>40</xdr:row>
      <xdr:rowOff>12700</xdr:rowOff>
    </xdr:to>
    <xdr:cxnSp macro="">
      <xdr:nvCxnSpPr>
        <xdr:cNvPr id="296" name="直線コネクタ 295"/>
        <xdr:cNvCxnSpPr/>
      </xdr:nvCxnSpPr>
      <xdr:spPr>
        <a:xfrm>
          <a:off x="14782800" y="66747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84364</xdr:rowOff>
    </xdr:from>
    <xdr:to>
      <xdr:col>22</xdr:col>
      <xdr:colOff>606425</xdr:colOff>
      <xdr:row>38</xdr:row>
      <xdr:rowOff>14514</xdr:rowOff>
    </xdr:to>
    <xdr:sp macro="" textlink="">
      <xdr:nvSpPr>
        <xdr:cNvPr id="297" name="フローチャート : 判断 296"/>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24691</xdr:rowOff>
    </xdr:from>
    <xdr:ext cx="736600" cy="259045"/>
    <xdr:sp macro="" textlink="">
      <xdr:nvSpPr>
        <xdr:cNvPr id="298" name="テキスト ボックス 297"/>
        <xdr:cNvSpPr txBox="1"/>
      </xdr:nvSpPr>
      <xdr:spPr>
        <a:xfrm>
          <a:off x="15290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53522</xdr:rowOff>
    </xdr:from>
    <xdr:to>
      <xdr:col>21</xdr:col>
      <xdr:colOff>352425</xdr:colOff>
      <xdr:row>38</xdr:row>
      <xdr:rowOff>159657</xdr:rowOff>
    </xdr:to>
    <xdr:cxnSp macro="">
      <xdr:nvCxnSpPr>
        <xdr:cNvPr id="299" name="直線コネクタ 298"/>
        <xdr:cNvCxnSpPr/>
      </xdr:nvCxnSpPr>
      <xdr:spPr>
        <a:xfrm>
          <a:off x="13893800" y="63971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141514</xdr:rowOff>
    </xdr:from>
    <xdr:to>
      <xdr:col>21</xdr:col>
      <xdr:colOff>403225</xdr:colOff>
      <xdr:row>37</xdr:row>
      <xdr:rowOff>71664</xdr:rowOff>
    </xdr:to>
    <xdr:sp macro="" textlink="">
      <xdr:nvSpPr>
        <xdr:cNvPr id="300" name="フローチャート : 判断 299"/>
        <xdr:cNvSpPr/>
      </xdr:nvSpPr>
      <xdr:spPr>
        <a:xfrm>
          <a:off x="14732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81841</xdr:rowOff>
    </xdr:from>
    <xdr:ext cx="762000" cy="259045"/>
    <xdr:sp macro="" textlink="">
      <xdr:nvSpPr>
        <xdr:cNvPr id="301" name="テキスト ボックス 300"/>
        <xdr:cNvSpPr txBox="1"/>
      </xdr:nvSpPr>
      <xdr:spPr>
        <a:xfrm>
          <a:off x="14401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37</xdr:row>
      <xdr:rowOff>20864</xdr:rowOff>
    </xdr:from>
    <xdr:to>
      <xdr:col>20</xdr:col>
      <xdr:colOff>149225</xdr:colOff>
      <xdr:row>37</xdr:row>
      <xdr:rowOff>53522</xdr:rowOff>
    </xdr:to>
    <xdr:cxnSp macro="">
      <xdr:nvCxnSpPr>
        <xdr:cNvPr id="302" name="直線コネクタ 301"/>
        <xdr:cNvCxnSpPr/>
      </xdr:nvCxnSpPr>
      <xdr:spPr>
        <a:xfrm>
          <a:off x="13004800" y="6364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3" name="フローチャート : 判断 302"/>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04" name="テキスト ボックス 303"/>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84364</xdr:rowOff>
    </xdr:from>
    <xdr:to>
      <xdr:col>18</xdr:col>
      <xdr:colOff>682625</xdr:colOff>
      <xdr:row>36</xdr:row>
      <xdr:rowOff>14514</xdr:rowOff>
    </xdr:to>
    <xdr:sp macro="" textlink="">
      <xdr:nvSpPr>
        <xdr:cNvPr id="305" name="フローチャート : 判断 304"/>
        <xdr:cNvSpPr/>
      </xdr:nvSpPr>
      <xdr:spPr>
        <a:xfrm>
          <a:off x="12954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24691</xdr:rowOff>
    </xdr:from>
    <xdr:ext cx="762000" cy="259045"/>
    <xdr:sp macro="" textlink="">
      <xdr:nvSpPr>
        <xdr:cNvPr id="306" name="テキスト ボックス 305"/>
        <xdr:cNvSpPr txBox="1"/>
      </xdr:nvSpPr>
      <xdr:spPr>
        <a:xfrm>
          <a:off x="12623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40</xdr:row>
      <xdr:rowOff>59872</xdr:rowOff>
    </xdr:from>
    <xdr:to>
      <xdr:col>24</xdr:col>
      <xdr:colOff>73025</xdr:colOff>
      <xdr:row>40</xdr:row>
      <xdr:rowOff>161472</xdr:rowOff>
    </xdr:to>
    <xdr:sp macro="" textlink="">
      <xdr:nvSpPr>
        <xdr:cNvPr id="312" name="円/楕円 311"/>
        <xdr:cNvSpPr/>
      </xdr:nvSpPr>
      <xdr:spPr>
        <a:xfrm>
          <a:off x="164592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139899</xdr:rowOff>
    </xdr:from>
    <xdr:ext cx="762000" cy="259045"/>
    <xdr:sp macro="" textlink="">
      <xdr:nvSpPr>
        <xdr:cNvPr id="313" name="補助費等該当値テキスト"/>
        <xdr:cNvSpPr txBox="1"/>
      </xdr:nvSpPr>
      <xdr:spPr>
        <a:xfrm>
          <a:off x="16598900" y="682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504825</xdr:colOff>
      <xdr:row>39</xdr:row>
      <xdr:rowOff>133350</xdr:rowOff>
    </xdr:from>
    <xdr:to>
      <xdr:col>22</xdr:col>
      <xdr:colOff>606425</xdr:colOff>
      <xdr:row>40</xdr:row>
      <xdr:rowOff>63500</xdr:rowOff>
    </xdr:to>
    <xdr:sp macro="" textlink="">
      <xdr:nvSpPr>
        <xdr:cNvPr id="314" name="円/楕円 313"/>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48277</xdr:rowOff>
    </xdr:from>
    <xdr:ext cx="736600" cy="259045"/>
    <xdr:sp macro="" textlink="">
      <xdr:nvSpPr>
        <xdr:cNvPr id="315" name="テキスト ボックス 314"/>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108857</xdr:rowOff>
    </xdr:from>
    <xdr:to>
      <xdr:col>21</xdr:col>
      <xdr:colOff>403225</xdr:colOff>
      <xdr:row>39</xdr:row>
      <xdr:rowOff>39007</xdr:rowOff>
    </xdr:to>
    <xdr:sp macro="" textlink="">
      <xdr:nvSpPr>
        <xdr:cNvPr id="316" name="円/楕円 315"/>
        <xdr:cNvSpPr/>
      </xdr:nvSpPr>
      <xdr:spPr>
        <a:xfrm>
          <a:off x="1473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23784</xdr:rowOff>
    </xdr:from>
    <xdr:ext cx="762000" cy="259045"/>
    <xdr:sp macro="" textlink="">
      <xdr:nvSpPr>
        <xdr:cNvPr id="317" name="テキスト ボックス 316"/>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2722</xdr:rowOff>
    </xdr:from>
    <xdr:to>
      <xdr:col>20</xdr:col>
      <xdr:colOff>200025</xdr:colOff>
      <xdr:row>37</xdr:row>
      <xdr:rowOff>104322</xdr:rowOff>
    </xdr:to>
    <xdr:sp macro="" textlink="">
      <xdr:nvSpPr>
        <xdr:cNvPr id="318" name="円/楕円 317"/>
        <xdr:cNvSpPr/>
      </xdr:nvSpPr>
      <xdr:spPr>
        <a:xfrm>
          <a:off x="13843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89099</xdr:rowOff>
    </xdr:from>
    <xdr:ext cx="762000" cy="259045"/>
    <xdr:sp macro="" textlink="">
      <xdr:nvSpPr>
        <xdr:cNvPr id="319" name="テキスト ボックス 318"/>
        <xdr:cNvSpPr txBox="1"/>
      </xdr:nvSpPr>
      <xdr:spPr>
        <a:xfrm>
          <a:off x="135128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141514</xdr:rowOff>
    </xdr:from>
    <xdr:to>
      <xdr:col>18</xdr:col>
      <xdr:colOff>682625</xdr:colOff>
      <xdr:row>37</xdr:row>
      <xdr:rowOff>71664</xdr:rowOff>
    </xdr:to>
    <xdr:sp macro="" textlink="">
      <xdr:nvSpPr>
        <xdr:cNvPr id="320" name="円/楕円 319"/>
        <xdr:cNvSpPr/>
      </xdr:nvSpPr>
      <xdr:spPr>
        <a:xfrm>
          <a:off x="1295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56441</xdr:rowOff>
    </xdr:from>
    <xdr:ext cx="762000" cy="259045"/>
    <xdr:sp macro="" textlink="">
      <xdr:nvSpPr>
        <xdr:cNvPr id="321" name="テキスト ボックス 320"/>
        <xdr:cNvSpPr txBox="1"/>
      </xdr:nvSpPr>
      <xdr:spPr>
        <a:xfrm>
          <a:off x="12623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800" b="0" i="0" u="none" strike="noStrike" baseline="0" smtClean="0">
              <a:solidFill>
                <a:schemeClr val="tx1"/>
              </a:solidFill>
              <a:latin typeface="+mn-lt"/>
              <a:ea typeface="+mn-ea"/>
              <a:cs typeface="+mn-cs"/>
            </a:rPr>
            <a:t>　実質公債費比率と同様に、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もあって、全国平均を上回っている。</a:t>
          </a:r>
        </a:p>
        <a:p>
          <a:r>
            <a:rPr lang="ja-JP" altLang="en-US" sz="800" b="0" i="0" u="none" strike="noStrike" baseline="0" smtClean="0">
              <a:solidFill>
                <a:schemeClr val="tx1"/>
              </a:solidFill>
              <a:latin typeface="+mn-lt"/>
              <a:ea typeface="+mn-ea"/>
              <a:cs typeface="+mn-cs"/>
            </a:rPr>
            <a:t>　このため、道債償還費の縮減に向けて、引き続き、新規道債発行の抑制などを進める。</a:t>
          </a:r>
          <a:endParaRPr lang="en-US" altLang="ja-JP" sz="800" b="0" i="0" u="none" strike="noStrike" baseline="0" smtClean="0">
            <a:solidFill>
              <a:schemeClr val="tx1"/>
            </a:solidFill>
            <a:latin typeface="+mn-lt"/>
            <a:ea typeface="+mn-ea"/>
            <a:cs typeface="+mn-cs"/>
          </a:endParaRPr>
        </a:p>
        <a:p>
          <a:endParaRPr kumimoji="1" lang="en-US" altLang="ja-JP" sz="800" b="0" i="0" u="none" strike="noStrike" baseline="0" smtClean="0">
            <a:solidFill>
              <a:schemeClr val="tx1"/>
            </a:solidFill>
            <a:latin typeface="+mn-lt"/>
            <a:ea typeface="+mn-ea"/>
            <a:cs typeface="+mn-cs"/>
          </a:endParaRPr>
        </a:p>
        <a:p>
          <a:r>
            <a:rPr lang="ja-JP" altLang="en-US" sz="800" b="0" i="0" u="none" strike="noStrike" baseline="0" smtClean="0">
              <a:solidFill>
                <a:schemeClr val="tx1"/>
              </a:solidFill>
              <a:latin typeface="+mn-lt"/>
              <a:ea typeface="+mn-ea"/>
              <a:cs typeface="+mn-cs"/>
            </a:rPr>
            <a:t>・行政改革推進債発行額（億円）</a:t>
          </a:r>
        </a:p>
        <a:p>
          <a:r>
            <a:rPr lang="en-US" altLang="ja-JP" sz="800" b="0" i="0" u="none" strike="noStrike" baseline="0" smtClean="0">
              <a:solidFill>
                <a:schemeClr val="tx1"/>
              </a:solidFill>
              <a:latin typeface="+mn-lt"/>
              <a:ea typeface="+mn-ea"/>
              <a:cs typeface="+mn-cs"/>
            </a:rPr>
            <a:t>  H22:85 H23:61 H24:8 H25:37 H26:137</a:t>
          </a:r>
        </a:p>
        <a:p>
          <a:r>
            <a:rPr lang="ja-JP" altLang="en-US" sz="800" b="0" i="0" u="none" strike="noStrike" baseline="0" smtClean="0">
              <a:solidFill>
                <a:schemeClr val="tx1"/>
              </a:solidFill>
              <a:latin typeface="+mn-lt"/>
              <a:ea typeface="+mn-ea"/>
              <a:cs typeface="+mn-cs"/>
            </a:rPr>
            <a:t>・退職手当債発行額（億円）</a:t>
          </a:r>
        </a:p>
        <a:p>
          <a:r>
            <a:rPr lang="en-US" altLang="ja-JP" sz="800" b="0" i="0" u="none" strike="noStrike" baseline="0" smtClean="0">
              <a:solidFill>
                <a:schemeClr val="tx1"/>
              </a:solidFill>
              <a:latin typeface="+mn-lt"/>
              <a:ea typeface="+mn-ea"/>
              <a:cs typeface="+mn-cs"/>
            </a:rPr>
            <a:t>  H22:165 H23:200 H24:169 H25:136 H26:90</a:t>
          </a:r>
        </a:p>
        <a:p>
          <a:r>
            <a:rPr lang="ja-JP" altLang="en-US" sz="800" b="0" i="0" u="none" strike="noStrike" baseline="0" smtClean="0">
              <a:solidFill>
                <a:schemeClr val="tx1"/>
              </a:solidFill>
              <a:latin typeface="+mn-lt"/>
              <a:ea typeface="+mn-ea"/>
              <a:cs typeface="+mn-cs"/>
            </a:rPr>
            <a:t>・道債残高</a:t>
          </a:r>
          <a:r>
            <a:rPr lang="en-US" altLang="ja-JP" sz="800" b="0" i="0" u="none" strike="noStrike" baseline="0" smtClean="0">
              <a:solidFill>
                <a:schemeClr val="tx1"/>
              </a:solidFill>
              <a:latin typeface="+mn-lt"/>
              <a:ea typeface="+mn-ea"/>
              <a:cs typeface="+mn-cs"/>
            </a:rPr>
            <a:t>(</a:t>
          </a:r>
          <a:r>
            <a:rPr lang="ja-JP" altLang="en-US" sz="800" b="0" i="0" u="none" strike="noStrike" baseline="0" smtClean="0">
              <a:solidFill>
                <a:schemeClr val="tx1"/>
              </a:solidFill>
              <a:latin typeface="+mn-lt"/>
              <a:ea typeface="+mn-ea"/>
              <a:cs typeface="+mn-cs"/>
            </a:rPr>
            <a:t>兆円</a:t>
          </a:r>
          <a:r>
            <a:rPr lang="en-US" altLang="ja-JP" sz="800" b="0" i="0" u="none" strike="noStrike" baseline="0" smtClean="0">
              <a:solidFill>
                <a:schemeClr val="tx1"/>
              </a:solidFill>
              <a:latin typeface="+mn-lt"/>
              <a:ea typeface="+mn-ea"/>
              <a:cs typeface="+mn-cs"/>
            </a:rPr>
            <a:t>)  H22:5.73 H23:5.78 H24:5.85 H25:5.86 H26:5.84</a:t>
          </a:r>
        </a:p>
        <a:p>
          <a:r>
            <a:rPr lang="ja-JP" altLang="en-US" sz="800" b="0" i="0" u="none" strike="noStrike" baseline="0" smtClean="0">
              <a:solidFill>
                <a:schemeClr val="tx1"/>
              </a:solidFill>
              <a:latin typeface="+mn-lt"/>
              <a:ea typeface="+mn-ea"/>
              <a:cs typeface="+mn-cs"/>
            </a:rPr>
            <a:t>・行財政運営方針（</a:t>
          </a:r>
          <a:r>
            <a:rPr lang="en-US" altLang="ja-JP" sz="800" b="0" i="0" u="none" strike="noStrike" baseline="0" smtClean="0">
              <a:solidFill>
                <a:schemeClr val="tx1"/>
              </a:solidFill>
              <a:latin typeface="+mn-lt"/>
              <a:ea typeface="+mn-ea"/>
              <a:cs typeface="+mn-cs"/>
            </a:rPr>
            <a:t>H28</a:t>
          </a:r>
          <a:r>
            <a:rPr lang="ja-JP" altLang="en-US" sz="800" b="0" i="0" u="none" strike="noStrike" baseline="0" smtClean="0">
              <a:solidFill>
                <a:schemeClr val="tx1"/>
              </a:solidFill>
              <a:latin typeface="+mn-lt"/>
              <a:ea typeface="+mn-ea"/>
              <a:cs typeface="+mn-cs"/>
            </a:rPr>
            <a:t>～</a:t>
          </a:r>
          <a:r>
            <a:rPr lang="en-US" altLang="ja-JP" sz="800" b="0" i="0" u="none" strike="noStrike" baseline="0" smtClean="0">
              <a:solidFill>
                <a:schemeClr val="tx1"/>
              </a:solidFill>
              <a:latin typeface="+mn-lt"/>
              <a:ea typeface="+mn-ea"/>
              <a:cs typeface="+mn-cs"/>
            </a:rPr>
            <a:t>32</a:t>
          </a:r>
          <a:r>
            <a:rPr lang="ja-JP" altLang="en-US" sz="800" b="0" i="0" u="none" strike="noStrike" baseline="0" smtClean="0">
              <a:solidFill>
                <a:schemeClr val="tx1"/>
              </a:solidFill>
              <a:latin typeface="+mn-lt"/>
              <a:ea typeface="+mn-ea"/>
              <a:cs typeface="+mn-cs"/>
            </a:rPr>
            <a:t>）の目標値</a:t>
          </a:r>
        </a:p>
        <a:p>
          <a:r>
            <a:rPr lang="ja-JP" altLang="en-US" sz="800" b="0" i="0" u="none" strike="noStrike" baseline="0" smtClean="0">
              <a:solidFill>
                <a:schemeClr val="tx1"/>
              </a:solidFill>
              <a:latin typeface="+mn-lt"/>
              <a:ea typeface="+mn-ea"/>
              <a:cs typeface="+mn-cs"/>
            </a:rPr>
            <a:t>  実質公債費比率：</a:t>
          </a:r>
          <a:r>
            <a:rPr lang="en-US" altLang="ja-JP" sz="800" b="0" i="0" u="none" strike="noStrike" baseline="0" smtClean="0">
              <a:solidFill>
                <a:schemeClr val="tx1"/>
              </a:solidFill>
              <a:latin typeface="+mn-lt"/>
              <a:ea typeface="+mn-ea"/>
              <a:cs typeface="+mn-cs"/>
            </a:rPr>
            <a:t>H27</a:t>
          </a:r>
          <a:r>
            <a:rPr lang="ja-JP" altLang="en-US" sz="800" b="0" i="0" u="none" strike="noStrike" baseline="0" smtClean="0">
              <a:solidFill>
                <a:schemeClr val="tx1"/>
              </a:solidFill>
              <a:latin typeface="+mn-lt"/>
              <a:ea typeface="+mn-ea"/>
              <a:cs typeface="+mn-cs"/>
            </a:rPr>
            <a:t>水準</a:t>
          </a:r>
          <a:r>
            <a:rPr lang="en-US" altLang="ja-JP" sz="800" b="0" i="0" u="none" strike="noStrike" baseline="0" smtClean="0">
              <a:solidFill>
                <a:schemeClr val="tx1"/>
              </a:solidFill>
              <a:latin typeface="+mn-lt"/>
              <a:ea typeface="+mn-ea"/>
              <a:cs typeface="+mn-cs"/>
            </a:rPr>
            <a:t>(20.8</a:t>
          </a:r>
          <a:r>
            <a:rPr lang="ja-JP" altLang="en-US" sz="800" b="0" i="0" u="none" strike="noStrike" baseline="0" smtClean="0">
              <a:solidFill>
                <a:schemeClr val="tx1"/>
              </a:solidFill>
              <a:latin typeface="+mn-lt"/>
              <a:ea typeface="+mn-ea"/>
              <a:cs typeface="+mn-cs"/>
            </a:rPr>
            <a:t>％</a:t>
          </a:r>
          <a:r>
            <a:rPr lang="en-US" altLang="ja-JP" sz="800" b="0" i="0" u="none" strike="noStrike" baseline="0" smtClean="0">
              <a:solidFill>
                <a:schemeClr val="tx1"/>
              </a:solidFill>
              <a:latin typeface="+mn-lt"/>
              <a:ea typeface="+mn-ea"/>
              <a:cs typeface="+mn-cs"/>
            </a:rPr>
            <a:t>)</a:t>
          </a:r>
          <a:r>
            <a:rPr lang="ja-JP" altLang="en-US" sz="800" b="0" i="0" u="none" strike="noStrike" baseline="0" smtClean="0">
              <a:solidFill>
                <a:schemeClr val="tx1"/>
              </a:solidFill>
              <a:latin typeface="+mn-lt"/>
              <a:ea typeface="+mn-ea"/>
              <a:cs typeface="+mn-cs"/>
            </a:rPr>
            <a:t>を上回らない</a:t>
          </a:r>
          <a:endParaRPr kumimoji="1" lang="ja-JP" altLang="en-US" sz="800">
            <a:solidFill>
              <a:schemeClr val="tx1"/>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49" name="直線コネクタ 348"/>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2"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3" name="直線コネクタ 352"/>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135164</xdr:rowOff>
    </xdr:from>
    <xdr:to>
      <xdr:col>7</xdr:col>
      <xdr:colOff>15875</xdr:colOff>
      <xdr:row>78</xdr:row>
      <xdr:rowOff>45357</xdr:rowOff>
    </xdr:to>
    <xdr:cxnSp macro="">
      <xdr:nvCxnSpPr>
        <xdr:cNvPr id="354" name="直線コネクタ 353"/>
        <xdr:cNvCxnSpPr/>
      </xdr:nvCxnSpPr>
      <xdr:spPr>
        <a:xfrm flipV="1">
          <a:off x="3987800" y="133368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60070</xdr:rowOff>
    </xdr:from>
    <xdr:ext cx="762000" cy="259045"/>
    <xdr:sp macro="" textlink="">
      <xdr:nvSpPr>
        <xdr:cNvPr id="355" name="公債費平均値テキスト"/>
        <xdr:cNvSpPr txBox="1"/>
      </xdr:nvSpPr>
      <xdr:spPr>
        <a:xfrm>
          <a:off x="4914900" y="129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56" name="フローチャート : 判断 355"/>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45357</xdr:rowOff>
    </xdr:from>
    <xdr:to>
      <xdr:col>5</xdr:col>
      <xdr:colOff>549275</xdr:colOff>
      <xdr:row>78</xdr:row>
      <xdr:rowOff>45357</xdr:rowOff>
    </xdr:to>
    <xdr:cxnSp macro="">
      <xdr:nvCxnSpPr>
        <xdr:cNvPr id="357" name="直線コネクタ 356"/>
        <xdr:cNvCxnSpPr/>
      </xdr:nvCxnSpPr>
      <xdr:spPr>
        <a:xfrm>
          <a:off x="3098800" y="13418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2721</xdr:rowOff>
    </xdr:from>
    <xdr:to>
      <xdr:col>5</xdr:col>
      <xdr:colOff>600075</xdr:colOff>
      <xdr:row>77</xdr:row>
      <xdr:rowOff>104321</xdr:rowOff>
    </xdr:to>
    <xdr:sp macro="" textlink="">
      <xdr:nvSpPr>
        <xdr:cNvPr id="358" name="フローチャート : 判断 357"/>
        <xdr:cNvSpPr/>
      </xdr:nvSpPr>
      <xdr:spPr>
        <a:xfrm>
          <a:off x="3937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114498</xdr:rowOff>
    </xdr:from>
    <xdr:ext cx="736600" cy="259045"/>
    <xdr:sp macro="" textlink="">
      <xdr:nvSpPr>
        <xdr:cNvPr id="359" name="テキスト ボックス 358"/>
        <xdr:cNvSpPr txBox="1"/>
      </xdr:nvSpPr>
      <xdr:spPr>
        <a:xfrm>
          <a:off x="3606800" y="1297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45357</xdr:rowOff>
    </xdr:from>
    <xdr:to>
      <xdr:col>4</xdr:col>
      <xdr:colOff>346075</xdr:colOff>
      <xdr:row>79</xdr:row>
      <xdr:rowOff>37193</xdr:rowOff>
    </xdr:to>
    <xdr:cxnSp macro="">
      <xdr:nvCxnSpPr>
        <xdr:cNvPr id="360" name="直線コネクタ 359"/>
        <xdr:cNvCxnSpPr/>
      </xdr:nvCxnSpPr>
      <xdr:spPr>
        <a:xfrm flipV="1">
          <a:off x="2209800" y="134184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108857</xdr:rowOff>
    </xdr:from>
    <xdr:to>
      <xdr:col>4</xdr:col>
      <xdr:colOff>396875</xdr:colOff>
      <xdr:row>77</xdr:row>
      <xdr:rowOff>39007</xdr:rowOff>
    </xdr:to>
    <xdr:sp macro="" textlink="">
      <xdr:nvSpPr>
        <xdr:cNvPr id="361" name="フローチャート : 判断 360"/>
        <xdr:cNvSpPr/>
      </xdr:nvSpPr>
      <xdr:spPr>
        <a:xfrm>
          <a:off x="3048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49184</xdr:rowOff>
    </xdr:from>
    <xdr:ext cx="762000" cy="259045"/>
    <xdr:sp macro="" textlink="">
      <xdr:nvSpPr>
        <xdr:cNvPr id="362" name="テキスト ボックス 361"/>
        <xdr:cNvSpPr txBox="1"/>
      </xdr:nvSpPr>
      <xdr:spPr>
        <a:xfrm>
          <a:off x="2717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37193</xdr:rowOff>
    </xdr:from>
    <xdr:to>
      <xdr:col>3</xdr:col>
      <xdr:colOff>142875</xdr:colOff>
      <xdr:row>79</xdr:row>
      <xdr:rowOff>37193</xdr:rowOff>
    </xdr:to>
    <xdr:cxnSp macro="">
      <xdr:nvCxnSpPr>
        <xdr:cNvPr id="363" name="直線コネクタ 362"/>
        <xdr:cNvCxnSpPr/>
      </xdr:nvCxnSpPr>
      <xdr:spPr>
        <a:xfrm>
          <a:off x="1320800" y="13581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2721</xdr:rowOff>
    </xdr:from>
    <xdr:to>
      <xdr:col>3</xdr:col>
      <xdr:colOff>193675</xdr:colOff>
      <xdr:row>77</xdr:row>
      <xdr:rowOff>104321</xdr:rowOff>
    </xdr:to>
    <xdr:sp macro="" textlink="">
      <xdr:nvSpPr>
        <xdr:cNvPr id="364" name="フローチャート : 判断 363"/>
        <xdr:cNvSpPr/>
      </xdr:nvSpPr>
      <xdr:spPr>
        <a:xfrm>
          <a:off x="2159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114498</xdr:rowOff>
    </xdr:from>
    <xdr:ext cx="762000" cy="259045"/>
    <xdr:sp macro="" textlink="">
      <xdr:nvSpPr>
        <xdr:cNvPr id="365" name="テキスト ボックス 364"/>
        <xdr:cNvSpPr txBox="1"/>
      </xdr:nvSpPr>
      <xdr:spPr>
        <a:xfrm>
          <a:off x="1828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66" name="フローチャート : 判断 365"/>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67" name="テキスト ボックス 366"/>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84364</xdr:rowOff>
    </xdr:from>
    <xdr:to>
      <xdr:col>7</xdr:col>
      <xdr:colOff>66675</xdr:colOff>
      <xdr:row>78</xdr:row>
      <xdr:rowOff>14514</xdr:rowOff>
    </xdr:to>
    <xdr:sp macro="" textlink="">
      <xdr:nvSpPr>
        <xdr:cNvPr id="373" name="円/楕円 372"/>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56441</xdr:rowOff>
    </xdr:from>
    <xdr:ext cx="762000" cy="259045"/>
    <xdr:sp macro="" textlink="">
      <xdr:nvSpPr>
        <xdr:cNvPr id="374" name="公債費該当値テキスト"/>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166007</xdr:rowOff>
    </xdr:from>
    <xdr:to>
      <xdr:col>5</xdr:col>
      <xdr:colOff>600075</xdr:colOff>
      <xdr:row>78</xdr:row>
      <xdr:rowOff>96157</xdr:rowOff>
    </xdr:to>
    <xdr:sp macro="" textlink="">
      <xdr:nvSpPr>
        <xdr:cNvPr id="375" name="円/楕円 374"/>
        <xdr:cNvSpPr/>
      </xdr:nvSpPr>
      <xdr:spPr>
        <a:xfrm>
          <a:off x="3937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80934</xdr:rowOff>
    </xdr:from>
    <xdr:ext cx="736600" cy="259045"/>
    <xdr:sp macro="" textlink="">
      <xdr:nvSpPr>
        <xdr:cNvPr id="376" name="テキスト ボックス 375"/>
        <xdr:cNvSpPr txBox="1"/>
      </xdr:nvSpPr>
      <xdr:spPr>
        <a:xfrm>
          <a:off x="3606800" y="1345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166007</xdr:rowOff>
    </xdr:from>
    <xdr:to>
      <xdr:col>4</xdr:col>
      <xdr:colOff>396875</xdr:colOff>
      <xdr:row>78</xdr:row>
      <xdr:rowOff>96157</xdr:rowOff>
    </xdr:to>
    <xdr:sp macro="" textlink="">
      <xdr:nvSpPr>
        <xdr:cNvPr id="377" name="円/楕円 376"/>
        <xdr:cNvSpPr/>
      </xdr:nvSpPr>
      <xdr:spPr>
        <a:xfrm>
          <a:off x="3048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80934</xdr:rowOff>
    </xdr:from>
    <xdr:ext cx="762000" cy="259045"/>
    <xdr:sp macro="" textlink="">
      <xdr:nvSpPr>
        <xdr:cNvPr id="378" name="テキスト ボックス 377"/>
        <xdr:cNvSpPr txBox="1"/>
      </xdr:nvSpPr>
      <xdr:spPr>
        <a:xfrm>
          <a:off x="2717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157843</xdr:rowOff>
    </xdr:from>
    <xdr:to>
      <xdr:col>3</xdr:col>
      <xdr:colOff>193675</xdr:colOff>
      <xdr:row>79</xdr:row>
      <xdr:rowOff>87993</xdr:rowOff>
    </xdr:to>
    <xdr:sp macro="" textlink="">
      <xdr:nvSpPr>
        <xdr:cNvPr id="379" name="円/楕円 378"/>
        <xdr:cNvSpPr/>
      </xdr:nvSpPr>
      <xdr:spPr>
        <a:xfrm>
          <a:off x="2159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72770</xdr:rowOff>
    </xdr:from>
    <xdr:ext cx="762000" cy="259045"/>
    <xdr:sp macro="" textlink="">
      <xdr:nvSpPr>
        <xdr:cNvPr id="380" name="テキスト ボックス 379"/>
        <xdr:cNvSpPr txBox="1"/>
      </xdr:nvSpPr>
      <xdr:spPr>
        <a:xfrm>
          <a:off x="1828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157843</xdr:rowOff>
    </xdr:from>
    <xdr:to>
      <xdr:col>1</xdr:col>
      <xdr:colOff>676275</xdr:colOff>
      <xdr:row>79</xdr:row>
      <xdr:rowOff>87993</xdr:rowOff>
    </xdr:to>
    <xdr:sp macro="" textlink="">
      <xdr:nvSpPr>
        <xdr:cNvPr id="381" name="円/楕円 380"/>
        <xdr:cNvSpPr/>
      </xdr:nvSpPr>
      <xdr:spPr>
        <a:xfrm>
          <a:off x="1270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72770</xdr:rowOff>
    </xdr:from>
    <xdr:ext cx="762000" cy="259045"/>
    <xdr:sp macro="" textlink="">
      <xdr:nvSpPr>
        <xdr:cNvPr id="382" name="テキスト ボックス 381"/>
        <xdr:cNvSpPr txBox="1"/>
      </xdr:nvSpPr>
      <xdr:spPr>
        <a:xfrm>
          <a:off x="939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b="0" i="0" u="none" strike="noStrike" baseline="0" smtClean="0">
              <a:solidFill>
                <a:schemeClr val="tx1"/>
              </a:solidFill>
              <a:latin typeface="+mn-lt"/>
              <a:ea typeface="+mn-ea"/>
              <a:cs typeface="+mn-cs"/>
            </a:rPr>
            <a:t>　道独自の給与縮減措置の実施などによる人件費の抑制を図るとともに、政策評価結果に基づく施策及び事務事業の徹底した見直しを進めており、全国平均を下回っている。</a:t>
          </a:r>
          <a:endParaRPr kumimoji="1" lang="en-US" altLang="ja-JP" sz="900" b="0" i="0" u="none" strike="noStrike" baseline="0" smtClean="0">
            <a:solidFill>
              <a:schemeClr val="tx1"/>
            </a:solidFill>
            <a:latin typeface="+mn-lt"/>
            <a:ea typeface="+mn-ea"/>
            <a:cs typeface="+mn-cs"/>
          </a:endParaRPr>
        </a:p>
        <a:p>
          <a:r>
            <a:rPr lang="ja-JP" altLang="ja-JP" sz="900" b="0" i="0" baseline="0">
              <a:solidFill>
                <a:schemeClr val="tx1"/>
              </a:solidFill>
              <a:effectLst/>
              <a:latin typeface="+mn-lt"/>
              <a:ea typeface="+mn-ea"/>
              <a:cs typeface="+mn-cs"/>
            </a:rPr>
            <a:t>　　「行財政運営方針」を踏まえ、引き続き、経費の縮減を図る。</a:t>
          </a:r>
          <a:endParaRPr lang="en-US" altLang="ja-JP" sz="900" b="0" i="0" baseline="0">
            <a:solidFill>
              <a:schemeClr val="tx1"/>
            </a:solidFill>
            <a:effectLst/>
            <a:latin typeface="+mn-lt"/>
            <a:ea typeface="+mn-ea"/>
            <a:cs typeface="+mn-cs"/>
          </a:endParaRPr>
        </a:p>
        <a:p>
          <a:endParaRPr lang="ja-JP" altLang="ja-JP" sz="900">
            <a:solidFill>
              <a:schemeClr val="tx1"/>
            </a:solidFill>
            <a:effectLst/>
          </a:endParaRPr>
        </a:p>
        <a:p>
          <a:r>
            <a:rPr lang="ja-JP" altLang="ja-JP" sz="900" b="0" i="0" baseline="0">
              <a:solidFill>
                <a:schemeClr val="tx1"/>
              </a:solidFill>
              <a:effectLst/>
              <a:latin typeface="+mn-lt"/>
              <a:ea typeface="+mn-ea"/>
              <a:cs typeface="+mn-cs"/>
            </a:rPr>
            <a:t>・行財政運営方針（</a:t>
          </a:r>
          <a:r>
            <a:rPr lang="en-US" altLang="ja-JP" sz="900" b="0" i="0" baseline="0">
              <a:solidFill>
                <a:schemeClr val="tx1"/>
              </a:solidFill>
              <a:effectLst/>
              <a:latin typeface="+mn-lt"/>
              <a:ea typeface="+mn-ea"/>
              <a:cs typeface="+mn-cs"/>
            </a:rPr>
            <a:t>H28</a:t>
          </a:r>
          <a:r>
            <a:rPr lang="ja-JP" altLang="ja-JP" sz="900" b="0" i="0" baseline="0">
              <a:solidFill>
                <a:schemeClr val="tx1"/>
              </a:solidFill>
              <a:effectLst/>
              <a:latin typeface="+mn-lt"/>
              <a:ea typeface="+mn-ea"/>
              <a:cs typeface="+mn-cs"/>
            </a:rPr>
            <a:t>～</a:t>
          </a:r>
          <a:r>
            <a:rPr lang="en-US" altLang="ja-JP" sz="900" b="0" i="0" baseline="0">
              <a:solidFill>
                <a:schemeClr val="tx1"/>
              </a:solidFill>
              <a:effectLst/>
              <a:latin typeface="+mn-lt"/>
              <a:ea typeface="+mn-ea"/>
              <a:cs typeface="+mn-cs"/>
            </a:rPr>
            <a:t>32</a:t>
          </a:r>
          <a:r>
            <a:rPr lang="ja-JP" altLang="ja-JP" sz="900" b="0" i="0" baseline="0">
              <a:solidFill>
                <a:schemeClr val="tx1"/>
              </a:solidFill>
              <a:effectLst/>
              <a:latin typeface="+mn-lt"/>
              <a:ea typeface="+mn-ea"/>
              <a:cs typeface="+mn-cs"/>
            </a:rPr>
            <a:t>）３（１）基本方針</a:t>
          </a:r>
          <a:endParaRPr lang="ja-JP" altLang="ja-JP" sz="900">
            <a:solidFill>
              <a:schemeClr val="tx1"/>
            </a:solidFill>
            <a:effectLst/>
          </a:endParaRPr>
        </a:p>
        <a:p>
          <a:r>
            <a:rPr lang="ja-JP" altLang="ja-JP" sz="900" b="0" i="0" baseline="0">
              <a:solidFill>
                <a:schemeClr val="tx1"/>
              </a:solidFill>
              <a:effectLst/>
              <a:latin typeface="+mn-lt"/>
              <a:ea typeface="+mn-ea"/>
              <a:cs typeface="+mn-cs"/>
            </a:rPr>
            <a:t>◆厳しい財政状況を踏まえた歳出の削減・効率化の推進</a:t>
          </a:r>
          <a:endParaRPr lang="ja-JP" altLang="ja-JP" sz="900">
            <a:solidFill>
              <a:schemeClr val="tx1"/>
            </a:solidFill>
            <a:effectLst/>
          </a:endParaRPr>
        </a:p>
        <a:p>
          <a:r>
            <a:rPr lang="ja-JP" altLang="ja-JP" sz="900" b="0" i="0" baseline="0">
              <a:solidFill>
                <a:schemeClr val="tx1"/>
              </a:solidFill>
              <a:effectLst/>
              <a:latin typeface="+mn-lt"/>
              <a:ea typeface="+mn-ea"/>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lang="ja-JP" altLang="ja-JP" sz="900">
            <a:solidFill>
              <a:schemeClr val="tx1"/>
            </a:solidFill>
            <a:effectLst/>
          </a:endParaRPr>
        </a:p>
        <a:p>
          <a:endParaRPr kumimoji="1" lang="ja-JP" altLang="en-US" sz="900">
            <a:solidFill>
              <a:schemeClr val="tx1"/>
            </a:solidFill>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165100</xdr:rowOff>
    </xdr:from>
    <xdr:to>
      <xdr:col>24</xdr:col>
      <xdr:colOff>22225</xdr:colOff>
      <xdr:row>81</xdr:row>
      <xdr:rowOff>146050</xdr:rowOff>
    </xdr:to>
    <xdr:cxnSp macro="">
      <xdr:nvCxnSpPr>
        <xdr:cNvPr id="408" name="直線コネクタ 407"/>
        <xdr:cNvCxnSpPr/>
      </xdr:nvCxnSpPr>
      <xdr:spPr>
        <a:xfrm flipV="1">
          <a:off x="16510000" y="12680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118127</xdr:rowOff>
    </xdr:from>
    <xdr:ext cx="762000" cy="259045"/>
    <xdr:sp macro="" textlink="">
      <xdr:nvSpPr>
        <xdr:cNvPr id="409"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81</xdr:row>
      <xdr:rowOff>146050</xdr:rowOff>
    </xdr:from>
    <xdr:to>
      <xdr:col>24</xdr:col>
      <xdr:colOff>111125</xdr:colOff>
      <xdr:row>81</xdr:row>
      <xdr:rowOff>146050</xdr:rowOff>
    </xdr:to>
    <xdr:cxnSp macro="">
      <xdr:nvCxnSpPr>
        <xdr:cNvPr id="410" name="直線コネクタ 409"/>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80027</xdr:rowOff>
    </xdr:from>
    <xdr:ext cx="762000" cy="259045"/>
    <xdr:sp macro="" textlink="">
      <xdr:nvSpPr>
        <xdr:cNvPr id="411" name="公債費以外最大値テキスト"/>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73</xdr:row>
      <xdr:rowOff>165100</xdr:rowOff>
    </xdr:from>
    <xdr:to>
      <xdr:col>24</xdr:col>
      <xdr:colOff>111125</xdr:colOff>
      <xdr:row>73</xdr:row>
      <xdr:rowOff>165100</xdr:rowOff>
    </xdr:to>
    <xdr:cxnSp macro="">
      <xdr:nvCxnSpPr>
        <xdr:cNvPr id="412" name="直線コネクタ 411"/>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69850</xdr:rowOff>
    </xdr:from>
    <xdr:to>
      <xdr:col>24</xdr:col>
      <xdr:colOff>22225</xdr:colOff>
      <xdr:row>78</xdr:row>
      <xdr:rowOff>88900</xdr:rowOff>
    </xdr:to>
    <xdr:cxnSp macro="">
      <xdr:nvCxnSpPr>
        <xdr:cNvPr id="413" name="直線コネクタ 412"/>
        <xdr:cNvCxnSpPr/>
      </xdr:nvCxnSpPr>
      <xdr:spPr>
        <a:xfrm>
          <a:off x="15671800" y="131000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130827</xdr:rowOff>
    </xdr:from>
    <xdr:ext cx="762000" cy="259045"/>
    <xdr:sp macro="" textlink="">
      <xdr:nvSpPr>
        <xdr:cNvPr id="414" name="公債費以外平均値テキスト"/>
        <xdr:cNvSpPr txBox="1"/>
      </xdr:nvSpPr>
      <xdr:spPr>
        <a:xfrm>
          <a:off x="16598900" y="1316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114300</xdr:rowOff>
    </xdr:from>
    <xdr:to>
      <xdr:col>24</xdr:col>
      <xdr:colOff>73025</xdr:colOff>
      <xdr:row>78</xdr:row>
      <xdr:rowOff>44450</xdr:rowOff>
    </xdr:to>
    <xdr:sp macro="" textlink="">
      <xdr:nvSpPr>
        <xdr:cNvPr id="415" name="フローチャート : 判断 414"/>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69850</xdr:rowOff>
    </xdr:from>
    <xdr:to>
      <xdr:col>22</xdr:col>
      <xdr:colOff>555625</xdr:colOff>
      <xdr:row>76</xdr:row>
      <xdr:rowOff>88900</xdr:rowOff>
    </xdr:to>
    <xdr:cxnSp macro="">
      <xdr:nvCxnSpPr>
        <xdr:cNvPr id="416" name="直線コネクタ 415"/>
        <xdr:cNvCxnSpPr/>
      </xdr:nvCxnSpPr>
      <xdr:spPr>
        <a:xfrm flipV="1">
          <a:off x="14782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57150</xdr:rowOff>
    </xdr:from>
    <xdr:to>
      <xdr:col>22</xdr:col>
      <xdr:colOff>606425</xdr:colOff>
      <xdr:row>75</xdr:row>
      <xdr:rowOff>158750</xdr:rowOff>
    </xdr:to>
    <xdr:sp macro="" textlink="">
      <xdr:nvSpPr>
        <xdr:cNvPr id="417" name="フローチャート : 判断 416"/>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168927</xdr:rowOff>
    </xdr:from>
    <xdr:ext cx="736600" cy="259045"/>
    <xdr:sp macro="" textlink="">
      <xdr:nvSpPr>
        <xdr:cNvPr id="418" name="テキスト ボックス 417"/>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12700</xdr:rowOff>
    </xdr:from>
    <xdr:to>
      <xdr:col>21</xdr:col>
      <xdr:colOff>352425</xdr:colOff>
      <xdr:row>76</xdr:row>
      <xdr:rowOff>88900</xdr:rowOff>
    </xdr:to>
    <xdr:cxnSp macro="">
      <xdr:nvCxnSpPr>
        <xdr:cNvPr id="419" name="直線コネクタ 418"/>
        <xdr:cNvCxnSpPr/>
      </xdr:nvCxnSpPr>
      <xdr:spPr>
        <a:xfrm>
          <a:off x="13893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76200</xdr:rowOff>
    </xdr:from>
    <xdr:to>
      <xdr:col>21</xdr:col>
      <xdr:colOff>403225</xdr:colOff>
      <xdr:row>77</xdr:row>
      <xdr:rowOff>6350</xdr:rowOff>
    </xdr:to>
    <xdr:sp macro="" textlink="">
      <xdr:nvSpPr>
        <xdr:cNvPr id="420" name="フローチャート : 判断 419"/>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162577</xdr:rowOff>
    </xdr:from>
    <xdr:ext cx="762000" cy="259045"/>
    <xdr:sp macro="" textlink="">
      <xdr:nvSpPr>
        <xdr:cNvPr id="421" name="テキスト ボックス 420"/>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69850</xdr:rowOff>
    </xdr:from>
    <xdr:to>
      <xdr:col>20</xdr:col>
      <xdr:colOff>149225</xdr:colOff>
      <xdr:row>76</xdr:row>
      <xdr:rowOff>12700</xdr:rowOff>
    </xdr:to>
    <xdr:cxnSp macro="">
      <xdr:nvCxnSpPr>
        <xdr:cNvPr id="422" name="直線コネクタ 421"/>
        <xdr:cNvCxnSpPr/>
      </xdr:nvCxnSpPr>
      <xdr:spPr>
        <a:xfrm>
          <a:off x="13004800" y="12757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0</xdr:rowOff>
    </xdr:from>
    <xdr:to>
      <xdr:col>20</xdr:col>
      <xdr:colOff>200025</xdr:colOff>
      <xdr:row>76</xdr:row>
      <xdr:rowOff>101600</xdr:rowOff>
    </xdr:to>
    <xdr:sp macro="" textlink="">
      <xdr:nvSpPr>
        <xdr:cNvPr id="423" name="フローチャート : 判断 422"/>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86377</xdr:rowOff>
    </xdr:from>
    <xdr:ext cx="762000" cy="259045"/>
    <xdr:sp macro="" textlink="">
      <xdr:nvSpPr>
        <xdr:cNvPr id="424" name="テキスト ボックス 423"/>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0</xdr:rowOff>
    </xdr:from>
    <xdr:to>
      <xdr:col>18</xdr:col>
      <xdr:colOff>682625</xdr:colOff>
      <xdr:row>74</xdr:row>
      <xdr:rowOff>101600</xdr:rowOff>
    </xdr:to>
    <xdr:sp macro="" textlink="">
      <xdr:nvSpPr>
        <xdr:cNvPr id="425" name="フローチャート : 判断 424"/>
        <xdr:cNvSpPr/>
      </xdr:nvSpPr>
      <xdr:spPr>
        <a:xfrm>
          <a:off x="12954000" y="126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111777</xdr:rowOff>
    </xdr:from>
    <xdr:ext cx="762000" cy="259045"/>
    <xdr:sp macro="" textlink="">
      <xdr:nvSpPr>
        <xdr:cNvPr id="426" name="テキスト ボックス 425"/>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78</xdr:row>
      <xdr:rowOff>38100</xdr:rowOff>
    </xdr:from>
    <xdr:to>
      <xdr:col>24</xdr:col>
      <xdr:colOff>73025</xdr:colOff>
      <xdr:row>78</xdr:row>
      <xdr:rowOff>139700</xdr:rowOff>
    </xdr:to>
    <xdr:sp macro="" textlink="">
      <xdr:nvSpPr>
        <xdr:cNvPr id="432" name="円/楕円 431"/>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10177</xdr:rowOff>
    </xdr:from>
    <xdr:ext cx="762000" cy="259045"/>
    <xdr:sp macro="" textlink="">
      <xdr:nvSpPr>
        <xdr:cNvPr id="433"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19050</xdr:rowOff>
    </xdr:from>
    <xdr:to>
      <xdr:col>22</xdr:col>
      <xdr:colOff>606425</xdr:colOff>
      <xdr:row>76</xdr:row>
      <xdr:rowOff>120650</xdr:rowOff>
    </xdr:to>
    <xdr:sp macro="" textlink="">
      <xdr:nvSpPr>
        <xdr:cNvPr id="434" name="円/楕円 433"/>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105427</xdr:rowOff>
    </xdr:from>
    <xdr:ext cx="736600" cy="259045"/>
    <xdr:sp macro="" textlink="">
      <xdr:nvSpPr>
        <xdr:cNvPr id="435" name="テキスト ボックス 434"/>
        <xdr:cNvSpPr txBox="1"/>
      </xdr:nvSpPr>
      <xdr:spPr>
        <a:xfrm>
          <a:off x="15290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38100</xdr:rowOff>
    </xdr:from>
    <xdr:to>
      <xdr:col>21</xdr:col>
      <xdr:colOff>403225</xdr:colOff>
      <xdr:row>76</xdr:row>
      <xdr:rowOff>139700</xdr:rowOff>
    </xdr:to>
    <xdr:sp macro="" textlink="">
      <xdr:nvSpPr>
        <xdr:cNvPr id="436" name="円/楕円 435"/>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149877</xdr:rowOff>
    </xdr:from>
    <xdr:ext cx="762000" cy="259045"/>
    <xdr:sp macro="" textlink="">
      <xdr:nvSpPr>
        <xdr:cNvPr id="437" name="テキスト ボックス 436"/>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133350</xdr:rowOff>
    </xdr:from>
    <xdr:to>
      <xdr:col>20</xdr:col>
      <xdr:colOff>200025</xdr:colOff>
      <xdr:row>76</xdr:row>
      <xdr:rowOff>63500</xdr:rowOff>
    </xdr:to>
    <xdr:sp macro="" textlink="">
      <xdr:nvSpPr>
        <xdr:cNvPr id="438" name="円/楕円 437"/>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73677</xdr:rowOff>
    </xdr:from>
    <xdr:ext cx="762000" cy="259045"/>
    <xdr:sp macro="" textlink="">
      <xdr:nvSpPr>
        <xdr:cNvPr id="439" name="テキスト ボックス 438"/>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19050</xdr:rowOff>
    </xdr:from>
    <xdr:to>
      <xdr:col>18</xdr:col>
      <xdr:colOff>682625</xdr:colOff>
      <xdr:row>74</xdr:row>
      <xdr:rowOff>120650</xdr:rowOff>
    </xdr:to>
    <xdr:sp macro="" textlink="">
      <xdr:nvSpPr>
        <xdr:cNvPr id="440" name="円/楕円 439"/>
        <xdr:cNvSpPr/>
      </xdr:nvSpPr>
      <xdr:spPr>
        <a:xfrm>
          <a:off x="12954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105427</xdr:rowOff>
    </xdr:from>
    <xdr:ext cx="762000" cy="259045"/>
    <xdr:sp macro="" textlink="">
      <xdr:nvSpPr>
        <xdr:cNvPr id="441" name="テキスト ボックス 440"/>
        <xdr:cNvSpPr txBox="1"/>
      </xdr:nvSpPr>
      <xdr:spPr>
        <a:xfrm>
          <a:off x="12623800" y="1279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58382</xdr:rowOff>
    </xdr:from>
    <xdr:to>
      <xdr:col>4</xdr:col>
      <xdr:colOff>1117600</xdr:colOff>
      <xdr:row>19</xdr:row>
      <xdr:rowOff>7099</xdr:rowOff>
    </xdr:to>
    <xdr:cxnSp macro="">
      <xdr:nvCxnSpPr>
        <xdr:cNvPr id="50" name="直線コネクタ 49"/>
        <xdr:cNvCxnSpPr/>
      </xdr:nvCxnSpPr>
      <xdr:spPr bwMode="auto">
        <a:xfrm flipV="1">
          <a:off x="5003800" y="3192107"/>
          <a:ext cx="647700" cy="120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158869</xdr:rowOff>
    </xdr:from>
    <xdr:ext cx="762000" cy="259045"/>
    <xdr:sp macro="" textlink="">
      <xdr:nvSpPr>
        <xdr:cNvPr id="51" name="人口1人当たり決算額の推移平均値テキスト130"/>
        <xdr:cNvSpPr txBox="1"/>
      </xdr:nvSpPr>
      <xdr:spPr>
        <a:xfrm>
          <a:off x="5740400" y="2606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63754</xdr:rowOff>
    </xdr:from>
    <xdr:to>
      <xdr:col>4</xdr:col>
      <xdr:colOff>469900</xdr:colOff>
      <xdr:row>19</xdr:row>
      <xdr:rowOff>7099</xdr:rowOff>
    </xdr:to>
    <xdr:cxnSp macro="">
      <xdr:nvCxnSpPr>
        <xdr:cNvPr id="53" name="直線コネクタ 52"/>
        <xdr:cNvCxnSpPr/>
      </xdr:nvCxnSpPr>
      <xdr:spPr bwMode="auto">
        <a:xfrm>
          <a:off x="4305300" y="3197479"/>
          <a:ext cx="698500" cy="114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81915</xdr:rowOff>
    </xdr:from>
    <xdr:to>
      <xdr:col>4</xdr:col>
      <xdr:colOff>520700</xdr:colOff>
      <xdr:row>18</xdr:row>
      <xdr:rowOff>12065</xdr:rowOff>
    </xdr:to>
    <xdr:sp macro="" textlink="">
      <xdr:nvSpPr>
        <xdr:cNvPr id="54" name="フローチャート : 判断 53"/>
        <xdr:cNvSpPr/>
      </xdr:nvSpPr>
      <xdr:spPr bwMode="auto">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22242</xdr:rowOff>
    </xdr:from>
    <xdr:ext cx="736600" cy="259045"/>
    <xdr:sp macro="" textlink="">
      <xdr:nvSpPr>
        <xdr:cNvPr id="55" name="テキスト ボックス 54"/>
        <xdr:cNvSpPr txBox="1"/>
      </xdr:nvSpPr>
      <xdr:spPr>
        <a:xfrm>
          <a:off x="4622800" y="2813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37465</xdr:rowOff>
    </xdr:from>
    <xdr:to>
      <xdr:col>3</xdr:col>
      <xdr:colOff>904875</xdr:colOff>
      <xdr:row>18</xdr:row>
      <xdr:rowOff>63754</xdr:rowOff>
    </xdr:to>
    <xdr:cxnSp macro="">
      <xdr:nvCxnSpPr>
        <xdr:cNvPr id="56" name="直線コネクタ 55"/>
        <xdr:cNvCxnSpPr/>
      </xdr:nvCxnSpPr>
      <xdr:spPr bwMode="auto">
        <a:xfrm>
          <a:off x="3606800" y="3171190"/>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137617</xdr:rowOff>
    </xdr:from>
    <xdr:to>
      <xdr:col>3</xdr:col>
      <xdr:colOff>955675</xdr:colOff>
      <xdr:row>17</xdr:row>
      <xdr:rowOff>67767</xdr:rowOff>
    </xdr:to>
    <xdr:sp macro="" textlink="">
      <xdr:nvSpPr>
        <xdr:cNvPr id="57" name="フローチャート : 判断 56"/>
        <xdr:cNvSpPr/>
      </xdr:nvSpPr>
      <xdr:spPr bwMode="auto">
        <a:xfrm>
          <a:off x="42545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77944</xdr:rowOff>
    </xdr:from>
    <xdr:ext cx="762000" cy="259045"/>
    <xdr:sp macro="" textlink="">
      <xdr:nvSpPr>
        <xdr:cNvPr id="58" name="テキスト ボックス 57"/>
        <xdr:cNvSpPr txBox="1"/>
      </xdr:nvSpPr>
      <xdr:spPr>
        <a:xfrm>
          <a:off x="3924300" y="269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5232</xdr:rowOff>
    </xdr:from>
    <xdr:to>
      <xdr:col>3</xdr:col>
      <xdr:colOff>206375</xdr:colOff>
      <xdr:row>18</xdr:row>
      <xdr:rowOff>37465</xdr:rowOff>
    </xdr:to>
    <xdr:cxnSp macro="">
      <xdr:nvCxnSpPr>
        <xdr:cNvPr id="59" name="直線コネクタ 58"/>
        <xdr:cNvCxnSpPr/>
      </xdr:nvCxnSpPr>
      <xdr:spPr bwMode="auto">
        <a:xfrm>
          <a:off x="2908300" y="3138957"/>
          <a:ext cx="6985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165202</xdr:rowOff>
    </xdr:from>
    <xdr:to>
      <xdr:col>3</xdr:col>
      <xdr:colOff>257175</xdr:colOff>
      <xdr:row>16</xdr:row>
      <xdr:rowOff>95352</xdr:rowOff>
    </xdr:to>
    <xdr:sp macro="" textlink="">
      <xdr:nvSpPr>
        <xdr:cNvPr id="60" name="フローチャート : 判断 59"/>
        <xdr:cNvSpPr/>
      </xdr:nvSpPr>
      <xdr:spPr bwMode="auto">
        <a:xfrm>
          <a:off x="35560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105529</xdr:rowOff>
    </xdr:from>
    <xdr:ext cx="762000" cy="259045"/>
    <xdr:sp macro="" textlink="">
      <xdr:nvSpPr>
        <xdr:cNvPr id="61" name="テキスト ボックス 60"/>
        <xdr:cNvSpPr txBox="1"/>
      </xdr:nvSpPr>
      <xdr:spPr>
        <a:xfrm>
          <a:off x="3225800" y="255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107975</xdr:rowOff>
    </xdr:from>
    <xdr:to>
      <xdr:col>2</xdr:col>
      <xdr:colOff>692150</xdr:colOff>
      <xdr:row>16</xdr:row>
      <xdr:rowOff>38125</xdr:rowOff>
    </xdr:to>
    <xdr:sp macro="" textlink="">
      <xdr:nvSpPr>
        <xdr:cNvPr id="62" name="フローチャート : 判断 61"/>
        <xdr:cNvSpPr/>
      </xdr:nvSpPr>
      <xdr:spPr bwMode="auto">
        <a:xfrm>
          <a:off x="2857500" y="27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48302</xdr:rowOff>
    </xdr:from>
    <xdr:ext cx="762000" cy="259045"/>
    <xdr:sp macro="" textlink="">
      <xdr:nvSpPr>
        <xdr:cNvPr id="63" name="テキスト ボックス 62"/>
        <xdr:cNvSpPr txBox="1"/>
      </xdr:nvSpPr>
      <xdr:spPr>
        <a:xfrm>
          <a:off x="2527300" y="249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7582</xdr:rowOff>
    </xdr:from>
    <xdr:to>
      <xdr:col>5</xdr:col>
      <xdr:colOff>34925</xdr:colOff>
      <xdr:row>18</xdr:row>
      <xdr:rowOff>109182</xdr:rowOff>
    </xdr:to>
    <xdr:sp macro="" textlink="">
      <xdr:nvSpPr>
        <xdr:cNvPr id="69" name="円/楕円 68"/>
        <xdr:cNvSpPr/>
      </xdr:nvSpPr>
      <xdr:spPr bwMode="auto">
        <a:xfrm>
          <a:off x="5600700" y="314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87609</xdr:rowOff>
    </xdr:from>
    <xdr:ext cx="762000" cy="259045"/>
    <xdr:sp macro="" textlink="">
      <xdr:nvSpPr>
        <xdr:cNvPr id="70" name="人口1人当たり決算額の推移該当値テキスト130"/>
        <xdr:cNvSpPr txBox="1"/>
      </xdr:nvSpPr>
      <xdr:spPr>
        <a:xfrm>
          <a:off x="5740400" y="30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109,551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127749</xdr:rowOff>
    </xdr:from>
    <xdr:to>
      <xdr:col>4</xdr:col>
      <xdr:colOff>520700</xdr:colOff>
      <xdr:row>19</xdr:row>
      <xdr:rowOff>57899</xdr:rowOff>
    </xdr:to>
    <xdr:sp macro="" textlink="">
      <xdr:nvSpPr>
        <xdr:cNvPr id="71" name="円/楕円 70"/>
        <xdr:cNvSpPr/>
      </xdr:nvSpPr>
      <xdr:spPr bwMode="auto">
        <a:xfrm>
          <a:off x="4953000" y="326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42676</xdr:rowOff>
    </xdr:from>
    <xdr:ext cx="736600" cy="259045"/>
    <xdr:sp macro="" textlink="">
      <xdr:nvSpPr>
        <xdr:cNvPr id="72" name="テキスト ボックス 71"/>
        <xdr:cNvSpPr txBox="1"/>
      </xdr:nvSpPr>
      <xdr:spPr>
        <a:xfrm>
          <a:off x="4622800" y="3347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106,397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12954</xdr:rowOff>
    </xdr:from>
    <xdr:to>
      <xdr:col>3</xdr:col>
      <xdr:colOff>955675</xdr:colOff>
      <xdr:row>18</xdr:row>
      <xdr:rowOff>114554</xdr:rowOff>
    </xdr:to>
    <xdr:sp macro="" textlink="">
      <xdr:nvSpPr>
        <xdr:cNvPr id="73" name="円/楕円 72"/>
        <xdr:cNvSpPr/>
      </xdr:nvSpPr>
      <xdr:spPr bwMode="auto">
        <a:xfrm>
          <a:off x="4254500" y="314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99331</xdr:rowOff>
    </xdr:from>
    <xdr:ext cx="762000" cy="259045"/>
    <xdr:sp macro="" textlink="">
      <xdr:nvSpPr>
        <xdr:cNvPr id="74" name="テキスト ボックス 73"/>
        <xdr:cNvSpPr txBox="1"/>
      </xdr:nvSpPr>
      <xdr:spPr>
        <a:xfrm>
          <a:off x="3924300" y="323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109,410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158115</xdr:rowOff>
    </xdr:from>
    <xdr:to>
      <xdr:col>3</xdr:col>
      <xdr:colOff>257175</xdr:colOff>
      <xdr:row>18</xdr:row>
      <xdr:rowOff>88265</xdr:rowOff>
    </xdr:to>
    <xdr:sp macro="" textlink="">
      <xdr:nvSpPr>
        <xdr:cNvPr id="75" name="円/楕円 74"/>
        <xdr:cNvSpPr/>
      </xdr:nvSpPr>
      <xdr:spPr bwMode="auto">
        <a:xfrm>
          <a:off x="3556000" y="312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73042</xdr:rowOff>
    </xdr:from>
    <xdr:ext cx="762000" cy="259045"/>
    <xdr:sp macro="" textlink="">
      <xdr:nvSpPr>
        <xdr:cNvPr id="76" name="テキスト ボックス 75"/>
        <xdr:cNvSpPr txBox="1"/>
      </xdr:nvSpPr>
      <xdr:spPr>
        <a:xfrm>
          <a:off x="3225800" y="320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110,100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125882</xdr:rowOff>
    </xdr:from>
    <xdr:to>
      <xdr:col>2</xdr:col>
      <xdr:colOff>692150</xdr:colOff>
      <xdr:row>18</xdr:row>
      <xdr:rowOff>56032</xdr:rowOff>
    </xdr:to>
    <xdr:sp macro="" textlink="">
      <xdr:nvSpPr>
        <xdr:cNvPr id="77" name="円/楕円 76"/>
        <xdr:cNvSpPr/>
      </xdr:nvSpPr>
      <xdr:spPr bwMode="auto">
        <a:xfrm>
          <a:off x="2857500" y="308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40809</xdr:rowOff>
    </xdr:from>
    <xdr:ext cx="762000" cy="259045"/>
    <xdr:sp macro="" textlink="">
      <xdr:nvSpPr>
        <xdr:cNvPr id="78" name="テキスト ボックス 77"/>
        <xdr:cNvSpPr txBox="1"/>
      </xdr:nvSpPr>
      <xdr:spPr>
        <a:xfrm>
          <a:off x="2527300" y="317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2832</xdr:rowOff>
    </xdr:from>
    <xdr:to>
      <xdr:col>4</xdr:col>
      <xdr:colOff>1117600</xdr:colOff>
      <xdr:row>35</xdr:row>
      <xdr:rowOff>45885</xdr:rowOff>
    </xdr:to>
    <xdr:cxnSp macro="">
      <xdr:nvCxnSpPr>
        <xdr:cNvPr id="113" name="直線コネクタ 112"/>
        <xdr:cNvCxnSpPr/>
      </xdr:nvCxnSpPr>
      <xdr:spPr bwMode="auto">
        <a:xfrm>
          <a:off x="5003800" y="6613182"/>
          <a:ext cx="647700" cy="43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270553</xdr:rowOff>
    </xdr:from>
    <xdr:ext cx="762000" cy="259045"/>
    <xdr:sp macro="" textlink="">
      <xdr:nvSpPr>
        <xdr:cNvPr id="114" name="人口1人当たり決算額の推移平均値テキスト445"/>
        <xdr:cNvSpPr txBox="1"/>
      </xdr:nvSpPr>
      <xdr:spPr>
        <a:xfrm>
          <a:off x="5740400" y="68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2832</xdr:rowOff>
    </xdr:from>
    <xdr:to>
      <xdr:col>4</xdr:col>
      <xdr:colOff>469900</xdr:colOff>
      <xdr:row>35</xdr:row>
      <xdr:rowOff>7289</xdr:rowOff>
    </xdr:to>
    <xdr:cxnSp macro="">
      <xdr:nvCxnSpPr>
        <xdr:cNvPr id="116" name="直線コネクタ 115"/>
        <xdr:cNvCxnSpPr/>
      </xdr:nvCxnSpPr>
      <xdr:spPr bwMode="auto">
        <a:xfrm flipV="1">
          <a:off x="4305300" y="6613182"/>
          <a:ext cx="698500" cy="4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278930</xdr:rowOff>
    </xdr:from>
    <xdr:to>
      <xdr:col>4</xdr:col>
      <xdr:colOff>520700</xdr:colOff>
      <xdr:row>36</xdr:row>
      <xdr:rowOff>37630</xdr:rowOff>
    </xdr:to>
    <xdr:sp macro="" textlink="">
      <xdr:nvSpPr>
        <xdr:cNvPr id="117" name="フローチャート : 判断 116"/>
        <xdr:cNvSpPr/>
      </xdr:nvSpPr>
      <xdr:spPr bwMode="auto">
        <a:xfrm>
          <a:off x="49530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22407</xdr:rowOff>
    </xdr:from>
    <xdr:ext cx="736600" cy="259045"/>
    <xdr:sp macro="" textlink="">
      <xdr:nvSpPr>
        <xdr:cNvPr id="118" name="テキスト ボックス 117"/>
        <xdr:cNvSpPr txBox="1"/>
      </xdr:nvSpPr>
      <xdr:spPr>
        <a:xfrm>
          <a:off x="4622800" y="69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288620</xdr:rowOff>
    </xdr:from>
    <xdr:to>
      <xdr:col>3</xdr:col>
      <xdr:colOff>904875</xdr:colOff>
      <xdr:row>35</xdr:row>
      <xdr:rowOff>7289</xdr:rowOff>
    </xdr:to>
    <xdr:cxnSp macro="">
      <xdr:nvCxnSpPr>
        <xdr:cNvPr id="119" name="直線コネクタ 118"/>
        <xdr:cNvCxnSpPr/>
      </xdr:nvCxnSpPr>
      <xdr:spPr bwMode="auto">
        <a:xfrm>
          <a:off x="3606800" y="6556070"/>
          <a:ext cx="698500" cy="61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280339</xdr:rowOff>
    </xdr:from>
    <xdr:to>
      <xdr:col>3</xdr:col>
      <xdr:colOff>955675</xdr:colOff>
      <xdr:row>36</xdr:row>
      <xdr:rowOff>39039</xdr:rowOff>
    </xdr:to>
    <xdr:sp macro="" textlink="">
      <xdr:nvSpPr>
        <xdr:cNvPr id="120" name="フローチャート : 判断 119"/>
        <xdr:cNvSpPr/>
      </xdr:nvSpPr>
      <xdr:spPr bwMode="auto">
        <a:xfrm>
          <a:off x="4254500" y="6890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23816</xdr:rowOff>
    </xdr:from>
    <xdr:ext cx="762000" cy="259045"/>
    <xdr:sp macro="" textlink="">
      <xdr:nvSpPr>
        <xdr:cNvPr id="121" name="テキスト ボックス 120"/>
        <xdr:cNvSpPr txBox="1"/>
      </xdr:nvSpPr>
      <xdr:spPr>
        <a:xfrm>
          <a:off x="3924300" y="697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242557</xdr:rowOff>
    </xdr:from>
    <xdr:to>
      <xdr:col>3</xdr:col>
      <xdr:colOff>206375</xdr:colOff>
      <xdr:row>34</xdr:row>
      <xdr:rowOff>288620</xdr:rowOff>
    </xdr:to>
    <xdr:cxnSp macro="">
      <xdr:nvCxnSpPr>
        <xdr:cNvPr id="122" name="直線コネクタ 121"/>
        <xdr:cNvCxnSpPr/>
      </xdr:nvCxnSpPr>
      <xdr:spPr bwMode="auto">
        <a:xfrm>
          <a:off x="2908300" y="6510007"/>
          <a:ext cx="6985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190653</xdr:rowOff>
    </xdr:from>
    <xdr:to>
      <xdr:col>3</xdr:col>
      <xdr:colOff>257175</xdr:colOff>
      <xdr:row>35</xdr:row>
      <xdr:rowOff>292253</xdr:rowOff>
    </xdr:to>
    <xdr:sp macro="" textlink="">
      <xdr:nvSpPr>
        <xdr:cNvPr id="123" name="フローチャート : 判断 122"/>
        <xdr:cNvSpPr/>
      </xdr:nvSpPr>
      <xdr:spPr bwMode="auto">
        <a:xfrm>
          <a:off x="3556000" y="6801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277030</xdr:rowOff>
    </xdr:from>
    <xdr:ext cx="762000" cy="259045"/>
    <xdr:sp macro="" textlink="">
      <xdr:nvSpPr>
        <xdr:cNvPr id="124" name="テキスト ボックス 123"/>
        <xdr:cNvSpPr txBox="1"/>
      </xdr:nvSpPr>
      <xdr:spPr>
        <a:xfrm>
          <a:off x="3225800" y="688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72619</xdr:rowOff>
    </xdr:from>
    <xdr:to>
      <xdr:col>2</xdr:col>
      <xdr:colOff>692150</xdr:colOff>
      <xdr:row>35</xdr:row>
      <xdr:rowOff>174219</xdr:rowOff>
    </xdr:to>
    <xdr:sp macro="" textlink="">
      <xdr:nvSpPr>
        <xdr:cNvPr id="125" name="フローチャート : 判断 124"/>
        <xdr:cNvSpPr/>
      </xdr:nvSpPr>
      <xdr:spPr bwMode="auto">
        <a:xfrm>
          <a:off x="2857500" y="668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158996</xdr:rowOff>
    </xdr:from>
    <xdr:ext cx="762000" cy="259045"/>
    <xdr:sp macro="" textlink="">
      <xdr:nvSpPr>
        <xdr:cNvPr id="126" name="テキスト ボックス 125"/>
        <xdr:cNvSpPr txBox="1"/>
      </xdr:nvSpPr>
      <xdr:spPr>
        <a:xfrm>
          <a:off x="2527300" y="676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337985</xdr:rowOff>
    </xdr:from>
    <xdr:to>
      <xdr:col>5</xdr:col>
      <xdr:colOff>34925</xdr:colOff>
      <xdr:row>35</xdr:row>
      <xdr:rowOff>96685</xdr:rowOff>
    </xdr:to>
    <xdr:sp macro="" textlink="">
      <xdr:nvSpPr>
        <xdr:cNvPr id="132" name="円/楕円 131"/>
        <xdr:cNvSpPr/>
      </xdr:nvSpPr>
      <xdr:spPr bwMode="auto">
        <a:xfrm>
          <a:off x="5600700" y="660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183062</xdr:rowOff>
    </xdr:from>
    <xdr:ext cx="762000" cy="259045"/>
    <xdr:sp macro="" textlink="">
      <xdr:nvSpPr>
        <xdr:cNvPr id="133" name="人口1人当たり決算額の推移該当値テキスト445"/>
        <xdr:cNvSpPr txBox="1"/>
      </xdr:nvSpPr>
      <xdr:spPr>
        <a:xfrm>
          <a:off x="5740400" y="64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43,629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294932</xdr:rowOff>
    </xdr:from>
    <xdr:to>
      <xdr:col>4</xdr:col>
      <xdr:colOff>520700</xdr:colOff>
      <xdr:row>35</xdr:row>
      <xdr:rowOff>53632</xdr:rowOff>
    </xdr:to>
    <xdr:sp macro="" textlink="">
      <xdr:nvSpPr>
        <xdr:cNvPr id="134" name="円/楕円 133"/>
        <xdr:cNvSpPr/>
      </xdr:nvSpPr>
      <xdr:spPr bwMode="auto">
        <a:xfrm>
          <a:off x="4953000" y="656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63809</xdr:rowOff>
    </xdr:from>
    <xdr:ext cx="736600" cy="259045"/>
    <xdr:sp macro="" textlink="">
      <xdr:nvSpPr>
        <xdr:cNvPr id="135" name="テキスト ボックス 134"/>
        <xdr:cNvSpPr txBox="1"/>
      </xdr:nvSpPr>
      <xdr:spPr>
        <a:xfrm>
          <a:off x="4622800" y="6331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44,759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299389</xdr:rowOff>
    </xdr:from>
    <xdr:to>
      <xdr:col>3</xdr:col>
      <xdr:colOff>955675</xdr:colOff>
      <xdr:row>35</xdr:row>
      <xdr:rowOff>58089</xdr:rowOff>
    </xdr:to>
    <xdr:sp macro="" textlink="">
      <xdr:nvSpPr>
        <xdr:cNvPr id="136" name="円/楕円 135"/>
        <xdr:cNvSpPr/>
      </xdr:nvSpPr>
      <xdr:spPr bwMode="auto">
        <a:xfrm>
          <a:off x="4254500" y="656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68267</xdr:rowOff>
    </xdr:from>
    <xdr:ext cx="762000" cy="259045"/>
    <xdr:sp macro="" textlink="">
      <xdr:nvSpPr>
        <xdr:cNvPr id="137" name="テキスト ボックス 136"/>
        <xdr:cNvSpPr txBox="1"/>
      </xdr:nvSpPr>
      <xdr:spPr>
        <a:xfrm>
          <a:off x="3924300" y="63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44,642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237820</xdr:rowOff>
    </xdr:from>
    <xdr:to>
      <xdr:col>3</xdr:col>
      <xdr:colOff>257175</xdr:colOff>
      <xdr:row>34</xdr:row>
      <xdr:rowOff>339420</xdr:rowOff>
    </xdr:to>
    <xdr:sp macro="" textlink="">
      <xdr:nvSpPr>
        <xdr:cNvPr id="138" name="円/楕円 137"/>
        <xdr:cNvSpPr/>
      </xdr:nvSpPr>
      <xdr:spPr bwMode="auto">
        <a:xfrm>
          <a:off x="3556000" y="6505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6697</xdr:rowOff>
    </xdr:from>
    <xdr:ext cx="762000" cy="259045"/>
    <xdr:sp macro="" textlink="">
      <xdr:nvSpPr>
        <xdr:cNvPr id="139" name="テキスト ボックス 138"/>
        <xdr:cNvSpPr txBox="1"/>
      </xdr:nvSpPr>
      <xdr:spPr>
        <a:xfrm>
          <a:off x="3225800" y="627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191757</xdr:rowOff>
    </xdr:from>
    <xdr:to>
      <xdr:col>2</xdr:col>
      <xdr:colOff>692150</xdr:colOff>
      <xdr:row>34</xdr:row>
      <xdr:rowOff>293357</xdr:rowOff>
    </xdr:to>
    <xdr:sp macro="" textlink="">
      <xdr:nvSpPr>
        <xdr:cNvPr id="140" name="円/楕円 139"/>
        <xdr:cNvSpPr/>
      </xdr:nvSpPr>
      <xdr:spPr bwMode="auto">
        <a:xfrm>
          <a:off x="2857500" y="645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303534</xdr:rowOff>
    </xdr:from>
    <xdr:ext cx="762000" cy="259045"/>
    <xdr:sp macro="" textlink="">
      <xdr:nvSpPr>
        <xdr:cNvPr id="141" name="テキスト ボックス 140"/>
        <xdr:cNvSpPr txBox="1"/>
      </xdr:nvSpPr>
      <xdr:spPr>
        <a:xfrm>
          <a:off x="2527300" y="622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smtClean="0">
              <a:solidFill>
                <a:schemeClr val="tx1"/>
              </a:solidFill>
              <a:latin typeface="+mn-lt"/>
              <a:ea typeface="+mn-ea"/>
              <a:cs typeface="+mn-cs"/>
            </a:rPr>
            <a:t>　北海道の財政は極めて厳しい状況が続いており、標準財政規模対比の財政調整基金残高及び実質収支額は、ここ５年、徐々に上向いてはいるが、未だ低い率となっている。</a:t>
          </a:r>
        </a:p>
        <a:p>
          <a:r>
            <a:rPr lang="ja-JP" altLang="en-US" sz="900" b="0" i="0" u="none" strike="noStrike" baseline="0" smtClean="0">
              <a:solidFill>
                <a:schemeClr val="tx1"/>
              </a:solidFill>
              <a:latin typeface="+mn-lt"/>
              <a:ea typeface="+mn-ea"/>
              <a:cs typeface="+mn-cs"/>
            </a:rPr>
            <a:t>　財政調整基金については、平成</a:t>
          </a:r>
          <a:r>
            <a:rPr lang="en-US" altLang="ja-JP" sz="900" b="0" i="0" u="none" strike="noStrike" baseline="0" smtClean="0">
              <a:solidFill>
                <a:schemeClr val="tx1"/>
              </a:solidFill>
              <a:latin typeface="+mn-lt"/>
              <a:ea typeface="+mn-ea"/>
              <a:cs typeface="+mn-cs"/>
            </a:rPr>
            <a:t>26</a:t>
          </a:r>
          <a:r>
            <a:rPr lang="ja-JP" altLang="en-US" sz="900" b="0" i="0" u="none" strike="noStrike" baseline="0" smtClean="0">
              <a:solidFill>
                <a:schemeClr val="tx1"/>
              </a:solidFill>
              <a:latin typeface="+mn-lt"/>
              <a:ea typeface="+mn-ea"/>
              <a:cs typeface="+mn-cs"/>
            </a:rPr>
            <a:t>年度は取り崩し額（２億円）を上回る積立て（</a:t>
          </a:r>
          <a:r>
            <a:rPr lang="en-US" altLang="ja-JP" sz="900" b="0" i="0" u="none" strike="noStrike" baseline="0" smtClean="0">
              <a:solidFill>
                <a:schemeClr val="tx1"/>
              </a:solidFill>
              <a:latin typeface="+mn-lt"/>
              <a:ea typeface="+mn-ea"/>
              <a:cs typeface="+mn-cs"/>
            </a:rPr>
            <a:t>14</a:t>
          </a:r>
          <a:r>
            <a:rPr lang="ja-JP" altLang="en-US" sz="900" b="0" i="0" u="none" strike="noStrike" baseline="0" smtClean="0">
              <a:solidFill>
                <a:schemeClr val="tx1"/>
              </a:solidFill>
              <a:latin typeface="+mn-lt"/>
              <a:ea typeface="+mn-ea"/>
              <a:cs typeface="+mn-cs"/>
            </a:rPr>
            <a:t>億円）を行ったことから、残高が増加した。</a:t>
          </a:r>
          <a:endParaRPr lang="en-US" altLang="ja-JP" sz="900" b="0" i="0" u="none" strike="noStrike" baseline="0" smtClean="0">
            <a:solidFill>
              <a:schemeClr val="tx1"/>
            </a:solidFill>
            <a:latin typeface="+mn-lt"/>
            <a:ea typeface="+mn-ea"/>
            <a:cs typeface="+mn-cs"/>
          </a:endParaRPr>
        </a:p>
        <a:p>
          <a:endParaRPr kumimoji="1"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・財政調整基金残高（億円）</a:t>
          </a:r>
          <a:r>
            <a:rPr lang="en-US" altLang="ja-JP" sz="900" b="0" i="0" u="none" strike="noStrike" baseline="0" smtClean="0">
              <a:solidFill>
                <a:schemeClr val="tx1"/>
              </a:solidFill>
              <a:latin typeface="+mn-lt"/>
              <a:ea typeface="+mn-ea"/>
              <a:cs typeface="+mn-cs"/>
            </a:rPr>
            <a:t>H22:18 H23:25 H24:46 H25:30 H26:42</a:t>
          </a:r>
        </a:p>
        <a:p>
          <a:r>
            <a:rPr lang="ja-JP" altLang="en-US" sz="900" b="0" i="0" u="none" strike="noStrike" baseline="0" smtClean="0">
              <a:solidFill>
                <a:schemeClr val="tx1"/>
              </a:solidFill>
              <a:latin typeface="+mn-lt"/>
              <a:ea typeface="+mn-ea"/>
              <a:cs typeface="+mn-cs"/>
            </a:rPr>
            <a:t>・実質収支（億円）</a:t>
          </a:r>
          <a:r>
            <a:rPr lang="en-US" altLang="ja-JP" sz="900" b="0" i="0" u="none" strike="noStrike" baseline="0" smtClean="0">
              <a:solidFill>
                <a:schemeClr val="tx1"/>
              </a:solidFill>
              <a:latin typeface="+mn-lt"/>
              <a:ea typeface="+mn-ea"/>
              <a:cs typeface="+mn-cs"/>
            </a:rPr>
            <a:t>H22:15 H23:12 H24:3 H25:28 H26:29</a:t>
          </a:r>
        </a:p>
        <a:p>
          <a:r>
            <a:rPr lang="ja-JP" altLang="en-US" sz="900" b="0" i="0" u="none" strike="noStrike" baseline="0" smtClean="0">
              <a:solidFill>
                <a:schemeClr val="tx1"/>
              </a:solidFill>
              <a:latin typeface="+mn-lt"/>
              <a:ea typeface="+mn-ea"/>
              <a:cs typeface="+mn-cs"/>
            </a:rPr>
            <a:t>・実質単年度収支（億円）</a:t>
          </a:r>
          <a:r>
            <a:rPr lang="en-US" altLang="ja-JP" sz="900" b="0" i="0" u="none" strike="noStrike" baseline="0" smtClean="0">
              <a:solidFill>
                <a:schemeClr val="tx1"/>
              </a:solidFill>
              <a:latin typeface="+mn-lt"/>
              <a:ea typeface="+mn-ea"/>
              <a:cs typeface="+mn-cs"/>
            </a:rPr>
            <a:t>H22:83 H23:5 H24:11 H25:82 H26:70</a:t>
          </a:r>
        </a:p>
        <a:p>
          <a:r>
            <a:rPr lang="ja-JP" altLang="en-US" sz="900" b="0" i="0" u="none" strike="noStrike" baseline="0" smtClean="0">
              <a:solidFill>
                <a:schemeClr val="tx1"/>
              </a:solidFill>
              <a:latin typeface="+mn-lt"/>
              <a:ea typeface="+mn-ea"/>
              <a:cs typeface="+mn-cs"/>
            </a:rPr>
            <a:t>・標準財政規模（億円</a:t>
          </a:r>
          <a:r>
            <a:rPr lang="en-US" altLang="ja-JP" sz="900" b="0" i="0" u="none" strike="noStrike" baseline="0" smtClean="0">
              <a:solidFill>
                <a:schemeClr val="tx1"/>
              </a:solidFill>
              <a:latin typeface="+mn-lt"/>
              <a:ea typeface="+mn-ea"/>
              <a:cs typeface="+mn-cs"/>
            </a:rPr>
            <a:t>) H22:14,316 H23:14,138 H24:14,251 H25:14,219 H26:14,136</a:t>
          </a:r>
        </a:p>
        <a:p>
          <a:endParaRPr kumimoji="1"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　地方税の増減等により実質単年度収支も増減</a:t>
          </a:r>
        </a:p>
        <a:p>
          <a:r>
            <a:rPr lang="ja-JP" altLang="en-US" sz="900" b="0" i="0" u="none" strike="noStrike" baseline="0" smtClean="0">
              <a:solidFill>
                <a:schemeClr val="tx1"/>
              </a:solidFill>
              <a:latin typeface="+mn-lt"/>
              <a:ea typeface="+mn-ea"/>
              <a:cs typeface="+mn-cs"/>
            </a:rPr>
            <a:t>・地方税</a:t>
          </a:r>
          <a:r>
            <a:rPr lang="en-US" altLang="ja-JP" sz="900" b="0" i="0" u="none" strike="noStrike" baseline="0" smtClean="0">
              <a:solidFill>
                <a:schemeClr val="tx1"/>
              </a:solidFill>
              <a:latin typeface="+mn-lt"/>
              <a:ea typeface="+mn-ea"/>
              <a:cs typeface="+mn-cs"/>
            </a:rPr>
            <a:t>(</a:t>
          </a:r>
          <a:r>
            <a:rPr lang="ja-JP" altLang="en-US" sz="900" b="0" i="0" u="none" strike="noStrike" baseline="0" smtClean="0">
              <a:solidFill>
                <a:schemeClr val="tx1"/>
              </a:solidFill>
              <a:latin typeface="+mn-lt"/>
              <a:ea typeface="+mn-ea"/>
              <a:cs typeface="+mn-cs"/>
            </a:rPr>
            <a:t>億円</a:t>
          </a:r>
          <a:r>
            <a:rPr lang="en-US" altLang="ja-JP" sz="900" b="0" i="0" u="none" strike="noStrike" baseline="0" smtClean="0">
              <a:solidFill>
                <a:schemeClr val="tx1"/>
              </a:solidFill>
              <a:latin typeface="+mn-lt"/>
              <a:ea typeface="+mn-ea"/>
              <a:cs typeface="+mn-cs"/>
            </a:rPr>
            <a:t>) H22:5,445 H23:5,321 H24:5,402 H25:5,542 H26:5,813</a:t>
          </a:r>
          <a:endParaRPr kumimoji="1" lang="ja-JP" altLang="en-US" sz="900" u="none">
            <a:solidFill>
              <a:schemeClr val="tx1"/>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北海道</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22</a:t>
          </a:r>
          <a:r>
            <a:rPr lang="ja-JP" altLang="en-US" sz="1100" b="0" i="0" u="none" strike="noStrike" baseline="0" smtClean="0">
              <a:solidFill>
                <a:schemeClr val="dk1"/>
              </a:solidFill>
              <a:latin typeface="+mn-lt"/>
              <a:ea typeface="+mn-ea"/>
              <a:cs typeface="+mn-cs"/>
            </a:rPr>
            <a:t>年度から</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年度まで、地方競馬特別会計において赤字が生じていたが、</a:t>
          </a:r>
          <a:r>
            <a:rPr lang="en-US" altLang="ja-JP" sz="1100" b="0" i="0" u="none" strike="noStrike" baseline="0" smtClean="0">
              <a:solidFill>
                <a:schemeClr val="dk1"/>
              </a:solidFill>
              <a:latin typeface="+mn-lt"/>
              <a:ea typeface="+mn-ea"/>
              <a:cs typeface="+mn-cs"/>
            </a:rPr>
            <a:t>JRA</a:t>
          </a:r>
          <a:r>
            <a:rPr lang="ja-JP" altLang="en-US" sz="1100" b="0" i="0" u="none" strike="noStrike" baseline="0" smtClean="0">
              <a:solidFill>
                <a:schemeClr val="dk1"/>
              </a:solidFill>
              <a:latin typeface="+mn-lt"/>
              <a:ea typeface="+mn-ea"/>
              <a:cs typeface="+mn-cs"/>
            </a:rPr>
            <a:t>のネット投票システムを利用した発売額が増加したこと等により、平成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年度は単年度黒字、平成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年度は実質黒字となり、全ての会計において赤字が解消された。</a:t>
          </a:r>
          <a:endParaRPr kumimoji="1" lang="ja-JP" altLang="en-US" sz="1400" u="none">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過去に国の景気・経済対策に呼応し、道債を財源として、積極的に公共投資を実施してきたことや、収支不足を補填するために、行政改革推進債や退職手当債を発行してきたことなどにより、元利償還金が高い水準で推移している。</a:t>
          </a:r>
        </a:p>
        <a:p>
          <a:r>
            <a:rPr lang="ja-JP" altLang="en-US" sz="1100" b="0" i="0" u="none" strike="noStrike" baseline="0" smtClean="0">
              <a:solidFill>
                <a:schemeClr val="dk1"/>
              </a:solidFill>
              <a:latin typeface="+mn-lt"/>
              <a:ea typeface="+mn-ea"/>
              <a:cs typeface="+mn-cs"/>
            </a:rPr>
            <a:t>  また、収支不足を補うため、減債基金の積立の一部を留保したことなどにより、積立不足額考慮算定額が加算されている。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実質公債費比率と同様に、過去に国の景気・経済対策に呼応し、道債を財源として、積極的に公共投資を実施してきたことや、収支不足を補填するために、行政改革推進債や退職手当債を発行してきたことなどにより、「一般会計等に係る地方債の現在高」が高い水準で推移してい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59</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61</v>
      </c>
      <c r="C3" s="354"/>
      <c r="D3" s="355"/>
      <c r="E3" s="355"/>
      <c r="F3" s="355"/>
      <c r="G3" s="355"/>
      <c r="H3" s="355"/>
      <c r="I3" s="355"/>
      <c r="J3" s="355"/>
      <c r="K3" s="355"/>
      <c r="L3" s="355" t="s">
        <v>62</v>
      </c>
      <c r="M3" s="355"/>
      <c r="N3" s="355"/>
      <c r="O3" s="355"/>
      <c r="P3" s="355"/>
      <c r="Q3" s="355"/>
      <c r="R3" s="359"/>
      <c r="S3" s="359"/>
      <c r="T3" s="359"/>
      <c r="U3" s="359"/>
      <c r="V3" s="360"/>
      <c r="W3" s="366" t="s">
        <v>63</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64</v>
      </c>
      <c r="BO3" s="373"/>
      <c r="BP3" s="373"/>
      <c r="BQ3" s="373"/>
      <c r="BR3" s="373"/>
      <c r="BS3" s="373"/>
      <c r="BT3" s="373"/>
      <c r="BU3" s="374"/>
      <c r="BV3" s="372" t="s">
        <v>65</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66</v>
      </c>
      <c r="CU3" s="373"/>
      <c r="CV3" s="373"/>
      <c r="CW3" s="373"/>
      <c r="CX3" s="373"/>
      <c r="CY3" s="373"/>
      <c r="CZ3" s="373"/>
      <c r="DA3" s="374"/>
      <c r="DB3" s="372" t="s">
        <v>67</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68</v>
      </c>
      <c r="X4" s="427"/>
      <c r="Y4" s="428"/>
      <c r="Z4" s="435" t="s">
        <v>1</v>
      </c>
      <c r="AA4" s="413"/>
      <c r="AB4" s="413"/>
      <c r="AC4" s="413"/>
      <c r="AD4" s="413"/>
      <c r="AE4" s="413"/>
      <c r="AF4" s="413"/>
      <c r="AG4" s="413"/>
      <c r="AH4" s="414"/>
      <c r="AI4" s="435" t="s">
        <v>69</v>
      </c>
      <c r="AJ4" s="438"/>
      <c r="AK4" s="438"/>
      <c r="AL4" s="438"/>
      <c r="AM4" s="438"/>
      <c r="AN4" s="438"/>
      <c r="AO4" s="438"/>
      <c r="AP4" s="439"/>
      <c r="AQ4" s="443" t="s">
        <v>70</v>
      </c>
      <c r="AR4" s="444"/>
      <c r="AS4" s="438"/>
      <c r="AT4" s="438"/>
      <c r="AU4" s="438"/>
      <c r="AV4" s="438"/>
      <c r="AW4" s="438"/>
      <c r="AX4" s="438"/>
      <c r="AY4" s="445"/>
      <c r="AZ4" s="396" t="s">
        <v>71</v>
      </c>
      <c r="BA4" s="397"/>
      <c r="BB4" s="397"/>
      <c r="BC4" s="397"/>
      <c r="BD4" s="397"/>
      <c r="BE4" s="397"/>
      <c r="BF4" s="397"/>
      <c r="BG4" s="397"/>
      <c r="BH4" s="397"/>
      <c r="BI4" s="397"/>
      <c r="BJ4" s="397"/>
      <c r="BK4" s="397"/>
      <c r="BL4" s="397"/>
      <c r="BM4" s="398"/>
      <c r="BN4" s="375">
        <v>2398984645</v>
      </c>
      <c r="BO4" s="376"/>
      <c r="BP4" s="376"/>
      <c r="BQ4" s="376"/>
      <c r="BR4" s="376"/>
      <c r="BS4" s="376"/>
      <c r="BT4" s="376"/>
      <c r="BU4" s="377"/>
      <c r="BV4" s="375">
        <v>2476174039</v>
      </c>
      <c r="BW4" s="376"/>
      <c r="BX4" s="376"/>
      <c r="BY4" s="376"/>
      <c r="BZ4" s="376"/>
      <c r="CA4" s="376"/>
      <c r="CB4" s="376"/>
      <c r="CC4" s="377"/>
      <c r="CD4" s="378" t="s">
        <v>72</v>
      </c>
      <c r="CE4" s="379"/>
      <c r="CF4" s="379"/>
      <c r="CG4" s="379"/>
      <c r="CH4" s="379"/>
      <c r="CI4" s="379"/>
      <c r="CJ4" s="379"/>
      <c r="CK4" s="379"/>
      <c r="CL4" s="379"/>
      <c r="CM4" s="379"/>
      <c r="CN4" s="379"/>
      <c r="CO4" s="379"/>
      <c r="CP4" s="379"/>
      <c r="CQ4" s="379"/>
      <c r="CR4" s="379"/>
      <c r="CS4" s="380"/>
      <c r="CT4" s="381">
        <v>0.2</v>
      </c>
      <c r="CU4" s="382"/>
      <c r="CV4" s="382"/>
      <c r="CW4" s="382"/>
      <c r="CX4" s="382"/>
      <c r="CY4" s="382"/>
      <c r="CZ4" s="382"/>
      <c r="DA4" s="383"/>
      <c r="DB4" s="381">
        <v>0.2</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73</v>
      </c>
      <c r="BA5" s="385"/>
      <c r="BB5" s="385"/>
      <c r="BC5" s="385"/>
      <c r="BD5" s="385"/>
      <c r="BE5" s="385"/>
      <c r="BF5" s="385"/>
      <c r="BG5" s="385"/>
      <c r="BH5" s="385"/>
      <c r="BI5" s="385"/>
      <c r="BJ5" s="385"/>
      <c r="BK5" s="385"/>
      <c r="BL5" s="385"/>
      <c r="BM5" s="386"/>
      <c r="BN5" s="387">
        <v>2390878156</v>
      </c>
      <c r="BO5" s="388"/>
      <c r="BP5" s="388"/>
      <c r="BQ5" s="388"/>
      <c r="BR5" s="388"/>
      <c r="BS5" s="388"/>
      <c r="BT5" s="388"/>
      <c r="BU5" s="389"/>
      <c r="BV5" s="387">
        <v>2467472124</v>
      </c>
      <c r="BW5" s="388"/>
      <c r="BX5" s="388"/>
      <c r="BY5" s="388"/>
      <c r="BZ5" s="388"/>
      <c r="CA5" s="388"/>
      <c r="CB5" s="388"/>
      <c r="CC5" s="389"/>
      <c r="CD5" s="390" t="s">
        <v>74</v>
      </c>
      <c r="CE5" s="391"/>
      <c r="CF5" s="391"/>
      <c r="CG5" s="391"/>
      <c r="CH5" s="391"/>
      <c r="CI5" s="391"/>
      <c r="CJ5" s="391"/>
      <c r="CK5" s="391"/>
      <c r="CL5" s="391"/>
      <c r="CM5" s="391"/>
      <c r="CN5" s="391"/>
      <c r="CO5" s="391"/>
      <c r="CP5" s="391"/>
      <c r="CQ5" s="391"/>
      <c r="CR5" s="391"/>
      <c r="CS5" s="392"/>
      <c r="CT5" s="393">
        <v>96.4</v>
      </c>
      <c r="CU5" s="394"/>
      <c r="CV5" s="394"/>
      <c r="CW5" s="394"/>
      <c r="CX5" s="394"/>
      <c r="CY5" s="394"/>
      <c r="CZ5" s="394"/>
      <c r="DA5" s="395"/>
      <c r="DB5" s="393">
        <v>95</v>
      </c>
      <c r="DC5" s="394"/>
      <c r="DD5" s="394"/>
      <c r="DE5" s="394"/>
      <c r="DF5" s="394"/>
      <c r="DG5" s="394"/>
      <c r="DH5" s="394"/>
      <c r="DI5" s="395"/>
      <c r="DJ5" s="112"/>
      <c r="DK5" s="112"/>
      <c r="DL5" s="112"/>
      <c r="DM5" s="112"/>
      <c r="DN5" s="112"/>
      <c r="DO5" s="112"/>
    </row>
    <row r="6" spans="1:119" ht="18.75" customHeight="1">
      <c r="A6" s="113"/>
      <c r="B6" s="372" t="s">
        <v>75</v>
      </c>
      <c r="C6" s="373"/>
      <c r="D6" s="373"/>
      <c r="E6" s="373"/>
      <c r="F6" s="373"/>
      <c r="G6" s="373"/>
      <c r="H6" s="373"/>
      <c r="I6" s="373"/>
      <c r="J6" s="373"/>
      <c r="K6" s="354"/>
      <c r="L6" s="355" t="s">
        <v>76</v>
      </c>
      <c r="M6" s="355"/>
      <c r="N6" s="355"/>
      <c r="O6" s="355"/>
      <c r="P6" s="355"/>
      <c r="Q6" s="355"/>
      <c r="R6" s="359"/>
      <c r="S6" s="359"/>
      <c r="T6" s="359"/>
      <c r="U6" s="359"/>
      <c r="V6" s="360"/>
      <c r="W6" s="429"/>
      <c r="X6" s="430"/>
      <c r="Y6" s="431"/>
      <c r="Z6" s="399" t="s">
        <v>77</v>
      </c>
      <c r="AA6" s="400"/>
      <c r="AB6" s="400"/>
      <c r="AC6" s="400"/>
      <c r="AD6" s="400"/>
      <c r="AE6" s="400"/>
      <c r="AF6" s="400"/>
      <c r="AG6" s="400"/>
      <c r="AH6" s="401"/>
      <c r="AI6" s="402">
        <v>1</v>
      </c>
      <c r="AJ6" s="403"/>
      <c r="AK6" s="403"/>
      <c r="AL6" s="403"/>
      <c r="AM6" s="403"/>
      <c r="AN6" s="403"/>
      <c r="AO6" s="403"/>
      <c r="AP6" s="404"/>
      <c r="AQ6" s="402">
        <v>10350</v>
      </c>
      <c r="AR6" s="403"/>
      <c r="AS6" s="403"/>
      <c r="AT6" s="403"/>
      <c r="AU6" s="403"/>
      <c r="AV6" s="403"/>
      <c r="AW6" s="403"/>
      <c r="AX6" s="403"/>
      <c r="AY6" s="405"/>
      <c r="AZ6" s="384" t="s">
        <v>78</v>
      </c>
      <c r="BA6" s="385"/>
      <c r="BB6" s="385"/>
      <c r="BC6" s="385"/>
      <c r="BD6" s="385"/>
      <c r="BE6" s="385"/>
      <c r="BF6" s="385"/>
      <c r="BG6" s="385"/>
      <c r="BH6" s="385"/>
      <c r="BI6" s="385"/>
      <c r="BJ6" s="385"/>
      <c r="BK6" s="385"/>
      <c r="BL6" s="385"/>
      <c r="BM6" s="386"/>
      <c r="BN6" s="387">
        <v>8106489</v>
      </c>
      <c r="BO6" s="388"/>
      <c r="BP6" s="388"/>
      <c r="BQ6" s="388"/>
      <c r="BR6" s="388"/>
      <c r="BS6" s="388"/>
      <c r="BT6" s="388"/>
      <c r="BU6" s="389"/>
      <c r="BV6" s="387">
        <v>8701915</v>
      </c>
      <c r="BW6" s="388"/>
      <c r="BX6" s="388"/>
      <c r="BY6" s="388"/>
      <c r="BZ6" s="388"/>
      <c r="CA6" s="388"/>
      <c r="CB6" s="388"/>
      <c r="CC6" s="389"/>
      <c r="CD6" s="390" t="s">
        <v>79</v>
      </c>
      <c r="CE6" s="391"/>
      <c r="CF6" s="391"/>
      <c r="CG6" s="391"/>
      <c r="CH6" s="391"/>
      <c r="CI6" s="391"/>
      <c r="CJ6" s="391"/>
      <c r="CK6" s="391"/>
      <c r="CL6" s="391"/>
      <c r="CM6" s="391"/>
      <c r="CN6" s="391"/>
      <c r="CO6" s="391"/>
      <c r="CP6" s="391"/>
      <c r="CQ6" s="391"/>
      <c r="CR6" s="391"/>
      <c r="CS6" s="392"/>
      <c r="CT6" s="409">
        <v>108.8</v>
      </c>
      <c r="CU6" s="410"/>
      <c r="CV6" s="410"/>
      <c r="CW6" s="410"/>
      <c r="CX6" s="410"/>
      <c r="CY6" s="410"/>
      <c r="CZ6" s="410"/>
      <c r="DA6" s="411"/>
      <c r="DB6" s="409">
        <v>109.5</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80</v>
      </c>
      <c r="AA7" s="400"/>
      <c r="AB7" s="400"/>
      <c r="AC7" s="400"/>
      <c r="AD7" s="400"/>
      <c r="AE7" s="400"/>
      <c r="AF7" s="400"/>
      <c r="AG7" s="400"/>
      <c r="AH7" s="401"/>
      <c r="AI7" s="402">
        <v>3</v>
      </c>
      <c r="AJ7" s="403"/>
      <c r="AK7" s="403"/>
      <c r="AL7" s="403"/>
      <c r="AM7" s="403"/>
      <c r="AN7" s="403"/>
      <c r="AO7" s="403"/>
      <c r="AP7" s="404"/>
      <c r="AQ7" s="402">
        <v>8800</v>
      </c>
      <c r="AR7" s="403"/>
      <c r="AS7" s="403"/>
      <c r="AT7" s="403"/>
      <c r="AU7" s="403"/>
      <c r="AV7" s="403"/>
      <c r="AW7" s="403"/>
      <c r="AX7" s="403"/>
      <c r="AY7" s="405"/>
      <c r="AZ7" s="384" t="s">
        <v>81</v>
      </c>
      <c r="BA7" s="385"/>
      <c r="BB7" s="385"/>
      <c r="BC7" s="385"/>
      <c r="BD7" s="385"/>
      <c r="BE7" s="385"/>
      <c r="BF7" s="385"/>
      <c r="BG7" s="385"/>
      <c r="BH7" s="385"/>
      <c r="BI7" s="385"/>
      <c r="BJ7" s="385"/>
      <c r="BK7" s="385"/>
      <c r="BL7" s="385"/>
      <c r="BM7" s="386"/>
      <c r="BN7" s="387">
        <v>5221624</v>
      </c>
      <c r="BO7" s="388"/>
      <c r="BP7" s="388"/>
      <c r="BQ7" s="388"/>
      <c r="BR7" s="388"/>
      <c r="BS7" s="388"/>
      <c r="BT7" s="388"/>
      <c r="BU7" s="389"/>
      <c r="BV7" s="387">
        <v>5855257</v>
      </c>
      <c r="BW7" s="388"/>
      <c r="BX7" s="388"/>
      <c r="BY7" s="388"/>
      <c r="BZ7" s="388"/>
      <c r="CA7" s="388"/>
      <c r="CB7" s="388"/>
      <c r="CC7" s="389"/>
      <c r="CD7" s="390" t="s">
        <v>82</v>
      </c>
      <c r="CE7" s="391"/>
      <c r="CF7" s="391"/>
      <c r="CG7" s="391"/>
      <c r="CH7" s="391"/>
      <c r="CI7" s="391"/>
      <c r="CJ7" s="391"/>
      <c r="CK7" s="391"/>
      <c r="CL7" s="391"/>
      <c r="CM7" s="391"/>
      <c r="CN7" s="391"/>
      <c r="CO7" s="391"/>
      <c r="CP7" s="391"/>
      <c r="CQ7" s="391"/>
      <c r="CR7" s="391"/>
      <c r="CS7" s="392"/>
      <c r="CT7" s="387">
        <v>1413567113</v>
      </c>
      <c r="CU7" s="388"/>
      <c r="CV7" s="388"/>
      <c r="CW7" s="388"/>
      <c r="CX7" s="388"/>
      <c r="CY7" s="388"/>
      <c r="CZ7" s="388"/>
      <c r="DA7" s="389"/>
      <c r="DB7" s="387">
        <v>1421928989</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83</v>
      </c>
      <c r="AA8" s="400"/>
      <c r="AB8" s="400"/>
      <c r="AC8" s="400"/>
      <c r="AD8" s="400"/>
      <c r="AE8" s="400"/>
      <c r="AF8" s="400"/>
      <c r="AG8" s="400"/>
      <c r="AH8" s="401"/>
      <c r="AI8" s="402">
        <v>1</v>
      </c>
      <c r="AJ8" s="403"/>
      <c r="AK8" s="403"/>
      <c r="AL8" s="403"/>
      <c r="AM8" s="403"/>
      <c r="AN8" s="403"/>
      <c r="AO8" s="403"/>
      <c r="AP8" s="404"/>
      <c r="AQ8" s="402">
        <v>7650</v>
      </c>
      <c r="AR8" s="403"/>
      <c r="AS8" s="403"/>
      <c r="AT8" s="403"/>
      <c r="AU8" s="403"/>
      <c r="AV8" s="403"/>
      <c r="AW8" s="403"/>
      <c r="AX8" s="403"/>
      <c r="AY8" s="405"/>
      <c r="AZ8" s="384" t="s">
        <v>84</v>
      </c>
      <c r="BA8" s="385"/>
      <c r="BB8" s="385"/>
      <c r="BC8" s="385"/>
      <c r="BD8" s="385"/>
      <c r="BE8" s="385"/>
      <c r="BF8" s="385"/>
      <c r="BG8" s="385"/>
      <c r="BH8" s="385"/>
      <c r="BI8" s="385"/>
      <c r="BJ8" s="385"/>
      <c r="BK8" s="385"/>
      <c r="BL8" s="385"/>
      <c r="BM8" s="386"/>
      <c r="BN8" s="387">
        <v>2884865</v>
      </c>
      <c r="BO8" s="388"/>
      <c r="BP8" s="388"/>
      <c r="BQ8" s="388"/>
      <c r="BR8" s="388"/>
      <c r="BS8" s="388"/>
      <c r="BT8" s="388"/>
      <c r="BU8" s="389"/>
      <c r="BV8" s="387">
        <v>2846658</v>
      </c>
      <c r="BW8" s="388"/>
      <c r="BX8" s="388"/>
      <c r="BY8" s="388"/>
      <c r="BZ8" s="388"/>
      <c r="CA8" s="388"/>
      <c r="CB8" s="388"/>
      <c r="CC8" s="389"/>
      <c r="CD8" s="390" t="s">
        <v>85</v>
      </c>
      <c r="CE8" s="391"/>
      <c r="CF8" s="391"/>
      <c r="CG8" s="391"/>
      <c r="CH8" s="391"/>
      <c r="CI8" s="391"/>
      <c r="CJ8" s="391"/>
      <c r="CK8" s="391"/>
      <c r="CL8" s="391"/>
      <c r="CM8" s="391"/>
      <c r="CN8" s="391"/>
      <c r="CO8" s="391"/>
      <c r="CP8" s="391"/>
      <c r="CQ8" s="391"/>
      <c r="CR8" s="391"/>
      <c r="CS8" s="392"/>
      <c r="CT8" s="406">
        <v>0.39798</v>
      </c>
      <c r="CU8" s="407"/>
      <c r="CV8" s="407"/>
      <c r="CW8" s="407"/>
      <c r="CX8" s="407"/>
      <c r="CY8" s="407"/>
      <c r="CZ8" s="407"/>
      <c r="DA8" s="408"/>
      <c r="DB8" s="406">
        <v>0.38902999999999999</v>
      </c>
      <c r="DC8" s="407"/>
      <c r="DD8" s="407"/>
      <c r="DE8" s="407"/>
      <c r="DF8" s="407"/>
      <c r="DG8" s="407"/>
      <c r="DH8" s="407"/>
      <c r="DI8" s="408"/>
      <c r="DJ8" s="112"/>
      <c r="DK8" s="112"/>
      <c r="DL8" s="112"/>
      <c r="DM8" s="112"/>
      <c r="DN8" s="112"/>
      <c r="DO8" s="112"/>
    </row>
    <row r="9" spans="1:119" ht="18.75" customHeight="1" thickBot="1">
      <c r="A9" s="113"/>
      <c r="B9" s="412" t="s">
        <v>86</v>
      </c>
      <c r="C9" s="413"/>
      <c r="D9" s="413"/>
      <c r="E9" s="413"/>
      <c r="F9" s="413"/>
      <c r="G9" s="413"/>
      <c r="H9" s="413"/>
      <c r="I9" s="413"/>
      <c r="J9" s="413"/>
      <c r="K9" s="414"/>
      <c r="L9" s="420" t="s">
        <v>87</v>
      </c>
      <c r="M9" s="421"/>
      <c r="N9" s="421"/>
      <c r="O9" s="421"/>
      <c r="P9" s="421"/>
      <c r="Q9" s="422"/>
      <c r="R9" s="423">
        <v>5506419</v>
      </c>
      <c r="S9" s="424"/>
      <c r="T9" s="424"/>
      <c r="U9" s="424"/>
      <c r="V9" s="425"/>
      <c r="W9" s="429"/>
      <c r="X9" s="430"/>
      <c r="Y9" s="431"/>
      <c r="Z9" s="399" t="s">
        <v>88</v>
      </c>
      <c r="AA9" s="400"/>
      <c r="AB9" s="400"/>
      <c r="AC9" s="400"/>
      <c r="AD9" s="400"/>
      <c r="AE9" s="400"/>
      <c r="AF9" s="400"/>
      <c r="AG9" s="400"/>
      <c r="AH9" s="401"/>
      <c r="AI9" s="402">
        <v>1</v>
      </c>
      <c r="AJ9" s="403"/>
      <c r="AK9" s="403"/>
      <c r="AL9" s="403"/>
      <c r="AM9" s="403"/>
      <c r="AN9" s="403"/>
      <c r="AO9" s="403"/>
      <c r="AP9" s="404"/>
      <c r="AQ9" s="402">
        <v>11100</v>
      </c>
      <c r="AR9" s="403"/>
      <c r="AS9" s="403"/>
      <c r="AT9" s="403"/>
      <c r="AU9" s="403"/>
      <c r="AV9" s="403"/>
      <c r="AW9" s="403"/>
      <c r="AX9" s="403"/>
      <c r="AY9" s="405"/>
      <c r="AZ9" s="384" t="s">
        <v>89</v>
      </c>
      <c r="BA9" s="385"/>
      <c r="BB9" s="385"/>
      <c r="BC9" s="385"/>
      <c r="BD9" s="385"/>
      <c r="BE9" s="385"/>
      <c r="BF9" s="385"/>
      <c r="BG9" s="385"/>
      <c r="BH9" s="385"/>
      <c r="BI9" s="385"/>
      <c r="BJ9" s="385"/>
      <c r="BK9" s="385"/>
      <c r="BL9" s="385"/>
      <c r="BM9" s="386"/>
      <c r="BN9" s="387">
        <v>-14837</v>
      </c>
      <c r="BO9" s="388"/>
      <c r="BP9" s="388"/>
      <c r="BQ9" s="388"/>
      <c r="BR9" s="388"/>
      <c r="BS9" s="388"/>
      <c r="BT9" s="388"/>
      <c r="BU9" s="389"/>
      <c r="BV9" s="387">
        <v>2574715</v>
      </c>
      <c r="BW9" s="388"/>
      <c r="BX9" s="388"/>
      <c r="BY9" s="388"/>
      <c r="BZ9" s="388"/>
      <c r="CA9" s="388"/>
      <c r="CB9" s="388"/>
      <c r="CC9" s="389"/>
      <c r="CD9" s="453" t="s">
        <v>90</v>
      </c>
      <c r="CE9" s="454"/>
      <c r="CF9" s="454"/>
      <c r="CG9" s="454"/>
      <c r="CH9" s="454"/>
      <c r="CI9" s="454"/>
      <c r="CJ9" s="454"/>
      <c r="CK9" s="454"/>
      <c r="CL9" s="454"/>
      <c r="CM9" s="454"/>
      <c r="CN9" s="454"/>
      <c r="CO9" s="454"/>
      <c r="CP9" s="454"/>
      <c r="CQ9" s="454"/>
      <c r="CR9" s="454"/>
      <c r="CS9" s="455"/>
      <c r="CT9" s="393">
        <v>27.1</v>
      </c>
      <c r="CU9" s="394"/>
      <c r="CV9" s="394"/>
      <c r="CW9" s="394"/>
      <c r="CX9" s="394"/>
      <c r="CY9" s="394"/>
      <c r="CZ9" s="394"/>
      <c r="DA9" s="395"/>
      <c r="DB9" s="393">
        <v>27.2</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91</v>
      </c>
      <c r="M10" s="457"/>
      <c r="N10" s="457"/>
      <c r="O10" s="457"/>
      <c r="P10" s="457"/>
      <c r="Q10" s="458"/>
      <c r="R10" s="402">
        <v>5627737</v>
      </c>
      <c r="S10" s="403"/>
      <c r="T10" s="403"/>
      <c r="U10" s="403"/>
      <c r="V10" s="405"/>
      <c r="W10" s="429"/>
      <c r="X10" s="430"/>
      <c r="Y10" s="431"/>
      <c r="Z10" s="399" t="s">
        <v>92</v>
      </c>
      <c r="AA10" s="400"/>
      <c r="AB10" s="400"/>
      <c r="AC10" s="400"/>
      <c r="AD10" s="400"/>
      <c r="AE10" s="400"/>
      <c r="AF10" s="400"/>
      <c r="AG10" s="400"/>
      <c r="AH10" s="401"/>
      <c r="AI10" s="402">
        <v>1</v>
      </c>
      <c r="AJ10" s="403"/>
      <c r="AK10" s="403"/>
      <c r="AL10" s="403"/>
      <c r="AM10" s="403"/>
      <c r="AN10" s="403"/>
      <c r="AO10" s="403"/>
      <c r="AP10" s="404"/>
      <c r="AQ10" s="402">
        <v>9900</v>
      </c>
      <c r="AR10" s="403"/>
      <c r="AS10" s="403"/>
      <c r="AT10" s="403"/>
      <c r="AU10" s="403"/>
      <c r="AV10" s="403"/>
      <c r="AW10" s="403"/>
      <c r="AX10" s="403"/>
      <c r="AY10" s="405"/>
      <c r="AZ10" s="384" t="s">
        <v>93</v>
      </c>
      <c r="BA10" s="385"/>
      <c r="BB10" s="385"/>
      <c r="BC10" s="385"/>
      <c r="BD10" s="385"/>
      <c r="BE10" s="385"/>
      <c r="BF10" s="385"/>
      <c r="BG10" s="385"/>
      <c r="BH10" s="385"/>
      <c r="BI10" s="385"/>
      <c r="BJ10" s="385"/>
      <c r="BK10" s="385"/>
      <c r="BL10" s="385"/>
      <c r="BM10" s="386"/>
      <c r="BN10" s="387">
        <v>1412426</v>
      </c>
      <c r="BO10" s="388"/>
      <c r="BP10" s="388"/>
      <c r="BQ10" s="388"/>
      <c r="BR10" s="388"/>
      <c r="BS10" s="388"/>
      <c r="BT10" s="388"/>
      <c r="BU10" s="389"/>
      <c r="BV10" s="387">
        <v>111720</v>
      </c>
      <c r="BW10" s="388"/>
      <c r="BX10" s="388"/>
      <c r="BY10" s="388"/>
      <c r="BZ10" s="388"/>
      <c r="CA10" s="388"/>
      <c r="CB10" s="388"/>
      <c r="CC10" s="389"/>
      <c r="CD10" s="378" t="s">
        <v>94</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95</v>
      </c>
      <c r="M11" s="448"/>
      <c r="N11" s="448"/>
      <c r="O11" s="448"/>
      <c r="P11" s="448"/>
      <c r="Q11" s="449"/>
      <c r="R11" s="450" t="s">
        <v>96</v>
      </c>
      <c r="S11" s="451"/>
      <c r="T11" s="451"/>
      <c r="U11" s="451"/>
      <c r="V11" s="452"/>
      <c r="W11" s="432"/>
      <c r="X11" s="433"/>
      <c r="Y11" s="434"/>
      <c r="Z11" s="399" t="s">
        <v>97</v>
      </c>
      <c r="AA11" s="400"/>
      <c r="AB11" s="400"/>
      <c r="AC11" s="400"/>
      <c r="AD11" s="400"/>
      <c r="AE11" s="400"/>
      <c r="AF11" s="400"/>
      <c r="AG11" s="400"/>
      <c r="AH11" s="401"/>
      <c r="AI11" s="402">
        <v>99</v>
      </c>
      <c r="AJ11" s="403"/>
      <c r="AK11" s="403"/>
      <c r="AL11" s="403"/>
      <c r="AM11" s="403"/>
      <c r="AN11" s="403"/>
      <c r="AO11" s="403"/>
      <c r="AP11" s="404"/>
      <c r="AQ11" s="402">
        <v>8500</v>
      </c>
      <c r="AR11" s="403"/>
      <c r="AS11" s="403"/>
      <c r="AT11" s="403"/>
      <c r="AU11" s="403"/>
      <c r="AV11" s="403"/>
      <c r="AW11" s="403"/>
      <c r="AX11" s="403"/>
      <c r="AY11" s="405"/>
      <c r="AZ11" s="384" t="s">
        <v>98</v>
      </c>
      <c r="BA11" s="385"/>
      <c r="BB11" s="385"/>
      <c r="BC11" s="385"/>
      <c r="BD11" s="385"/>
      <c r="BE11" s="385"/>
      <c r="BF11" s="385"/>
      <c r="BG11" s="385"/>
      <c r="BH11" s="385"/>
      <c r="BI11" s="385"/>
      <c r="BJ11" s="385"/>
      <c r="BK11" s="385"/>
      <c r="BL11" s="385"/>
      <c r="BM11" s="386"/>
      <c r="BN11" s="387">
        <v>5776291</v>
      </c>
      <c r="BO11" s="388"/>
      <c r="BP11" s="388"/>
      <c r="BQ11" s="388"/>
      <c r="BR11" s="388"/>
      <c r="BS11" s="388"/>
      <c r="BT11" s="388"/>
      <c r="BU11" s="389"/>
      <c r="BV11" s="387">
        <v>7157067</v>
      </c>
      <c r="BW11" s="388"/>
      <c r="BX11" s="388"/>
      <c r="BY11" s="388"/>
      <c r="BZ11" s="388"/>
      <c r="CA11" s="388"/>
      <c r="CB11" s="388"/>
      <c r="CC11" s="389"/>
      <c r="CD11" s="390" t="s">
        <v>99</v>
      </c>
      <c r="CE11" s="391"/>
      <c r="CF11" s="391"/>
      <c r="CG11" s="391"/>
      <c r="CH11" s="391"/>
      <c r="CI11" s="391"/>
      <c r="CJ11" s="391"/>
      <c r="CK11" s="391"/>
      <c r="CL11" s="391"/>
      <c r="CM11" s="391"/>
      <c r="CN11" s="391"/>
      <c r="CO11" s="391"/>
      <c r="CP11" s="391"/>
      <c r="CQ11" s="391"/>
      <c r="CR11" s="391"/>
      <c r="CS11" s="392"/>
      <c r="CT11" s="459" t="s">
        <v>100</v>
      </c>
      <c r="CU11" s="460"/>
      <c r="CV11" s="460"/>
      <c r="CW11" s="460"/>
      <c r="CX11" s="460"/>
      <c r="CY11" s="460"/>
      <c r="CZ11" s="460"/>
      <c r="DA11" s="461"/>
      <c r="DB11" s="459" t="s">
        <v>100</v>
      </c>
      <c r="DC11" s="460"/>
      <c r="DD11" s="460"/>
      <c r="DE11" s="460"/>
      <c r="DF11" s="460"/>
      <c r="DG11" s="460"/>
      <c r="DH11" s="460"/>
      <c r="DI11" s="461"/>
      <c r="DJ11" s="112"/>
      <c r="DK11" s="112"/>
      <c r="DL11" s="112"/>
      <c r="DM11" s="112"/>
      <c r="DN11" s="112"/>
      <c r="DO11" s="112"/>
    </row>
    <row r="12" spans="1:119" ht="18.75" customHeight="1">
      <c r="A12" s="113"/>
      <c r="B12" s="462" t="s">
        <v>101</v>
      </c>
      <c r="C12" s="463"/>
      <c r="D12" s="463"/>
      <c r="E12" s="463"/>
      <c r="F12" s="463"/>
      <c r="G12" s="463"/>
      <c r="H12" s="463"/>
      <c r="I12" s="463"/>
      <c r="J12" s="463"/>
      <c r="K12" s="464"/>
      <c r="L12" s="471" t="s">
        <v>102</v>
      </c>
      <c r="M12" s="472"/>
      <c r="N12" s="472"/>
      <c r="O12" s="472"/>
      <c r="P12" s="472"/>
      <c r="Q12" s="473"/>
      <c r="R12" s="474">
        <v>5431658</v>
      </c>
      <c r="S12" s="475"/>
      <c r="T12" s="475"/>
      <c r="U12" s="475"/>
      <c r="V12" s="476"/>
      <c r="W12" s="426" t="s">
        <v>103</v>
      </c>
      <c r="X12" s="427"/>
      <c r="Y12" s="428"/>
      <c r="Z12" s="435" t="s">
        <v>1</v>
      </c>
      <c r="AA12" s="413"/>
      <c r="AB12" s="413"/>
      <c r="AC12" s="413"/>
      <c r="AD12" s="413"/>
      <c r="AE12" s="413"/>
      <c r="AF12" s="413"/>
      <c r="AG12" s="413"/>
      <c r="AH12" s="414"/>
      <c r="AI12" s="443" t="s">
        <v>104</v>
      </c>
      <c r="AJ12" s="413"/>
      <c r="AK12" s="413"/>
      <c r="AL12" s="413"/>
      <c r="AM12" s="414"/>
      <c r="AN12" s="443" t="s">
        <v>105</v>
      </c>
      <c r="AO12" s="444"/>
      <c r="AP12" s="444"/>
      <c r="AQ12" s="444"/>
      <c r="AR12" s="444"/>
      <c r="AS12" s="477"/>
      <c r="AT12" s="490" t="s">
        <v>106</v>
      </c>
      <c r="AU12" s="491"/>
      <c r="AV12" s="491"/>
      <c r="AW12" s="491"/>
      <c r="AX12" s="491"/>
      <c r="AY12" s="492"/>
      <c r="AZ12" s="384" t="s">
        <v>107</v>
      </c>
      <c r="BA12" s="385"/>
      <c r="BB12" s="385"/>
      <c r="BC12" s="385"/>
      <c r="BD12" s="385"/>
      <c r="BE12" s="385"/>
      <c r="BF12" s="385"/>
      <c r="BG12" s="385"/>
      <c r="BH12" s="385"/>
      <c r="BI12" s="385"/>
      <c r="BJ12" s="385"/>
      <c r="BK12" s="385"/>
      <c r="BL12" s="385"/>
      <c r="BM12" s="386"/>
      <c r="BN12" s="387">
        <v>201210</v>
      </c>
      <c r="BO12" s="388"/>
      <c r="BP12" s="388"/>
      <c r="BQ12" s="388"/>
      <c r="BR12" s="388"/>
      <c r="BS12" s="388"/>
      <c r="BT12" s="388"/>
      <c r="BU12" s="389"/>
      <c r="BV12" s="387">
        <v>1651641</v>
      </c>
      <c r="BW12" s="388"/>
      <c r="BX12" s="388"/>
      <c r="BY12" s="388"/>
      <c r="BZ12" s="388"/>
      <c r="CA12" s="388"/>
      <c r="CB12" s="388"/>
      <c r="CC12" s="389"/>
      <c r="CD12" s="390" t="s">
        <v>108</v>
      </c>
      <c r="CE12" s="391"/>
      <c r="CF12" s="391"/>
      <c r="CG12" s="391"/>
      <c r="CH12" s="391"/>
      <c r="CI12" s="391"/>
      <c r="CJ12" s="391"/>
      <c r="CK12" s="391"/>
      <c r="CL12" s="391"/>
      <c r="CM12" s="391"/>
      <c r="CN12" s="391"/>
      <c r="CO12" s="391"/>
      <c r="CP12" s="391"/>
      <c r="CQ12" s="391"/>
      <c r="CR12" s="391"/>
      <c r="CS12" s="392"/>
      <c r="CT12" s="459" t="s">
        <v>109</v>
      </c>
      <c r="CU12" s="460"/>
      <c r="CV12" s="460"/>
      <c r="CW12" s="460"/>
      <c r="CX12" s="460"/>
      <c r="CY12" s="460"/>
      <c r="CZ12" s="460"/>
      <c r="DA12" s="461"/>
      <c r="DB12" s="459" t="s">
        <v>109</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110</v>
      </c>
      <c r="N13" s="482"/>
      <c r="O13" s="482"/>
      <c r="P13" s="482"/>
      <c r="Q13" s="483"/>
      <c r="R13" s="484">
        <v>5408756</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111</v>
      </c>
      <c r="BA13" s="488"/>
      <c r="BB13" s="488"/>
      <c r="BC13" s="488"/>
      <c r="BD13" s="488"/>
      <c r="BE13" s="488"/>
      <c r="BF13" s="488"/>
      <c r="BG13" s="488"/>
      <c r="BH13" s="488"/>
      <c r="BI13" s="488"/>
      <c r="BJ13" s="488"/>
      <c r="BK13" s="488"/>
      <c r="BL13" s="488"/>
      <c r="BM13" s="489"/>
      <c r="BN13" s="387">
        <v>6972670</v>
      </c>
      <c r="BO13" s="388"/>
      <c r="BP13" s="388"/>
      <c r="BQ13" s="388"/>
      <c r="BR13" s="388"/>
      <c r="BS13" s="388"/>
      <c r="BT13" s="388"/>
      <c r="BU13" s="389"/>
      <c r="BV13" s="387">
        <v>8191861</v>
      </c>
      <c r="BW13" s="388"/>
      <c r="BX13" s="388"/>
      <c r="BY13" s="388"/>
      <c r="BZ13" s="388"/>
      <c r="CA13" s="388"/>
      <c r="CB13" s="388"/>
      <c r="CC13" s="389"/>
      <c r="CD13" s="390" t="s">
        <v>112</v>
      </c>
      <c r="CE13" s="391"/>
      <c r="CF13" s="391"/>
      <c r="CG13" s="391"/>
      <c r="CH13" s="391"/>
      <c r="CI13" s="391"/>
      <c r="CJ13" s="391"/>
      <c r="CK13" s="391"/>
      <c r="CL13" s="391"/>
      <c r="CM13" s="391"/>
      <c r="CN13" s="391"/>
      <c r="CO13" s="391"/>
      <c r="CP13" s="391"/>
      <c r="CQ13" s="391"/>
      <c r="CR13" s="391"/>
      <c r="CS13" s="392"/>
      <c r="CT13" s="393">
        <v>20.8</v>
      </c>
      <c r="CU13" s="394"/>
      <c r="CV13" s="394"/>
      <c r="CW13" s="394"/>
      <c r="CX13" s="394"/>
      <c r="CY13" s="394"/>
      <c r="CZ13" s="394"/>
      <c r="DA13" s="395"/>
      <c r="DB13" s="393">
        <v>21.3</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113</v>
      </c>
      <c r="M14" s="500"/>
      <c r="N14" s="500"/>
      <c r="O14" s="500"/>
      <c r="P14" s="500"/>
      <c r="Q14" s="501"/>
      <c r="R14" s="502">
        <v>5463045</v>
      </c>
      <c r="S14" s="503"/>
      <c r="T14" s="503"/>
      <c r="U14" s="503"/>
      <c r="V14" s="504"/>
      <c r="W14" s="429"/>
      <c r="X14" s="430"/>
      <c r="Y14" s="431"/>
      <c r="Z14" s="456" t="s">
        <v>114</v>
      </c>
      <c r="AA14" s="457"/>
      <c r="AB14" s="457"/>
      <c r="AC14" s="457"/>
      <c r="AD14" s="457"/>
      <c r="AE14" s="457"/>
      <c r="AF14" s="457"/>
      <c r="AG14" s="457"/>
      <c r="AH14" s="458"/>
      <c r="AI14" s="402">
        <v>18155</v>
      </c>
      <c r="AJ14" s="403"/>
      <c r="AK14" s="403"/>
      <c r="AL14" s="403"/>
      <c r="AM14" s="404"/>
      <c r="AN14" s="402">
        <v>60329065</v>
      </c>
      <c r="AO14" s="403"/>
      <c r="AP14" s="403"/>
      <c r="AQ14" s="403"/>
      <c r="AR14" s="403"/>
      <c r="AS14" s="404"/>
      <c r="AT14" s="402">
        <v>3323</v>
      </c>
      <c r="AU14" s="403"/>
      <c r="AV14" s="403"/>
      <c r="AW14" s="403"/>
      <c r="AX14" s="403"/>
      <c r="AY14" s="405"/>
      <c r="AZ14" s="396" t="s">
        <v>115</v>
      </c>
      <c r="BA14" s="397"/>
      <c r="BB14" s="397"/>
      <c r="BC14" s="397"/>
      <c r="BD14" s="397"/>
      <c r="BE14" s="397"/>
      <c r="BF14" s="397"/>
      <c r="BG14" s="397"/>
      <c r="BH14" s="397"/>
      <c r="BI14" s="397"/>
      <c r="BJ14" s="397"/>
      <c r="BK14" s="397"/>
      <c r="BL14" s="397"/>
      <c r="BM14" s="398"/>
      <c r="BN14" s="375">
        <v>465183534</v>
      </c>
      <c r="BO14" s="376"/>
      <c r="BP14" s="376"/>
      <c r="BQ14" s="376"/>
      <c r="BR14" s="376"/>
      <c r="BS14" s="376"/>
      <c r="BT14" s="376"/>
      <c r="BU14" s="377"/>
      <c r="BV14" s="375">
        <v>439754827</v>
      </c>
      <c r="BW14" s="376"/>
      <c r="BX14" s="376"/>
      <c r="BY14" s="376"/>
      <c r="BZ14" s="376"/>
      <c r="CA14" s="376"/>
      <c r="CB14" s="376"/>
      <c r="CC14" s="377"/>
      <c r="CD14" s="453" t="s">
        <v>116</v>
      </c>
      <c r="CE14" s="454"/>
      <c r="CF14" s="454"/>
      <c r="CG14" s="454"/>
      <c r="CH14" s="454"/>
      <c r="CI14" s="454"/>
      <c r="CJ14" s="454"/>
      <c r="CK14" s="454"/>
      <c r="CL14" s="454"/>
      <c r="CM14" s="454"/>
      <c r="CN14" s="454"/>
      <c r="CO14" s="454"/>
      <c r="CP14" s="454"/>
      <c r="CQ14" s="454"/>
      <c r="CR14" s="454"/>
      <c r="CS14" s="455"/>
      <c r="CT14" s="496">
        <v>317.39999999999998</v>
      </c>
      <c r="CU14" s="497"/>
      <c r="CV14" s="497"/>
      <c r="CW14" s="497"/>
      <c r="CX14" s="497"/>
      <c r="CY14" s="497"/>
      <c r="CZ14" s="497"/>
      <c r="DA14" s="498"/>
      <c r="DB14" s="496">
        <v>320.60000000000002</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110</v>
      </c>
      <c r="N15" s="482"/>
      <c r="O15" s="482"/>
      <c r="P15" s="482"/>
      <c r="Q15" s="483"/>
      <c r="R15" s="502">
        <v>5441079</v>
      </c>
      <c r="S15" s="503"/>
      <c r="T15" s="503"/>
      <c r="U15" s="503"/>
      <c r="V15" s="504"/>
      <c r="W15" s="429"/>
      <c r="X15" s="430"/>
      <c r="Y15" s="431"/>
      <c r="Z15" s="456" t="s">
        <v>117</v>
      </c>
      <c r="AA15" s="457"/>
      <c r="AB15" s="457"/>
      <c r="AC15" s="457"/>
      <c r="AD15" s="457"/>
      <c r="AE15" s="457"/>
      <c r="AF15" s="457"/>
      <c r="AG15" s="457"/>
      <c r="AH15" s="458"/>
      <c r="AI15" s="402" t="s">
        <v>109</v>
      </c>
      <c r="AJ15" s="403"/>
      <c r="AK15" s="403"/>
      <c r="AL15" s="403"/>
      <c r="AM15" s="404"/>
      <c r="AN15" s="402" t="s">
        <v>109</v>
      </c>
      <c r="AO15" s="403"/>
      <c r="AP15" s="403"/>
      <c r="AQ15" s="403"/>
      <c r="AR15" s="403"/>
      <c r="AS15" s="404"/>
      <c r="AT15" s="402" t="s">
        <v>109</v>
      </c>
      <c r="AU15" s="403"/>
      <c r="AV15" s="403"/>
      <c r="AW15" s="403"/>
      <c r="AX15" s="403"/>
      <c r="AY15" s="405"/>
      <c r="AZ15" s="384" t="s">
        <v>118</v>
      </c>
      <c r="BA15" s="385"/>
      <c r="BB15" s="385"/>
      <c r="BC15" s="385"/>
      <c r="BD15" s="385"/>
      <c r="BE15" s="385"/>
      <c r="BF15" s="385"/>
      <c r="BG15" s="385"/>
      <c r="BH15" s="385"/>
      <c r="BI15" s="385"/>
      <c r="BJ15" s="385"/>
      <c r="BK15" s="385"/>
      <c r="BL15" s="385"/>
      <c r="BM15" s="386"/>
      <c r="BN15" s="387">
        <v>1126617719</v>
      </c>
      <c r="BO15" s="388"/>
      <c r="BP15" s="388"/>
      <c r="BQ15" s="388"/>
      <c r="BR15" s="388"/>
      <c r="BS15" s="388"/>
      <c r="BT15" s="388"/>
      <c r="BU15" s="389"/>
      <c r="BV15" s="387">
        <v>1112980264</v>
      </c>
      <c r="BW15" s="388"/>
      <c r="BX15" s="388"/>
      <c r="BY15" s="388"/>
      <c r="BZ15" s="388"/>
      <c r="CA15" s="388"/>
      <c r="CB15" s="388"/>
      <c r="CC15" s="389"/>
      <c r="CD15" s="507" t="s">
        <v>119</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120</v>
      </c>
      <c r="M16" s="516"/>
      <c r="N16" s="516"/>
      <c r="O16" s="516"/>
      <c r="P16" s="516"/>
      <c r="Q16" s="517"/>
      <c r="R16" s="513" t="s">
        <v>121</v>
      </c>
      <c r="S16" s="514"/>
      <c r="T16" s="514"/>
      <c r="U16" s="514"/>
      <c r="V16" s="515"/>
      <c r="W16" s="429"/>
      <c r="X16" s="430"/>
      <c r="Y16" s="431"/>
      <c r="Z16" s="456" t="s">
        <v>122</v>
      </c>
      <c r="AA16" s="457"/>
      <c r="AB16" s="457"/>
      <c r="AC16" s="457"/>
      <c r="AD16" s="457"/>
      <c r="AE16" s="457"/>
      <c r="AF16" s="457"/>
      <c r="AG16" s="457"/>
      <c r="AH16" s="458"/>
      <c r="AI16" s="402">
        <v>283</v>
      </c>
      <c r="AJ16" s="403"/>
      <c r="AK16" s="403"/>
      <c r="AL16" s="403"/>
      <c r="AM16" s="404"/>
      <c r="AN16" s="402">
        <v>955974</v>
      </c>
      <c r="AO16" s="403"/>
      <c r="AP16" s="403"/>
      <c r="AQ16" s="403"/>
      <c r="AR16" s="403"/>
      <c r="AS16" s="404"/>
      <c r="AT16" s="402">
        <v>3378</v>
      </c>
      <c r="AU16" s="403"/>
      <c r="AV16" s="403"/>
      <c r="AW16" s="403"/>
      <c r="AX16" s="403"/>
      <c r="AY16" s="405"/>
      <c r="AZ16" s="384" t="s">
        <v>123</v>
      </c>
      <c r="BA16" s="385"/>
      <c r="BB16" s="385"/>
      <c r="BC16" s="385"/>
      <c r="BD16" s="385"/>
      <c r="BE16" s="385"/>
      <c r="BF16" s="385"/>
      <c r="BG16" s="385"/>
      <c r="BH16" s="385"/>
      <c r="BI16" s="385"/>
      <c r="BJ16" s="385"/>
      <c r="BK16" s="385"/>
      <c r="BL16" s="385"/>
      <c r="BM16" s="386"/>
      <c r="BN16" s="387">
        <v>587125084</v>
      </c>
      <c r="BO16" s="388"/>
      <c r="BP16" s="388"/>
      <c r="BQ16" s="388"/>
      <c r="BR16" s="388"/>
      <c r="BS16" s="388"/>
      <c r="BT16" s="388"/>
      <c r="BU16" s="389"/>
      <c r="BV16" s="387">
        <v>556414931</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124</v>
      </c>
      <c r="N17" s="511"/>
      <c r="O17" s="511"/>
      <c r="P17" s="511"/>
      <c r="Q17" s="512"/>
      <c r="R17" s="513" t="s">
        <v>125</v>
      </c>
      <c r="S17" s="514"/>
      <c r="T17" s="514"/>
      <c r="U17" s="514"/>
      <c r="V17" s="515"/>
      <c r="W17" s="429"/>
      <c r="X17" s="430"/>
      <c r="Y17" s="431"/>
      <c r="Z17" s="456" t="s">
        <v>126</v>
      </c>
      <c r="AA17" s="457"/>
      <c r="AB17" s="457"/>
      <c r="AC17" s="457"/>
      <c r="AD17" s="457"/>
      <c r="AE17" s="457"/>
      <c r="AF17" s="457"/>
      <c r="AG17" s="457"/>
      <c r="AH17" s="458"/>
      <c r="AI17" s="402">
        <v>10637</v>
      </c>
      <c r="AJ17" s="403"/>
      <c r="AK17" s="403"/>
      <c r="AL17" s="403"/>
      <c r="AM17" s="404"/>
      <c r="AN17" s="402">
        <v>32687501</v>
      </c>
      <c r="AO17" s="403"/>
      <c r="AP17" s="403"/>
      <c r="AQ17" s="403"/>
      <c r="AR17" s="403"/>
      <c r="AS17" s="404"/>
      <c r="AT17" s="402">
        <v>3073</v>
      </c>
      <c r="AU17" s="403"/>
      <c r="AV17" s="403"/>
      <c r="AW17" s="403"/>
      <c r="AX17" s="403"/>
      <c r="AY17" s="405"/>
      <c r="AZ17" s="384" t="s">
        <v>127</v>
      </c>
      <c r="BA17" s="385"/>
      <c r="BB17" s="385"/>
      <c r="BC17" s="385"/>
      <c r="BD17" s="385"/>
      <c r="BE17" s="385"/>
      <c r="BF17" s="385"/>
      <c r="BG17" s="385"/>
      <c r="BH17" s="385"/>
      <c r="BI17" s="385"/>
      <c r="BJ17" s="385"/>
      <c r="BK17" s="385"/>
      <c r="BL17" s="385"/>
      <c r="BM17" s="386"/>
      <c r="BN17" s="387">
        <v>1390176886</v>
      </c>
      <c r="BO17" s="388"/>
      <c r="BP17" s="388"/>
      <c r="BQ17" s="388"/>
      <c r="BR17" s="388"/>
      <c r="BS17" s="388"/>
      <c r="BT17" s="388"/>
      <c r="BU17" s="389"/>
      <c r="BV17" s="387">
        <v>1375202355</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128</v>
      </c>
      <c r="C18" s="370"/>
      <c r="D18" s="370"/>
      <c r="E18" s="370"/>
      <c r="F18" s="370"/>
      <c r="G18" s="370"/>
      <c r="H18" s="370"/>
      <c r="I18" s="370"/>
      <c r="J18" s="370"/>
      <c r="K18" s="518"/>
      <c r="L18" s="519">
        <v>83424</v>
      </c>
      <c r="M18" s="520"/>
      <c r="N18" s="520"/>
      <c r="O18" s="520"/>
      <c r="P18" s="520"/>
      <c r="Q18" s="520"/>
      <c r="R18" s="520"/>
      <c r="S18" s="520"/>
      <c r="T18" s="520"/>
      <c r="U18" s="520"/>
      <c r="V18" s="520"/>
      <c r="W18" s="429"/>
      <c r="X18" s="430"/>
      <c r="Y18" s="431"/>
      <c r="Z18" s="456" t="s">
        <v>129</v>
      </c>
      <c r="AA18" s="457"/>
      <c r="AB18" s="457"/>
      <c r="AC18" s="457"/>
      <c r="AD18" s="457"/>
      <c r="AE18" s="457"/>
      <c r="AF18" s="457"/>
      <c r="AG18" s="457"/>
      <c r="AH18" s="458"/>
      <c r="AI18" s="402">
        <v>42540</v>
      </c>
      <c r="AJ18" s="403"/>
      <c r="AK18" s="403"/>
      <c r="AL18" s="403"/>
      <c r="AM18" s="404"/>
      <c r="AN18" s="402">
        <v>155105360</v>
      </c>
      <c r="AO18" s="403"/>
      <c r="AP18" s="403"/>
      <c r="AQ18" s="403"/>
      <c r="AR18" s="403"/>
      <c r="AS18" s="404"/>
      <c r="AT18" s="402">
        <v>3646</v>
      </c>
      <c r="AU18" s="403"/>
      <c r="AV18" s="403"/>
      <c r="AW18" s="403"/>
      <c r="AX18" s="403"/>
      <c r="AY18" s="405"/>
      <c r="AZ18" s="487" t="s">
        <v>130</v>
      </c>
      <c r="BA18" s="488"/>
      <c r="BB18" s="488"/>
      <c r="BC18" s="488"/>
      <c r="BD18" s="488"/>
      <c r="BE18" s="488"/>
      <c r="BF18" s="488"/>
      <c r="BG18" s="488"/>
      <c r="BH18" s="488"/>
      <c r="BI18" s="488"/>
      <c r="BJ18" s="488"/>
      <c r="BK18" s="488"/>
      <c r="BL18" s="488"/>
      <c r="BM18" s="489"/>
      <c r="BN18" s="521">
        <v>1586527031</v>
      </c>
      <c r="BO18" s="522"/>
      <c r="BP18" s="522"/>
      <c r="BQ18" s="522"/>
      <c r="BR18" s="522"/>
      <c r="BS18" s="522"/>
      <c r="BT18" s="522"/>
      <c r="BU18" s="523"/>
      <c r="BV18" s="521">
        <v>1617974599</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131</v>
      </c>
      <c r="C19" s="370"/>
      <c r="D19" s="370"/>
      <c r="E19" s="370"/>
      <c r="F19" s="370"/>
      <c r="G19" s="370"/>
      <c r="H19" s="370"/>
      <c r="I19" s="370"/>
      <c r="J19" s="370"/>
      <c r="K19" s="518"/>
      <c r="L19" s="519">
        <v>65</v>
      </c>
      <c r="M19" s="520"/>
      <c r="N19" s="520"/>
      <c r="O19" s="520"/>
      <c r="P19" s="520"/>
      <c r="Q19" s="520"/>
      <c r="R19" s="520"/>
      <c r="S19" s="520"/>
      <c r="T19" s="520"/>
      <c r="U19" s="520"/>
      <c r="V19" s="520"/>
      <c r="W19" s="429"/>
      <c r="X19" s="430"/>
      <c r="Y19" s="431"/>
      <c r="Z19" s="456" t="s">
        <v>132</v>
      </c>
      <c r="AA19" s="457"/>
      <c r="AB19" s="457"/>
      <c r="AC19" s="457"/>
      <c r="AD19" s="457"/>
      <c r="AE19" s="457"/>
      <c r="AF19" s="457"/>
      <c r="AG19" s="457"/>
      <c r="AH19" s="458"/>
      <c r="AI19" s="402" t="s">
        <v>100</v>
      </c>
      <c r="AJ19" s="403"/>
      <c r="AK19" s="403"/>
      <c r="AL19" s="403"/>
      <c r="AM19" s="404"/>
      <c r="AN19" s="402" t="s">
        <v>100</v>
      </c>
      <c r="AO19" s="403"/>
      <c r="AP19" s="403"/>
      <c r="AQ19" s="403"/>
      <c r="AR19" s="403"/>
      <c r="AS19" s="404"/>
      <c r="AT19" s="402" t="s">
        <v>100</v>
      </c>
      <c r="AU19" s="403"/>
      <c r="AV19" s="403"/>
      <c r="AW19" s="403"/>
      <c r="AX19" s="403"/>
      <c r="AY19" s="405"/>
      <c r="AZ19" s="396" t="s">
        <v>133</v>
      </c>
      <c r="BA19" s="397"/>
      <c r="BB19" s="397"/>
      <c r="BC19" s="397"/>
      <c r="BD19" s="397"/>
      <c r="BE19" s="397"/>
      <c r="BF19" s="397"/>
      <c r="BG19" s="397"/>
      <c r="BH19" s="397"/>
      <c r="BI19" s="397"/>
      <c r="BJ19" s="397"/>
      <c r="BK19" s="397"/>
      <c r="BL19" s="397"/>
      <c r="BM19" s="398"/>
      <c r="BN19" s="375">
        <v>5819827192</v>
      </c>
      <c r="BO19" s="376"/>
      <c r="BP19" s="376"/>
      <c r="BQ19" s="376"/>
      <c r="BR19" s="376"/>
      <c r="BS19" s="376"/>
      <c r="BT19" s="376"/>
      <c r="BU19" s="377"/>
      <c r="BV19" s="375">
        <v>5839732858</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134</v>
      </c>
      <c r="C20" s="370"/>
      <c r="D20" s="370"/>
      <c r="E20" s="370"/>
      <c r="F20" s="370"/>
      <c r="G20" s="370"/>
      <c r="H20" s="370"/>
      <c r="I20" s="370"/>
      <c r="J20" s="370"/>
      <c r="K20" s="518"/>
      <c r="L20" s="519">
        <v>2424317</v>
      </c>
      <c r="M20" s="520"/>
      <c r="N20" s="520"/>
      <c r="O20" s="520"/>
      <c r="P20" s="520"/>
      <c r="Q20" s="520"/>
      <c r="R20" s="520"/>
      <c r="S20" s="520"/>
      <c r="T20" s="520"/>
      <c r="U20" s="520"/>
      <c r="V20" s="520"/>
      <c r="W20" s="432"/>
      <c r="X20" s="433"/>
      <c r="Y20" s="434"/>
      <c r="Z20" s="456" t="s">
        <v>135</v>
      </c>
      <c r="AA20" s="457"/>
      <c r="AB20" s="457"/>
      <c r="AC20" s="457"/>
      <c r="AD20" s="457"/>
      <c r="AE20" s="457"/>
      <c r="AF20" s="457"/>
      <c r="AG20" s="457"/>
      <c r="AH20" s="458"/>
      <c r="AI20" s="402">
        <v>71332</v>
      </c>
      <c r="AJ20" s="403"/>
      <c r="AK20" s="403"/>
      <c r="AL20" s="403"/>
      <c r="AM20" s="404"/>
      <c r="AN20" s="402">
        <v>248121926</v>
      </c>
      <c r="AO20" s="403"/>
      <c r="AP20" s="403"/>
      <c r="AQ20" s="403"/>
      <c r="AR20" s="403"/>
      <c r="AS20" s="404"/>
      <c r="AT20" s="402">
        <v>3478</v>
      </c>
      <c r="AU20" s="403"/>
      <c r="AV20" s="403"/>
      <c r="AW20" s="403"/>
      <c r="AX20" s="403"/>
      <c r="AY20" s="405"/>
      <c r="AZ20" s="487" t="s">
        <v>136</v>
      </c>
      <c r="BA20" s="488"/>
      <c r="BB20" s="488"/>
      <c r="BC20" s="488"/>
      <c r="BD20" s="488"/>
      <c r="BE20" s="488"/>
      <c r="BF20" s="488"/>
      <c r="BG20" s="488"/>
      <c r="BH20" s="488"/>
      <c r="BI20" s="488"/>
      <c r="BJ20" s="488"/>
      <c r="BK20" s="488"/>
      <c r="BL20" s="488"/>
      <c r="BM20" s="489"/>
      <c r="BN20" s="521">
        <v>1414586326</v>
      </c>
      <c r="BO20" s="522"/>
      <c r="BP20" s="522"/>
      <c r="BQ20" s="522"/>
      <c r="BR20" s="522"/>
      <c r="BS20" s="522"/>
      <c r="BT20" s="522"/>
      <c r="BU20" s="523"/>
      <c r="BV20" s="521">
        <v>1472144237</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137</v>
      </c>
      <c r="X21" s="525"/>
      <c r="Y21" s="525"/>
      <c r="Z21" s="525"/>
      <c r="AA21" s="525"/>
      <c r="AB21" s="525"/>
      <c r="AC21" s="525"/>
      <c r="AD21" s="525"/>
      <c r="AE21" s="525"/>
      <c r="AF21" s="525"/>
      <c r="AG21" s="525"/>
      <c r="AH21" s="526"/>
      <c r="AI21" s="527">
        <v>95.8</v>
      </c>
      <c r="AJ21" s="528"/>
      <c r="AK21" s="528"/>
      <c r="AL21" s="528"/>
      <c r="AM21" s="528"/>
      <c r="AN21" s="528"/>
      <c r="AO21" s="528"/>
      <c r="AP21" s="528"/>
      <c r="AQ21" s="528"/>
      <c r="AR21" s="528"/>
      <c r="AS21" s="528"/>
      <c r="AT21" s="528"/>
      <c r="AU21" s="528"/>
      <c r="AV21" s="528"/>
      <c r="AW21" s="528"/>
      <c r="AX21" s="528"/>
      <c r="AY21" s="529"/>
      <c r="AZ21" s="396" t="s">
        <v>138</v>
      </c>
      <c r="BA21" s="397"/>
      <c r="BB21" s="397"/>
      <c r="BC21" s="397"/>
      <c r="BD21" s="397"/>
      <c r="BE21" s="397"/>
      <c r="BF21" s="397"/>
      <c r="BG21" s="397"/>
      <c r="BH21" s="397"/>
      <c r="BI21" s="397"/>
      <c r="BJ21" s="397"/>
      <c r="BK21" s="397"/>
      <c r="BL21" s="397"/>
      <c r="BM21" s="398"/>
      <c r="BN21" s="375">
        <v>200953684</v>
      </c>
      <c r="BO21" s="376"/>
      <c r="BP21" s="376"/>
      <c r="BQ21" s="376"/>
      <c r="BR21" s="376"/>
      <c r="BS21" s="376"/>
      <c r="BT21" s="376"/>
      <c r="BU21" s="377"/>
      <c r="BV21" s="375">
        <v>192433376</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139</v>
      </c>
      <c r="BA22" s="385"/>
      <c r="BB22" s="385"/>
      <c r="BC22" s="385"/>
      <c r="BD22" s="385"/>
      <c r="BE22" s="385"/>
      <c r="BF22" s="385"/>
      <c r="BG22" s="385"/>
      <c r="BH22" s="385"/>
      <c r="BI22" s="385"/>
      <c r="BJ22" s="385"/>
      <c r="BK22" s="385"/>
      <c r="BL22" s="385"/>
      <c r="BM22" s="386"/>
      <c r="BN22" s="387">
        <v>7937145</v>
      </c>
      <c r="BO22" s="388"/>
      <c r="BP22" s="388"/>
      <c r="BQ22" s="388"/>
      <c r="BR22" s="388"/>
      <c r="BS22" s="388"/>
      <c r="BT22" s="388"/>
      <c r="BU22" s="389"/>
      <c r="BV22" s="387">
        <v>8531625</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140</v>
      </c>
      <c r="BA23" s="385"/>
      <c r="BB23" s="385"/>
      <c r="BC23" s="385"/>
      <c r="BD23" s="385"/>
      <c r="BE23" s="385"/>
      <c r="BF23" s="385"/>
      <c r="BG23" s="385"/>
      <c r="BH23" s="385"/>
      <c r="BI23" s="385"/>
      <c r="BJ23" s="385"/>
      <c r="BK23" s="385"/>
      <c r="BL23" s="385"/>
      <c r="BM23" s="386"/>
      <c r="BN23" s="387">
        <v>17028973</v>
      </c>
      <c r="BO23" s="388"/>
      <c r="BP23" s="388"/>
      <c r="BQ23" s="388"/>
      <c r="BR23" s="388"/>
      <c r="BS23" s="388"/>
      <c r="BT23" s="388"/>
      <c r="BU23" s="389"/>
      <c r="BV23" s="387">
        <v>17028973</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141</v>
      </c>
      <c r="BA24" s="454"/>
      <c r="BB24" s="454"/>
      <c r="BC24" s="454"/>
      <c r="BD24" s="454"/>
      <c r="BE24" s="454"/>
      <c r="BF24" s="454"/>
      <c r="BG24" s="454"/>
      <c r="BH24" s="454"/>
      <c r="BI24" s="454"/>
      <c r="BJ24" s="454"/>
      <c r="BK24" s="454"/>
      <c r="BL24" s="454"/>
      <c r="BM24" s="455"/>
      <c r="BN24" s="521" t="s">
        <v>100</v>
      </c>
      <c r="BO24" s="522"/>
      <c r="BP24" s="522"/>
      <c r="BQ24" s="522"/>
      <c r="BR24" s="522"/>
      <c r="BS24" s="522"/>
      <c r="BT24" s="522"/>
      <c r="BU24" s="523"/>
      <c r="BV24" s="521" t="s">
        <v>100</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142</v>
      </c>
      <c r="BA25" s="531"/>
      <c r="BB25" s="531"/>
      <c r="BC25" s="532"/>
      <c r="BD25" s="396" t="s">
        <v>143</v>
      </c>
      <c r="BE25" s="397"/>
      <c r="BF25" s="397"/>
      <c r="BG25" s="397"/>
      <c r="BH25" s="397"/>
      <c r="BI25" s="397"/>
      <c r="BJ25" s="397"/>
      <c r="BK25" s="397"/>
      <c r="BL25" s="397"/>
      <c r="BM25" s="398"/>
      <c r="BN25" s="375">
        <v>4234004</v>
      </c>
      <c r="BO25" s="376"/>
      <c r="BP25" s="376"/>
      <c r="BQ25" s="376"/>
      <c r="BR25" s="376"/>
      <c r="BS25" s="376"/>
      <c r="BT25" s="376"/>
      <c r="BU25" s="377"/>
      <c r="BV25" s="375">
        <v>3022788</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144</v>
      </c>
      <c r="BE26" s="385"/>
      <c r="BF26" s="385"/>
      <c r="BG26" s="385"/>
      <c r="BH26" s="385"/>
      <c r="BI26" s="385"/>
      <c r="BJ26" s="385"/>
      <c r="BK26" s="385"/>
      <c r="BL26" s="385"/>
      <c r="BM26" s="386"/>
      <c r="BN26" s="387">
        <v>48334959</v>
      </c>
      <c r="BO26" s="388"/>
      <c r="BP26" s="388"/>
      <c r="BQ26" s="388"/>
      <c r="BR26" s="388"/>
      <c r="BS26" s="388"/>
      <c r="BT26" s="388"/>
      <c r="BU26" s="389"/>
      <c r="BV26" s="387">
        <v>34785030</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145</v>
      </c>
      <c r="BE27" s="488"/>
      <c r="BF27" s="488"/>
      <c r="BG27" s="488"/>
      <c r="BH27" s="488"/>
      <c r="BI27" s="488"/>
      <c r="BJ27" s="488"/>
      <c r="BK27" s="488"/>
      <c r="BL27" s="488"/>
      <c r="BM27" s="489"/>
      <c r="BN27" s="521">
        <v>74154531</v>
      </c>
      <c r="BO27" s="522"/>
      <c r="BP27" s="522"/>
      <c r="BQ27" s="522"/>
      <c r="BR27" s="522"/>
      <c r="BS27" s="522"/>
      <c r="BT27" s="522"/>
      <c r="BU27" s="523"/>
      <c r="BV27" s="521">
        <v>122575847</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152</v>
      </c>
      <c r="D30" s="543"/>
      <c r="E30" s="416" t="s">
        <v>153</v>
      </c>
      <c r="F30" s="416"/>
      <c r="G30" s="416"/>
      <c r="H30" s="416"/>
      <c r="I30" s="416"/>
      <c r="J30" s="416"/>
      <c r="K30" s="416"/>
      <c r="L30" s="416"/>
      <c r="M30" s="416"/>
      <c r="N30" s="416"/>
      <c r="O30" s="416"/>
      <c r="P30" s="416"/>
      <c r="Q30" s="416"/>
      <c r="R30" s="416"/>
      <c r="S30" s="416"/>
      <c r="T30" s="130"/>
      <c r="U30" s="543" t="s">
        <v>152</v>
      </c>
      <c r="V30" s="543"/>
      <c r="W30" s="416" t="s">
        <v>153</v>
      </c>
      <c r="X30" s="416"/>
      <c r="Y30" s="416"/>
      <c r="Z30" s="416"/>
      <c r="AA30" s="416"/>
      <c r="AB30" s="416"/>
      <c r="AC30" s="416"/>
      <c r="AD30" s="416"/>
      <c r="AE30" s="416"/>
      <c r="AF30" s="416"/>
      <c r="AG30" s="416"/>
      <c r="AH30" s="416"/>
      <c r="AI30" s="416"/>
      <c r="AJ30" s="416"/>
      <c r="AK30" s="416"/>
      <c r="AL30" s="130"/>
      <c r="AM30" s="543" t="s">
        <v>152</v>
      </c>
      <c r="AN30" s="543"/>
      <c r="AO30" s="416" t="s">
        <v>153</v>
      </c>
      <c r="AP30" s="416"/>
      <c r="AQ30" s="416"/>
      <c r="AR30" s="416"/>
      <c r="AS30" s="416"/>
      <c r="AT30" s="416"/>
      <c r="AU30" s="416"/>
      <c r="AV30" s="416"/>
      <c r="AW30" s="416"/>
      <c r="AX30" s="416"/>
      <c r="AY30" s="416"/>
      <c r="AZ30" s="416"/>
      <c r="BA30" s="416"/>
      <c r="BB30" s="416"/>
      <c r="BC30" s="416"/>
      <c r="BD30" s="155"/>
      <c r="BE30" s="543" t="s">
        <v>152</v>
      </c>
      <c r="BF30" s="543"/>
      <c r="BG30" s="416" t="s">
        <v>153</v>
      </c>
      <c r="BH30" s="416"/>
      <c r="BI30" s="416"/>
      <c r="BJ30" s="416"/>
      <c r="BK30" s="416"/>
      <c r="BL30" s="416"/>
      <c r="BM30" s="416"/>
      <c r="BN30" s="416"/>
      <c r="BO30" s="416"/>
      <c r="BP30" s="416"/>
      <c r="BQ30" s="416"/>
      <c r="BR30" s="416"/>
      <c r="BS30" s="416"/>
      <c r="BT30" s="416"/>
      <c r="BU30" s="416"/>
      <c r="BV30" s="156"/>
      <c r="BW30" s="543" t="s">
        <v>152</v>
      </c>
      <c r="BX30" s="543"/>
      <c r="BY30" s="416" t="s">
        <v>154</v>
      </c>
      <c r="BZ30" s="416"/>
      <c r="CA30" s="416"/>
      <c r="CB30" s="416"/>
      <c r="CC30" s="416"/>
      <c r="CD30" s="416"/>
      <c r="CE30" s="416"/>
      <c r="CF30" s="416"/>
      <c r="CG30" s="416"/>
      <c r="CH30" s="416"/>
      <c r="CI30" s="416"/>
      <c r="CJ30" s="416"/>
      <c r="CK30" s="416"/>
      <c r="CL30" s="416"/>
      <c r="CM30" s="416"/>
      <c r="CN30" s="130"/>
      <c r="CO30" s="543" t="s">
        <v>152</v>
      </c>
      <c r="CP30" s="543"/>
      <c r="CQ30" s="416" t="s">
        <v>155</v>
      </c>
      <c r="CR30" s="416"/>
      <c r="CS30" s="416"/>
      <c r="CT30" s="416"/>
      <c r="CU30" s="416"/>
      <c r="CV30" s="416"/>
      <c r="CW30" s="416"/>
      <c r="CX30" s="416"/>
      <c r="CY30" s="416"/>
      <c r="CZ30" s="416"/>
      <c r="DA30" s="416"/>
      <c r="DB30" s="416"/>
      <c r="DC30" s="416"/>
      <c r="DD30" s="416"/>
      <c r="DE30" s="416"/>
      <c r="DF30" s="130"/>
      <c r="DG30" s="416" t="s">
        <v>156</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f>IF(W31="","",MAX(C31:D40)+1)</f>
        <v>11</v>
      </c>
      <c r="V31" s="541"/>
      <c r="W31" s="542" t="str">
        <f>IF('各会計、関係団体の財政状況及び健全化判断比率'!B28="","",'各会計、関係団体の財政状況及び健全化判断比率'!B28)</f>
        <v>地方競馬特別会計</v>
      </c>
      <c r="X31" s="542"/>
      <c r="Y31" s="542"/>
      <c r="Z31" s="542"/>
      <c r="AA31" s="542"/>
      <c r="AB31" s="542"/>
      <c r="AC31" s="542"/>
      <c r="AD31" s="542"/>
      <c r="AE31" s="542"/>
      <c r="AF31" s="542"/>
      <c r="AG31" s="542"/>
      <c r="AH31" s="542"/>
      <c r="AI31" s="542"/>
      <c r="AJ31" s="542"/>
      <c r="AK31" s="542"/>
      <c r="AL31" s="154"/>
      <c r="AM31" s="541">
        <f>IF(AO31="","",MAX(C31:D40,U31:V40)+1)</f>
        <v>12</v>
      </c>
      <c r="AN31" s="541"/>
      <c r="AO31" s="542" t="str">
        <f>IF('各会計、関係団体の財政状況及び健全化判断比率'!B29="","",'各会計、関係団体の財政状況及び健全化判断比率'!B29)</f>
        <v>工業用水道事業会計</v>
      </c>
      <c r="AP31" s="542"/>
      <c r="AQ31" s="542"/>
      <c r="AR31" s="542"/>
      <c r="AS31" s="542"/>
      <c r="AT31" s="542"/>
      <c r="AU31" s="542"/>
      <c r="AV31" s="542"/>
      <c r="AW31" s="542"/>
      <c r="AX31" s="542"/>
      <c r="AY31" s="542"/>
      <c r="AZ31" s="542"/>
      <c r="BA31" s="542"/>
      <c r="BB31" s="542"/>
      <c r="BC31" s="542"/>
      <c r="BD31" s="154"/>
      <c r="BE31" s="541">
        <f>IF(BG31="","",MAX(C31:D40,U31:V40,AM31:AN40)+1)</f>
        <v>15</v>
      </c>
      <c r="BF31" s="541"/>
      <c r="BG31" s="542" t="str">
        <f>IF('各会計、関係団体の財政状況及び健全化判断比率'!B32="","",'各会計、関係団体の財政状況及び健全化判断比率'!B32)</f>
        <v>公共下水道事業特別会計</v>
      </c>
      <c r="BH31" s="542"/>
      <c r="BI31" s="542"/>
      <c r="BJ31" s="542"/>
      <c r="BK31" s="542"/>
      <c r="BL31" s="542"/>
      <c r="BM31" s="542"/>
      <c r="BN31" s="542"/>
      <c r="BO31" s="542"/>
      <c r="BP31" s="542"/>
      <c r="BQ31" s="542"/>
      <c r="BR31" s="542"/>
      <c r="BS31" s="542"/>
      <c r="BT31" s="542"/>
      <c r="BU31" s="542"/>
      <c r="BV31" s="154"/>
      <c r="BW31" s="541">
        <f>IF(BY31="","",MAX(C31:D40,U31:V40,AM31:AN40,BE31:BF40)+1)</f>
        <v>17</v>
      </c>
      <c r="BX31" s="541"/>
      <c r="BY31" s="542" t="str">
        <f>IF('各会計、関係団体の財政状況及び健全化判断比率'!B68="","",'各会計、関係団体の財政状況及び健全化判断比率'!B68)</f>
        <v>苫小牧港管理組合（一般会計）</v>
      </c>
      <c r="BZ31" s="542"/>
      <c r="CA31" s="542"/>
      <c r="CB31" s="542"/>
      <c r="CC31" s="542"/>
      <c r="CD31" s="542"/>
      <c r="CE31" s="542"/>
      <c r="CF31" s="542"/>
      <c r="CG31" s="542"/>
      <c r="CH31" s="542"/>
      <c r="CI31" s="542"/>
      <c r="CJ31" s="542"/>
      <c r="CK31" s="542"/>
      <c r="CL31" s="542"/>
      <c r="CM31" s="542"/>
      <c r="CN31" s="154"/>
      <c r="CO31" s="541">
        <f>IF(CQ31="","",MAX(C31:D40,U31:V40,AM31:AN40,BE31:BF40,BW31:BX40)+1)</f>
        <v>23</v>
      </c>
      <c r="CP31" s="541"/>
      <c r="CQ31" s="542" t="str">
        <f>IF('各会計、関係団体の財政状況及び健全化判断比率'!BS7="","",'各会計、関係団体の財政状況及び健全化判断比率'!BS7)</f>
        <v>（公財）新千歳空港周辺環境整備財団</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公債管理特別会計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13</v>
      </c>
      <c r="AN32" s="541"/>
      <c r="AO32" s="542" t="str">
        <f>IF('各会計、関係団体の財政状況及び健全化判断比率'!B30="","",'各会計、関係団体の財政状況及び健全化判断比率'!B30)</f>
        <v>電気事業会計</v>
      </c>
      <c r="AP32" s="542"/>
      <c r="AQ32" s="542"/>
      <c r="AR32" s="542"/>
      <c r="AS32" s="542"/>
      <c r="AT32" s="542"/>
      <c r="AU32" s="542"/>
      <c r="AV32" s="542"/>
      <c r="AW32" s="542"/>
      <c r="AX32" s="542"/>
      <c r="AY32" s="542"/>
      <c r="AZ32" s="542"/>
      <c r="BA32" s="542"/>
      <c r="BB32" s="542"/>
      <c r="BC32" s="542"/>
      <c r="BD32" s="154"/>
      <c r="BE32" s="541">
        <f t="shared" ref="BE32:BE40" si="2">IF(BG32="","",BE31+1)</f>
        <v>16</v>
      </c>
      <c r="BF32" s="541"/>
      <c r="BG32" s="542" t="str">
        <f>IF('各会計、関係団体の財政状況及び健全化判断比率'!B33="","",'各会計、関係団体の財政状況及び健全化判断比率'!B33)</f>
        <v>流域下水道事業特別会計</v>
      </c>
      <c r="BH32" s="542"/>
      <c r="BI32" s="542"/>
      <c r="BJ32" s="542"/>
      <c r="BK32" s="542"/>
      <c r="BL32" s="542"/>
      <c r="BM32" s="542"/>
      <c r="BN32" s="542"/>
      <c r="BO32" s="542"/>
      <c r="BP32" s="542"/>
      <c r="BQ32" s="542"/>
      <c r="BR32" s="542"/>
      <c r="BS32" s="542"/>
      <c r="BT32" s="542"/>
      <c r="BU32" s="542"/>
      <c r="BV32" s="154"/>
      <c r="BW32" s="541">
        <f t="shared" ref="BW32:BW40" si="3">IF(BY32="","",BW31+1)</f>
        <v>18</v>
      </c>
      <c r="BX32" s="541"/>
      <c r="BY32" s="542" t="str">
        <f>IF('各会計、関係団体の財政状況及び健全化判断比率'!B69="","",'各会計、関係団体の財政状況及び健全化判断比率'!B69)</f>
        <v>苫小牧港管理組合（港湾整備事業特別会計）</v>
      </c>
      <c r="BZ32" s="542"/>
      <c r="CA32" s="542"/>
      <c r="CB32" s="542"/>
      <c r="CC32" s="542"/>
      <c r="CD32" s="542"/>
      <c r="CE32" s="542"/>
      <c r="CF32" s="542"/>
      <c r="CG32" s="542"/>
      <c r="CH32" s="542"/>
      <c r="CI32" s="542"/>
      <c r="CJ32" s="542"/>
      <c r="CK32" s="542"/>
      <c r="CL32" s="542"/>
      <c r="CM32" s="542"/>
      <c r="CN32" s="154"/>
      <c r="CO32" s="541">
        <f t="shared" ref="CO32:CO40" si="4">IF(CQ32="","",CO31+1)</f>
        <v>24</v>
      </c>
      <c r="CP32" s="541"/>
      <c r="CQ32" s="542" t="str">
        <f>IF('各会計、関係団体の財政状況及び健全化判断比率'!BS8="","",'各会計、関係団体の財政状況及び健全化判断比率'!BS8)</f>
        <v>（公財）アイヌ文化振興・研究推進機構</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母子寡婦福祉資金貸付事業特別会計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14</v>
      </c>
      <c r="AN33" s="541"/>
      <c r="AO33" s="542" t="str">
        <f>IF('各会計、関係団体の財政状況及び健全化判断比率'!B31="","",'各会計、関係団体の財政状況及び健全化判断比率'!B31)</f>
        <v>病院事業会計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f t="shared" si="3"/>
        <v>19</v>
      </c>
      <c r="BX33" s="541"/>
      <c r="BY33" s="542" t="str">
        <f>IF('各会計、関係団体の財政状況及び健全化判断比率'!B70="","",'各会計、関係団体の財政状況及び健全化判断比率'!B70)</f>
        <v>石狩湾新港管理組合（一般会計）</v>
      </c>
      <c r="BZ33" s="542"/>
      <c r="CA33" s="542"/>
      <c r="CB33" s="542"/>
      <c r="CC33" s="542"/>
      <c r="CD33" s="542"/>
      <c r="CE33" s="542"/>
      <c r="CF33" s="542"/>
      <c r="CG33" s="542"/>
      <c r="CH33" s="542"/>
      <c r="CI33" s="542"/>
      <c r="CJ33" s="542"/>
      <c r="CK33" s="542"/>
      <c r="CL33" s="542"/>
      <c r="CM33" s="542"/>
      <c r="CN33" s="154"/>
      <c r="CO33" s="541">
        <f t="shared" si="4"/>
        <v>25</v>
      </c>
      <c r="CP33" s="541"/>
      <c r="CQ33" s="542" t="str">
        <f>IF('各会計、関係団体の財政状況及び健全化判断比率'!BS9="","",'各会計、関係団体の財政状況及び健全化判断比率'!BS9)</f>
        <v>（公財）北海道文化財団</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中小企業近代化資金貸付事業特別会計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f t="shared" si="3"/>
        <v>20</v>
      </c>
      <c r="BX34" s="541"/>
      <c r="BY34" s="542" t="str">
        <f>IF('各会計、関係団体の財政状況及び健全化判断比率'!B71="","",'各会計、関係団体の財政状況及び健全化判断比率'!B71)</f>
        <v>石狩湾新港管理組合（港湾整備事業特別会計）</v>
      </c>
      <c r="BZ34" s="542"/>
      <c r="CA34" s="542"/>
      <c r="CB34" s="542"/>
      <c r="CC34" s="542"/>
      <c r="CD34" s="542"/>
      <c r="CE34" s="542"/>
      <c r="CF34" s="542"/>
      <c r="CG34" s="542"/>
      <c r="CH34" s="542"/>
      <c r="CI34" s="542"/>
      <c r="CJ34" s="542"/>
      <c r="CK34" s="542"/>
      <c r="CL34" s="542"/>
      <c r="CM34" s="542"/>
      <c r="CN34" s="154"/>
      <c r="CO34" s="541">
        <f t="shared" si="4"/>
        <v>26</v>
      </c>
      <c r="CP34" s="541"/>
      <c r="CQ34" s="542" t="str">
        <f>IF('各会計、関係団体の財政状況及び健全化判断比率'!BS10="","",'各会計、関係団体の財政状況及び健全化判断比率'!BS10)</f>
        <v>（公財）北海道地域医療振興財団</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苫小牧東部地域開発出資特別会計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f t="shared" si="3"/>
        <v>21</v>
      </c>
      <c r="BX35" s="541"/>
      <c r="BY35" s="542" t="str">
        <f>IF('各会計、関係団体の財政状況及び健全化判断比率'!B72="","",'各会計、関係団体の財政状況及び健全化判断比率'!B72)</f>
        <v>石狩東部広域水道企業団（水道用水供給事業会計）</v>
      </c>
      <c r="BZ35" s="542"/>
      <c r="CA35" s="542"/>
      <c r="CB35" s="542"/>
      <c r="CC35" s="542"/>
      <c r="CD35" s="542"/>
      <c r="CE35" s="542"/>
      <c r="CF35" s="542"/>
      <c r="CG35" s="542"/>
      <c r="CH35" s="542"/>
      <c r="CI35" s="542"/>
      <c r="CJ35" s="542"/>
      <c r="CK35" s="542"/>
      <c r="CL35" s="542"/>
      <c r="CM35" s="542"/>
      <c r="CN35" s="154"/>
      <c r="CO35" s="541">
        <f t="shared" si="4"/>
        <v>27</v>
      </c>
      <c r="CP35" s="541"/>
      <c r="CQ35" s="542" t="str">
        <f>IF('各会計、関係団体の財政状況及び健全化判断比率'!BS11="","",'各会計、関係団体の財政状況及び健全化判断比率'!BS11)</f>
        <v>（公財）北海道健康づくり財団</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石狩湾新港地域開発出資特別会計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f t="shared" si="3"/>
        <v>22</v>
      </c>
      <c r="BX36" s="541"/>
      <c r="BY36" s="542" t="str">
        <f>IF('各会計、関係団体の財政状況及び健全化判断比率'!B73="","",'各会計、関係団体の財政状況及び健全化判断比率'!B73)</f>
        <v>石狩西部広域水道企業団（水道用水供給事業会計）</v>
      </c>
      <c r="BZ36" s="542"/>
      <c r="CA36" s="542"/>
      <c r="CB36" s="542"/>
      <c r="CC36" s="542"/>
      <c r="CD36" s="542"/>
      <c r="CE36" s="542"/>
      <c r="CF36" s="542"/>
      <c r="CG36" s="542"/>
      <c r="CH36" s="542"/>
      <c r="CI36" s="542"/>
      <c r="CJ36" s="542"/>
      <c r="CK36" s="542"/>
      <c r="CL36" s="542"/>
      <c r="CM36" s="542"/>
      <c r="CN36" s="154"/>
      <c r="CO36" s="541">
        <f t="shared" si="4"/>
        <v>28</v>
      </c>
      <c r="CP36" s="541"/>
      <c r="CQ36" s="542" t="str">
        <f>IF('各会計、関係団体の財政状況及び健全化判断比率'!BS12="","",'各会計、関係団体の財政状況及び健全化判断比率'!BS12)</f>
        <v>（公財）北海道生活衛生営業指導センター</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就農支援資金貸付事業等特別会計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29</v>
      </c>
      <c r="CP37" s="541"/>
      <c r="CQ37" s="542" t="str">
        <f>IF('各会計、関係団体の財政状況及び健全化判断比率'!BS13="","",'各会計、関係団体の財政状況及び健全化判断比率'!BS13)</f>
        <v>（公財）北海道障害者スポーツ振興協会</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沿岸漁業改善資金貸付事業特別会計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30</v>
      </c>
      <c r="CP38" s="541"/>
      <c r="CQ38" s="542" t="str">
        <f>IF('各会計、関係団体の財政状況及び健全化判断比率'!BS14="","",'各会計、関係団体の財政状況及び健全化判断比率'!BS14)</f>
        <v>（一社）北海道産炭地域振興センター</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林業・木材産業改善資金貸付事業特別会計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31</v>
      </c>
      <c r="CP39" s="541"/>
      <c r="CQ39" s="542" t="str">
        <f>IF('各会計、関係団体の財政状況及び健全化判断比率'!BS15="","",'各会計、関係団体の財政状況及び健全化判断比率'!BS15)</f>
        <v>（公財）函館地域産業振興財団</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道営住宅事業特別会計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32</v>
      </c>
      <c r="CP40" s="541"/>
      <c r="CQ40" s="542" t="str">
        <f>IF('各会計、関係団体の財政状況及び健全化判断比率'!BS16="","",'各会計、関係団体の財政状況及び健全化判断比率'!BS16)</f>
        <v>（公財）道央産業振興財団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162</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163</v>
      </c>
      <c r="DD1" s="546"/>
      <c r="DE1" s="546"/>
      <c r="DF1" s="546"/>
      <c r="DG1" s="546"/>
      <c r="DH1" s="546"/>
      <c r="DI1" s="547"/>
      <c r="DK1" s="545" t="s">
        <v>164</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166</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167</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168</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169</v>
      </c>
      <c r="S4" s="549"/>
      <c r="T4" s="549"/>
      <c r="U4" s="549"/>
      <c r="V4" s="549"/>
      <c r="W4" s="549"/>
      <c r="X4" s="549"/>
      <c r="Y4" s="550"/>
      <c r="Z4" s="548" t="s">
        <v>170</v>
      </c>
      <c r="AA4" s="549"/>
      <c r="AB4" s="549"/>
      <c r="AC4" s="550"/>
      <c r="AD4" s="548" t="s">
        <v>171</v>
      </c>
      <c r="AE4" s="549"/>
      <c r="AF4" s="549"/>
      <c r="AG4" s="549"/>
      <c r="AH4" s="549"/>
      <c r="AI4" s="549"/>
      <c r="AJ4" s="549"/>
      <c r="AK4" s="550"/>
      <c r="AL4" s="548" t="s">
        <v>170</v>
      </c>
      <c r="AM4" s="549"/>
      <c r="AN4" s="549"/>
      <c r="AO4" s="550"/>
      <c r="AP4" s="551" t="s">
        <v>172</v>
      </c>
      <c r="AQ4" s="551"/>
      <c r="AR4" s="551"/>
      <c r="AS4" s="551"/>
      <c r="AT4" s="551"/>
      <c r="AU4" s="551"/>
      <c r="AV4" s="551"/>
      <c r="AW4" s="551"/>
      <c r="AX4" s="551"/>
      <c r="AY4" s="551"/>
      <c r="AZ4" s="551"/>
      <c r="BA4" s="551"/>
      <c r="BB4" s="551"/>
      <c r="BC4" s="551"/>
      <c r="BD4" s="551" t="s">
        <v>173</v>
      </c>
      <c r="BE4" s="551"/>
      <c r="BF4" s="551"/>
      <c r="BG4" s="551"/>
      <c r="BH4" s="551"/>
      <c r="BI4" s="551"/>
      <c r="BJ4" s="551"/>
      <c r="BK4" s="551"/>
      <c r="BL4" s="551" t="s">
        <v>170</v>
      </c>
      <c r="BM4" s="551"/>
      <c r="BN4" s="551"/>
      <c r="BO4" s="551"/>
      <c r="BP4" s="551" t="s">
        <v>174</v>
      </c>
      <c r="BQ4" s="551"/>
      <c r="BR4" s="551"/>
      <c r="BS4" s="551"/>
      <c r="BT4" s="551"/>
      <c r="BU4" s="551"/>
      <c r="BV4" s="551"/>
      <c r="BW4" s="551"/>
      <c r="BY4" s="548" t="s">
        <v>175</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176</v>
      </c>
      <c r="C5" s="553"/>
      <c r="D5" s="553"/>
      <c r="E5" s="553"/>
      <c r="F5" s="553"/>
      <c r="G5" s="553"/>
      <c r="H5" s="553"/>
      <c r="I5" s="553"/>
      <c r="J5" s="553"/>
      <c r="K5" s="553"/>
      <c r="L5" s="553"/>
      <c r="M5" s="553"/>
      <c r="N5" s="553"/>
      <c r="O5" s="553"/>
      <c r="P5" s="553"/>
      <c r="Q5" s="554"/>
      <c r="R5" s="555">
        <v>581251559</v>
      </c>
      <c r="S5" s="556"/>
      <c r="T5" s="556"/>
      <c r="U5" s="556"/>
      <c r="V5" s="556"/>
      <c r="W5" s="556"/>
      <c r="X5" s="556"/>
      <c r="Y5" s="557"/>
      <c r="Z5" s="558">
        <v>24.2</v>
      </c>
      <c r="AA5" s="558"/>
      <c r="AB5" s="558"/>
      <c r="AC5" s="558"/>
      <c r="AD5" s="559">
        <v>491672736</v>
      </c>
      <c r="AE5" s="559"/>
      <c r="AF5" s="559"/>
      <c r="AG5" s="559"/>
      <c r="AH5" s="559"/>
      <c r="AI5" s="559"/>
      <c r="AJ5" s="559"/>
      <c r="AK5" s="559"/>
      <c r="AL5" s="560">
        <v>38.5</v>
      </c>
      <c r="AM5" s="561"/>
      <c r="AN5" s="561"/>
      <c r="AO5" s="562"/>
      <c r="AP5" s="552" t="s">
        <v>177</v>
      </c>
      <c r="AQ5" s="553"/>
      <c r="AR5" s="553"/>
      <c r="AS5" s="553"/>
      <c r="AT5" s="553"/>
      <c r="AU5" s="553"/>
      <c r="AV5" s="553"/>
      <c r="AW5" s="553"/>
      <c r="AX5" s="553"/>
      <c r="AY5" s="553"/>
      <c r="AZ5" s="553"/>
      <c r="BA5" s="553"/>
      <c r="BB5" s="553"/>
      <c r="BC5" s="554"/>
      <c r="BD5" s="566">
        <v>580344318</v>
      </c>
      <c r="BE5" s="567"/>
      <c r="BF5" s="567"/>
      <c r="BG5" s="567"/>
      <c r="BH5" s="567"/>
      <c r="BI5" s="567"/>
      <c r="BJ5" s="567"/>
      <c r="BK5" s="568"/>
      <c r="BL5" s="569">
        <v>99.8</v>
      </c>
      <c r="BM5" s="569"/>
      <c r="BN5" s="569"/>
      <c r="BO5" s="569"/>
      <c r="BP5" s="570">
        <v>2364172</v>
      </c>
      <c r="BQ5" s="570"/>
      <c r="BR5" s="570"/>
      <c r="BS5" s="570"/>
      <c r="BT5" s="570"/>
      <c r="BU5" s="570"/>
      <c r="BV5" s="570"/>
      <c r="BW5" s="574"/>
      <c r="BY5" s="548" t="s">
        <v>172</v>
      </c>
      <c r="BZ5" s="549"/>
      <c r="CA5" s="549"/>
      <c r="CB5" s="549"/>
      <c r="CC5" s="549"/>
      <c r="CD5" s="549"/>
      <c r="CE5" s="549"/>
      <c r="CF5" s="549"/>
      <c r="CG5" s="549"/>
      <c r="CH5" s="549"/>
      <c r="CI5" s="549"/>
      <c r="CJ5" s="549"/>
      <c r="CK5" s="549"/>
      <c r="CL5" s="550"/>
      <c r="CM5" s="548" t="s">
        <v>178</v>
      </c>
      <c r="CN5" s="549"/>
      <c r="CO5" s="549"/>
      <c r="CP5" s="549"/>
      <c r="CQ5" s="549"/>
      <c r="CR5" s="549"/>
      <c r="CS5" s="549"/>
      <c r="CT5" s="550"/>
      <c r="CU5" s="548" t="s">
        <v>170</v>
      </c>
      <c r="CV5" s="549"/>
      <c r="CW5" s="549"/>
      <c r="CX5" s="550"/>
      <c r="CY5" s="548" t="s">
        <v>179</v>
      </c>
      <c r="CZ5" s="549"/>
      <c r="DA5" s="549"/>
      <c r="DB5" s="549"/>
      <c r="DC5" s="549"/>
      <c r="DD5" s="549"/>
      <c r="DE5" s="549"/>
      <c r="DF5" s="549"/>
      <c r="DG5" s="549"/>
      <c r="DH5" s="549"/>
      <c r="DI5" s="549"/>
      <c r="DJ5" s="549"/>
      <c r="DK5" s="550"/>
      <c r="DL5" s="548" t="s">
        <v>180</v>
      </c>
      <c r="DM5" s="549"/>
      <c r="DN5" s="549"/>
      <c r="DO5" s="549"/>
      <c r="DP5" s="549"/>
      <c r="DQ5" s="549"/>
      <c r="DR5" s="549"/>
      <c r="DS5" s="549"/>
      <c r="DT5" s="549"/>
      <c r="DU5" s="549"/>
      <c r="DV5" s="549"/>
      <c r="DW5" s="549"/>
      <c r="DX5" s="550"/>
    </row>
    <row r="6" spans="2:138" ht="11.25" customHeight="1">
      <c r="B6" s="563" t="s">
        <v>181</v>
      </c>
      <c r="C6" s="564"/>
      <c r="D6" s="564"/>
      <c r="E6" s="564"/>
      <c r="F6" s="564"/>
      <c r="G6" s="564"/>
      <c r="H6" s="564"/>
      <c r="I6" s="564"/>
      <c r="J6" s="564"/>
      <c r="K6" s="564"/>
      <c r="L6" s="564"/>
      <c r="M6" s="564"/>
      <c r="N6" s="564"/>
      <c r="O6" s="564"/>
      <c r="P6" s="564"/>
      <c r="Q6" s="565"/>
      <c r="R6" s="566">
        <v>110402520</v>
      </c>
      <c r="S6" s="567"/>
      <c r="T6" s="567"/>
      <c r="U6" s="567"/>
      <c r="V6" s="567"/>
      <c r="W6" s="567"/>
      <c r="X6" s="567"/>
      <c r="Y6" s="568"/>
      <c r="Z6" s="569">
        <v>4.5999999999999996</v>
      </c>
      <c r="AA6" s="569"/>
      <c r="AB6" s="569"/>
      <c r="AC6" s="569"/>
      <c r="AD6" s="570">
        <v>110402520</v>
      </c>
      <c r="AE6" s="570"/>
      <c r="AF6" s="570"/>
      <c r="AG6" s="570"/>
      <c r="AH6" s="570"/>
      <c r="AI6" s="570"/>
      <c r="AJ6" s="570"/>
      <c r="AK6" s="570"/>
      <c r="AL6" s="571">
        <v>8.6</v>
      </c>
      <c r="AM6" s="572"/>
      <c r="AN6" s="572"/>
      <c r="AO6" s="573"/>
      <c r="AP6" s="563" t="s">
        <v>182</v>
      </c>
      <c r="AQ6" s="564"/>
      <c r="AR6" s="564"/>
      <c r="AS6" s="564"/>
      <c r="AT6" s="564"/>
      <c r="AU6" s="564"/>
      <c r="AV6" s="564"/>
      <c r="AW6" s="564"/>
      <c r="AX6" s="564"/>
      <c r="AY6" s="564"/>
      <c r="AZ6" s="564"/>
      <c r="BA6" s="564"/>
      <c r="BB6" s="564"/>
      <c r="BC6" s="565"/>
      <c r="BD6" s="566">
        <v>579444358</v>
      </c>
      <c r="BE6" s="567"/>
      <c r="BF6" s="567"/>
      <c r="BG6" s="567"/>
      <c r="BH6" s="567"/>
      <c r="BI6" s="567"/>
      <c r="BJ6" s="567"/>
      <c r="BK6" s="568"/>
      <c r="BL6" s="569">
        <v>99.7</v>
      </c>
      <c r="BM6" s="569"/>
      <c r="BN6" s="569"/>
      <c r="BO6" s="569"/>
      <c r="BP6" s="570">
        <v>2364172</v>
      </c>
      <c r="BQ6" s="570"/>
      <c r="BR6" s="570"/>
      <c r="BS6" s="570"/>
      <c r="BT6" s="570"/>
      <c r="BU6" s="570"/>
      <c r="BV6" s="570"/>
      <c r="BW6" s="574"/>
      <c r="BY6" s="552" t="s">
        <v>183</v>
      </c>
      <c r="BZ6" s="553"/>
      <c r="CA6" s="553"/>
      <c r="CB6" s="553"/>
      <c r="CC6" s="553"/>
      <c r="CD6" s="553"/>
      <c r="CE6" s="553"/>
      <c r="CF6" s="553"/>
      <c r="CG6" s="553"/>
      <c r="CH6" s="553"/>
      <c r="CI6" s="553"/>
      <c r="CJ6" s="553"/>
      <c r="CK6" s="553"/>
      <c r="CL6" s="554"/>
      <c r="CM6" s="566">
        <v>3138242</v>
      </c>
      <c r="CN6" s="567"/>
      <c r="CO6" s="567"/>
      <c r="CP6" s="567"/>
      <c r="CQ6" s="567"/>
      <c r="CR6" s="567"/>
      <c r="CS6" s="567"/>
      <c r="CT6" s="568"/>
      <c r="CU6" s="569">
        <v>0.1</v>
      </c>
      <c r="CV6" s="569"/>
      <c r="CW6" s="569"/>
      <c r="CX6" s="569"/>
      <c r="CY6" s="575" t="s">
        <v>184</v>
      </c>
      <c r="CZ6" s="567"/>
      <c r="DA6" s="567"/>
      <c r="DB6" s="567"/>
      <c r="DC6" s="567"/>
      <c r="DD6" s="567"/>
      <c r="DE6" s="567"/>
      <c r="DF6" s="567"/>
      <c r="DG6" s="567"/>
      <c r="DH6" s="567"/>
      <c r="DI6" s="567"/>
      <c r="DJ6" s="567"/>
      <c r="DK6" s="568"/>
      <c r="DL6" s="575">
        <v>3137915</v>
      </c>
      <c r="DM6" s="567"/>
      <c r="DN6" s="567"/>
      <c r="DO6" s="567"/>
      <c r="DP6" s="567"/>
      <c r="DQ6" s="567"/>
      <c r="DR6" s="567"/>
      <c r="DS6" s="567"/>
      <c r="DT6" s="567"/>
      <c r="DU6" s="567"/>
      <c r="DV6" s="567"/>
      <c r="DW6" s="567"/>
      <c r="DX6" s="576"/>
    </row>
    <row r="7" spans="2:138" ht="11.25" customHeight="1">
      <c r="B7" s="563" t="s">
        <v>185</v>
      </c>
      <c r="C7" s="564"/>
      <c r="D7" s="564"/>
      <c r="E7" s="564"/>
      <c r="F7" s="564"/>
      <c r="G7" s="564"/>
      <c r="H7" s="564"/>
      <c r="I7" s="564"/>
      <c r="J7" s="564"/>
      <c r="K7" s="564"/>
      <c r="L7" s="564"/>
      <c r="M7" s="564"/>
      <c r="N7" s="564"/>
      <c r="O7" s="564"/>
      <c r="P7" s="564"/>
      <c r="Q7" s="565"/>
      <c r="R7" s="566">
        <v>12669179</v>
      </c>
      <c r="S7" s="567"/>
      <c r="T7" s="567"/>
      <c r="U7" s="567"/>
      <c r="V7" s="567"/>
      <c r="W7" s="567"/>
      <c r="X7" s="567"/>
      <c r="Y7" s="568"/>
      <c r="Z7" s="569">
        <v>0.5</v>
      </c>
      <c r="AA7" s="569"/>
      <c r="AB7" s="569"/>
      <c r="AC7" s="569"/>
      <c r="AD7" s="570">
        <v>12669179</v>
      </c>
      <c r="AE7" s="570"/>
      <c r="AF7" s="570"/>
      <c r="AG7" s="570"/>
      <c r="AH7" s="570"/>
      <c r="AI7" s="570"/>
      <c r="AJ7" s="570"/>
      <c r="AK7" s="570"/>
      <c r="AL7" s="571">
        <v>1</v>
      </c>
      <c r="AM7" s="572"/>
      <c r="AN7" s="572"/>
      <c r="AO7" s="573"/>
      <c r="AP7" s="563" t="s">
        <v>186</v>
      </c>
      <c r="AQ7" s="564"/>
      <c r="AR7" s="564"/>
      <c r="AS7" s="564"/>
      <c r="AT7" s="564"/>
      <c r="AU7" s="564"/>
      <c r="AV7" s="564"/>
      <c r="AW7" s="564"/>
      <c r="AX7" s="564"/>
      <c r="AY7" s="564"/>
      <c r="AZ7" s="564"/>
      <c r="BA7" s="564"/>
      <c r="BB7" s="564"/>
      <c r="BC7" s="565"/>
      <c r="BD7" s="566">
        <v>190780005</v>
      </c>
      <c r="BE7" s="567"/>
      <c r="BF7" s="567"/>
      <c r="BG7" s="567"/>
      <c r="BH7" s="567"/>
      <c r="BI7" s="567"/>
      <c r="BJ7" s="567"/>
      <c r="BK7" s="568"/>
      <c r="BL7" s="569">
        <v>32.799999999999997</v>
      </c>
      <c r="BM7" s="569"/>
      <c r="BN7" s="569"/>
      <c r="BO7" s="569"/>
      <c r="BP7" s="570">
        <v>2364172</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119941429</v>
      </c>
      <c r="CN7" s="567"/>
      <c r="CO7" s="567"/>
      <c r="CP7" s="567"/>
      <c r="CQ7" s="567"/>
      <c r="CR7" s="567"/>
      <c r="CS7" s="567"/>
      <c r="CT7" s="568"/>
      <c r="CU7" s="569">
        <v>5</v>
      </c>
      <c r="CV7" s="569"/>
      <c r="CW7" s="569"/>
      <c r="CX7" s="569"/>
      <c r="CY7" s="575">
        <v>15635907</v>
      </c>
      <c r="CZ7" s="567"/>
      <c r="DA7" s="567"/>
      <c r="DB7" s="567"/>
      <c r="DC7" s="567"/>
      <c r="DD7" s="567"/>
      <c r="DE7" s="567"/>
      <c r="DF7" s="567"/>
      <c r="DG7" s="567"/>
      <c r="DH7" s="567"/>
      <c r="DI7" s="567"/>
      <c r="DJ7" s="567"/>
      <c r="DK7" s="568"/>
      <c r="DL7" s="575">
        <v>108504967</v>
      </c>
      <c r="DM7" s="567"/>
      <c r="DN7" s="567"/>
      <c r="DO7" s="567"/>
      <c r="DP7" s="567"/>
      <c r="DQ7" s="567"/>
      <c r="DR7" s="567"/>
      <c r="DS7" s="567"/>
      <c r="DT7" s="567"/>
      <c r="DU7" s="567"/>
      <c r="DV7" s="567"/>
      <c r="DW7" s="567"/>
      <c r="DX7" s="576"/>
    </row>
    <row r="8" spans="2:138" ht="11.25" customHeight="1">
      <c r="B8" s="563" t="s">
        <v>188</v>
      </c>
      <c r="C8" s="564"/>
      <c r="D8" s="564"/>
      <c r="E8" s="564"/>
      <c r="F8" s="564"/>
      <c r="G8" s="564"/>
      <c r="H8" s="564"/>
      <c r="I8" s="564"/>
      <c r="J8" s="564"/>
      <c r="K8" s="564"/>
      <c r="L8" s="564"/>
      <c r="M8" s="564"/>
      <c r="N8" s="564"/>
      <c r="O8" s="564"/>
      <c r="P8" s="564"/>
      <c r="Q8" s="565"/>
      <c r="R8" s="566">
        <v>1</v>
      </c>
      <c r="S8" s="567"/>
      <c r="T8" s="567"/>
      <c r="U8" s="567"/>
      <c r="V8" s="567"/>
      <c r="W8" s="567"/>
      <c r="X8" s="567"/>
      <c r="Y8" s="568"/>
      <c r="Z8" s="569">
        <v>0</v>
      </c>
      <c r="AA8" s="569"/>
      <c r="AB8" s="569"/>
      <c r="AC8" s="569"/>
      <c r="AD8" s="570">
        <v>1</v>
      </c>
      <c r="AE8" s="570"/>
      <c r="AF8" s="570"/>
      <c r="AG8" s="570"/>
      <c r="AH8" s="570"/>
      <c r="AI8" s="570"/>
      <c r="AJ8" s="570"/>
      <c r="AK8" s="570"/>
      <c r="AL8" s="571">
        <v>0</v>
      </c>
      <c r="AM8" s="572"/>
      <c r="AN8" s="572"/>
      <c r="AO8" s="573"/>
      <c r="AP8" s="563" t="s">
        <v>189</v>
      </c>
      <c r="AQ8" s="564"/>
      <c r="AR8" s="564"/>
      <c r="AS8" s="564"/>
      <c r="AT8" s="564"/>
      <c r="AU8" s="564"/>
      <c r="AV8" s="564"/>
      <c r="AW8" s="564"/>
      <c r="AX8" s="564"/>
      <c r="AY8" s="564"/>
      <c r="AZ8" s="564"/>
      <c r="BA8" s="564"/>
      <c r="BB8" s="564"/>
      <c r="BC8" s="565"/>
      <c r="BD8" s="566">
        <v>3546098</v>
      </c>
      <c r="BE8" s="567"/>
      <c r="BF8" s="567"/>
      <c r="BG8" s="567"/>
      <c r="BH8" s="567"/>
      <c r="BI8" s="567"/>
      <c r="BJ8" s="567"/>
      <c r="BK8" s="568"/>
      <c r="BL8" s="569">
        <v>0.6</v>
      </c>
      <c r="BM8" s="569"/>
      <c r="BN8" s="569"/>
      <c r="BO8" s="569"/>
      <c r="BP8" s="570" t="s">
        <v>100</v>
      </c>
      <c r="BQ8" s="570"/>
      <c r="BR8" s="570"/>
      <c r="BS8" s="570"/>
      <c r="BT8" s="570"/>
      <c r="BU8" s="570"/>
      <c r="BV8" s="570"/>
      <c r="BW8" s="574"/>
      <c r="BY8" s="563" t="s">
        <v>190</v>
      </c>
      <c r="BZ8" s="564"/>
      <c r="CA8" s="564"/>
      <c r="CB8" s="564"/>
      <c r="CC8" s="564"/>
      <c r="CD8" s="564"/>
      <c r="CE8" s="564"/>
      <c r="CF8" s="564"/>
      <c r="CG8" s="564"/>
      <c r="CH8" s="564"/>
      <c r="CI8" s="564"/>
      <c r="CJ8" s="564"/>
      <c r="CK8" s="564"/>
      <c r="CL8" s="565"/>
      <c r="CM8" s="566">
        <v>345765157</v>
      </c>
      <c r="CN8" s="567"/>
      <c r="CO8" s="567"/>
      <c r="CP8" s="567"/>
      <c r="CQ8" s="567"/>
      <c r="CR8" s="567"/>
      <c r="CS8" s="567"/>
      <c r="CT8" s="568"/>
      <c r="CU8" s="569">
        <v>14.5</v>
      </c>
      <c r="CV8" s="569"/>
      <c r="CW8" s="569"/>
      <c r="CX8" s="569"/>
      <c r="CY8" s="575">
        <v>8487400</v>
      </c>
      <c r="CZ8" s="567"/>
      <c r="DA8" s="567"/>
      <c r="DB8" s="567"/>
      <c r="DC8" s="567"/>
      <c r="DD8" s="567"/>
      <c r="DE8" s="567"/>
      <c r="DF8" s="567"/>
      <c r="DG8" s="567"/>
      <c r="DH8" s="567"/>
      <c r="DI8" s="567"/>
      <c r="DJ8" s="567"/>
      <c r="DK8" s="568"/>
      <c r="DL8" s="575">
        <v>285683326</v>
      </c>
      <c r="DM8" s="567"/>
      <c r="DN8" s="567"/>
      <c r="DO8" s="567"/>
      <c r="DP8" s="567"/>
      <c r="DQ8" s="567"/>
      <c r="DR8" s="567"/>
      <c r="DS8" s="567"/>
      <c r="DT8" s="567"/>
      <c r="DU8" s="567"/>
      <c r="DV8" s="567"/>
      <c r="DW8" s="567"/>
      <c r="DX8" s="576"/>
    </row>
    <row r="9" spans="2:138" ht="11.25" customHeight="1">
      <c r="B9" s="563" t="s">
        <v>191</v>
      </c>
      <c r="C9" s="564"/>
      <c r="D9" s="564"/>
      <c r="E9" s="564"/>
      <c r="F9" s="564"/>
      <c r="G9" s="564"/>
      <c r="H9" s="564"/>
      <c r="I9" s="564"/>
      <c r="J9" s="564"/>
      <c r="K9" s="564"/>
      <c r="L9" s="564"/>
      <c r="M9" s="564"/>
      <c r="N9" s="564"/>
      <c r="O9" s="564"/>
      <c r="P9" s="564"/>
      <c r="Q9" s="565"/>
      <c r="R9" s="566" t="s">
        <v>100</v>
      </c>
      <c r="S9" s="567"/>
      <c r="T9" s="567"/>
      <c r="U9" s="567"/>
      <c r="V9" s="567"/>
      <c r="W9" s="567"/>
      <c r="X9" s="567"/>
      <c r="Y9" s="568"/>
      <c r="Z9" s="569" t="s">
        <v>100</v>
      </c>
      <c r="AA9" s="569"/>
      <c r="AB9" s="569"/>
      <c r="AC9" s="569"/>
      <c r="AD9" s="570" t="s">
        <v>100</v>
      </c>
      <c r="AE9" s="570"/>
      <c r="AF9" s="570"/>
      <c r="AG9" s="570"/>
      <c r="AH9" s="570"/>
      <c r="AI9" s="570"/>
      <c r="AJ9" s="570"/>
      <c r="AK9" s="570"/>
      <c r="AL9" s="571" t="s">
        <v>100</v>
      </c>
      <c r="AM9" s="572"/>
      <c r="AN9" s="572"/>
      <c r="AO9" s="573"/>
      <c r="AP9" s="563" t="s">
        <v>192</v>
      </c>
      <c r="AQ9" s="564"/>
      <c r="AR9" s="564"/>
      <c r="AS9" s="564"/>
      <c r="AT9" s="564"/>
      <c r="AU9" s="564"/>
      <c r="AV9" s="564"/>
      <c r="AW9" s="564"/>
      <c r="AX9" s="564"/>
      <c r="AY9" s="564"/>
      <c r="AZ9" s="564"/>
      <c r="BA9" s="564"/>
      <c r="BB9" s="564"/>
      <c r="BC9" s="565"/>
      <c r="BD9" s="566">
        <v>153618665</v>
      </c>
      <c r="BE9" s="567"/>
      <c r="BF9" s="567"/>
      <c r="BG9" s="567"/>
      <c r="BH9" s="567"/>
      <c r="BI9" s="567"/>
      <c r="BJ9" s="567"/>
      <c r="BK9" s="568"/>
      <c r="BL9" s="569">
        <v>26.4</v>
      </c>
      <c r="BM9" s="569"/>
      <c r="BN9" s="569"/>
      <c r="BO9" s="569"/>
      <c r="BP9" s="570" t="s">
        <v>100</v>
      </c>
      <c r="BQ9" s="570"/>
      <c r="BR9" s="570"/>
      <c r="BS9" s="570"/>
      <c r="BT9" s="570"/>
      <c r="BU9" s="570"/>
      <c r="BV9" s="570"/>
      <c r="BW9" s="574"/>
      <c r="BY9" s="563" t="s">
        <v>193</v>
      </c>
      <c r="BZ9" s="564"/>
      <c r="CA9" s="564"/>
      <c r="CB9" s="564"/>
      <c r="CC9" s="564"/>
      <c r="CD9" s="564"/>
      <c r="CE9" s="564"/>
      <c r="CF9" s="564"/>
      <c r="CG9" s="564"/>
      <c r="CH9" s="564"/>
      <c r="CI9" s="564"/>
      <c r="CJ9" s="564"/>
      <c r="CK9" s="564"/>
      <c r="CL9" s="565"/>
      <c r="CM9" s="566">
        <v>63548624</v>
      </c>
      <c r="CN9" s="567"/>
      <c r="CO9" s="567"/>
      <c r="CP9" s="567"/>
      <c r="CQ9" s="567"/>
      <c r="CR9" s="567"/>
      <c r="CS9" s="567"/>
      <c r="CT9" s="568"/>
      <c r="CU9" s="569">
        <v>2.7</v>
      </c>
      <c r="CV9" s="569"/>
      <c r="CW9" s="569"/>
      <c r="CX9" s="569"/>
      <c r="CY9" s="575">
        <v>4663034</v>
      </c>
      <c r="CZ9" s="567"/>
      <c r="DA9" s="567"/>
      <c r="DB9" s="567"/>
      <c r="DC9" s="567"/>
      <c r="DD9" s="567"/>
      <c r="DE9" s="567"/>
      <c r="DF9" s="567"/>
      <c r="DG9" s="567"/>
      <c r="DH9" s="567"/>
      <c r="DI9" s="567"/>
      <c r="DJ9" s="567"/>
      <c r="DK9" s="568"/>
      <c r="DL9" s="575">
        <v>43073294</v>
      </c>
      <c r="DM9" s="567"/>
      <c r="DN9" s="567"/>
      <c r="DO9" s="567"/>
      <c r="DP9" s="567"/>
      <c r="DQ9" s="567"/>
      <c r="DR9" s="567"/>
      <c r="DS9" s="567"/>
      <c r="DT9" s="567"/>
      <c r="DU9" s="567"/>
      <c r="DV9" s="567"/>
      <c r="DW9" s="567"/>
      <c r="DX9" s="576"/>
    </row>
    <row r="10" spans="2:138" ht="11.25" customHeight="1">
      <c r="B10" s="563" t="s">
        <v>194</v>
      </c>
      <c r="C10" s="564"/>
      <c r="D10" s="564"/>
      <c r="E10" s="564"/>
      <c r="F10" s="564"/>
      <c r="G10" s="564"/>
      <c r="H10" s="564"/>
      <c r="I10" s="564"/>
      <c r="J10" s="564"/>
      <c r="K10" s="564"/>
      <c r="L10" s="564"/>
      <c r="M10" s="564"/>
      <c r="N10" s="564"/>
      <c r="O10" s="564"/>
      <c r="P10" s="564"/>
      <c r="Q10" s="565"/>
      <c r="R10" s="566">
        <v>868484</v>
      </c>
      <c r="S10" s="567"/>
      <c r="T10" s="567"/>
      <c r="U10" s="567"/>
      <c r="V10" s="567"/>
      <c r="W10" s="567"/>
      <c r="X10" s="567"/>
      <c r="Y10" s="568"/>
      <c r="Z10" s="569">
        <v>0</v>
      </c>
      <c r="AA10" s="569"/>
      <c r="AB10" s="569"/>
      <c r="AC10" s="569"/>
      <c r="AD10" s="570">
        <v>868484</v>
      </c>
      <c r="AE10" s="570"/>
      <c r="AF10" s="570"/>
      <c r="AG10" s="570"/>
      <c r="AH10" s="570"/>
      <c r="AI10" s="570"/>
      <c r="AJ10" s="570"/>
      <c r="AK10" s="570"/>
      <c r="AL10" s="571">
        <v>0.1</v>
      </c>
      <c r="AM10" s="572"/>
      <c r="AN10" s="572"/>
      <c r="AO10" s="573"/>
      <c r="AP10" s="563" t="s">
        <v>195</v>
      </c>
      <c r="AQ10" s="564"/>
      <c r="AR10" s="564"/>
      <c r="AS10" s="564"/>
      <c r="AT10" s="564"/>
      <c r="AU10" s="564"/>
      <c r="AV10" s="564"/>
      <c r="AW10" s="564"/>
      <c r="AX10" s="564"/>
      <c r="AY10" s="564"/>
      <c r="AZ10" s="564"/>
      <c r="BA10" s="564"/>
      <c r="BB10" s="564"/>
      <c r="BC10" s="565"/>
      <c r="BD10" s="566">
        <v>4990558</v>
      </c>
      <c r="BE10" s="567"/>
      <c r="BF10" s="567"/>
      <c r="BG10" s="567"/>
      <c r="BH10" s="567"/>
      <c r="BI10" s="567"/>
      <c r="BJ10" s="567"/>
      <c r="BK10" s="568"/>
      <c r="BL10" s="569">
        <v>0.9</v>
      </c>
      <c r="BM10" s="569"/>
      <c r="BN10" s="569"/>
      <c r="BO10" s="569"/>
      <c r="BP10" s="570" t="s">
        <v>100</v>
      </c>
      <c r="BQ10" s="570"/>
      <c r="BR10" s="570"/>
      <c r="BS10" s="570"/>
      <c r="BT10" s="570"/>
      <c r="BU10" s="570"/>
      <c r="BV10" s="570"/>
      <c r="BW10" s="574"/>
      <c r="BY10" s="563" t="s">
        <v>196</v>
      </c>
      <c r="BZ10" s="564"/>
      <c r="CA10" s="564"/>
      <c r="CB10" s="564"/>
      <c r="CC10" s="564"/>
      <c r="CD10" s="564"/>
      <c r="CE10" s="564"/>
      <c r="CF10" s="564"/>
      <c r="CG10" s="564"/>
      <c r="CH10" s="564"/>
      <c r="CI10" s="564"/>
      <c r="CJ10" s="564"/>
      <c r="CK10" s="564"/>
      <c r="CL10" s="565"/>
      <c r="CM10" s="566">
        <v>10874489</v>
      </c>
      <c r="CN10" s="567"/>
      <c r="CO10" s="567"/>
      <c r="CP10" s="567"/>
      <c r="CQ10" s="567"/>
      <c r="CR10" s="567"/>
      <c r="CS10" s="567"/>
      <c r="CT10" s="568"/>
      <c r="CU10" s="569">
        <v>0.5</v>
      </c>
      <c r="CV10" s="569"/>
      <c r="CW10" s="569"/>
      <c r="CX10" s="569"/>
      <c r="CY10" s="575">
        <v>56533</v>
      </c>
      <c r="CZ10" s="567"/>
      <c r="DA10" s="567"/>
      <c r="DB10" s="567"/>
      <c r="DC10" s="567"/>
      <c r="DD10" s="567"/>
      <c r="DE10" s="567"/>
      <c r="DF10" s="567"/>
      <c r="DG10" s="567"/>
      <c r="DH10" s="567"/>
      <c r="DI10" s="567"/>
      <c r="DJ10" s="567"/>
      <c r="DK10" s="568"/>
      <c r="DL10" s="575">
        <v>3449899</v>
      </c>
      <c r="DM10" s="567"/>
      <c r="DN10" s="567"/>
      <c r="DO10" s="567"/>
      <c r="DP10" s="567"/>
      <c r="DQ10" s="567"/>
      <c r="DR10" s="567"/>
      <c r="DS10" s="567"/>
      <c r="DT10" s="567"/>
      <c r="DU10" s="567"/>
      <c r="DV10" s="567"/>
      <c r="DW10" s="567"/>
      <c r="DX10" s="576"/>
    </row>
    <row r="11" spans="2:138" ht="11.25" customHeight="1">
      <c r="B11" s="563" t="s">
        <v>197</v>
      </c>
      <c r="C11" s="564"/>
      <c r="D11" s="564"/>
      <c r="E11" s="564"/>
      <c r="F11" s="564"/>
      <c r="G11" s="564"/>
      <c r="H11" s="564"/>
      <c r="I11" s="564"/>
      <c r="J11" s="564"/>
      <c r="K11" s="564"/>
      <c r="L11" s="564"/>
      <c r="M11" s="564"/>
      <c r="N11" s="564"/>
      <c r="O11" s="564"/>
      <c r="P11" s="564"/>
      <c r="Q11" s="565"/>
      <c r="R11" s="566">
        <v>159484</v>
      </c>
      <c r="S11" s="567"/>
      <c r="T11" s="567"/>
      <c r="U11" s="567"/>
      <c r="V11" s="567"/>
      <c r="W11" s="567"/>
      <c r="X11" s="567"/>
      <c r="Y11" s="568"/>
      <c r="Z11" s="569">
        <v>0</v>
      </c>
      <c r="AA11" s="569"/>
      <c r="AB11" s="569"/>
      <c r="AC11" s="569"/>
      <c r="AD11" s="570">
        <v>159484</v>
      </c>
      <c r="AE11" s="570"/>
      <c r="AF11" s="570"/>
      <c r="AG11" s="570"/>
      <c r="AH11" s="570"/>
      <c r="AI11" s="570"/>
      <c r="AJ11" s="570"/>
      <c r="AK11" s="570"/>
      <c r="AL11" s="571">
        <v>0</v>
      </c>
      <c r="AM11" s="572"/>
      <c r="AN11" s="572"/>
      <c r="AO11" s="573"/>
      <c r="AP11" s="563" t="s">
        <v>198</v>
      </c>
      <c r="AQ11" s="564"/>
      <c r="AR11" s="564"/>
      <c r="AS11" s="564"/>
      <c r="AT11" s="564"/>
      <c r="AU11" s="564"/>
      <c r="AV11" s="564"/>
      <c r="AW11" s="564"/>
      <c r="AX11" s="564"/>
      <c r="AY11" s="564"/>
      <c r="AZ11" s="564"/>
      <c r="BA11" s="564"/>
      <c r="BB11" s="564"/>
      <c r="BC11" s="565"/>
      <c r="BD11" s="566">
        <v>19169533</v>
      </c>
      <c r="BE11" s="567"/>
      <c r="BF11" s="567"/>
      <c r="BG11" s="567"/>
      <c r="BH11" s="567"/>
      <c r="BI11" s="567"/>
      <c r="BJ11" s="567"/>
      <c r="BK11" s="568"/>
      <c r="BL11" s="569">
        <v>3.3</v>
      </c>
      <c r="BM11" s="569"/>
      <c r="BN11" s="569"/>
      <c r="BO11" s="569"/>
      <c r="BP11" s="570">
        <v>2364172</v>
      </c>
      <c r="BQ11" s="570"/>
      <c r="BR11" s="570"/>
      <c r="BS11" s="570"/>
      <c r="BT11" s="570"/>
      <c r="BU11" s="570"/>
      <c r="BV11" s="570"/>
      <c r="BW11" s="574"/>
      <c r="BY11" s="563" t="s">
        <v>199</v>
      </c>
      <c r="BZ11" s="564"/>
      <c r="CA11" s="564"/>
      <c r="CB11" s="564"/>
      <c r="CC11" s="564"/>
      <c r="CD11" s="564"/>
      <c r="CE11" s="564"/>
      <c r="CF11" s="564"/>
      <c r="CG11" s="564"/>
      <c r="CH11" s="564"/>
      <c r="CI11" s="564"/>
      <c r="CJ11" s="564"/>
      <c r="CK11" s="564"/>
      <c r="CL11" s="565"/>
      <c r="CM11" s="566">
        <v>233260295</v>
      </c>
      <c r="CN11" s="567"/>
      <c r="CO11" s="567"/>
      <c r="CP11" s="567"/>
      <c r="CQ11" s="567"/>
      <c r="CR11" s="567"/>
      <c r="CS11" s="567"/>
      <c r="CT11" s="568"/>
      <c r="CU11" s="569">
        <v>9.8000000000000007</v>
      </c>
      <c r="CV11" s="569"/>
      <c r="CW11" s="569"/>
      <c r="CX11" s="569"/>
      <c r="CY11" s="575">
        <v>176716025</v>
      </c>
      <c r="CZ11" s="567"/>
      <c r="DA11" s="567"/>
      <c r="DB11" s="567"/>
      <c r="DC11" s="567"/>
      <c r="DD11" s="567"/>
      <c r="DE11" s="567"/>
      <c r="DF11" s="567"/>
      <c r="DG11" s="567"/>
      <c r="DH11" s="567"/>
      <c r="DI11" s="567"/>
      <c r="DJ11" s="567"/>
      <c r="DK11" s="568"/>
      <c r="DL11" s="575">
        <v>53395709</v>
      </c>
      <c r="DM11" s="567"/>
      <c r="DN11" s="567"/>
      <c r="DO11" s="567"/>
      <c r="DP11" s="567"/>
      <c r="DQ11" s="567"/>
      <c r="DR11" s="567"/>
      <c r="DS11" s="567"/>
      <c r="DT11" s="567"/>
      <c r="DU11" s="567"/>
      <c r="DV11" s="567"/>
      <c r="DW11" s="567"/>
      <c r="DX11" s="576"/>
    </row>
    <row r="12" spans="2:138" ht="11.25" customHeight="1">
      <c r="B12" s="563" t="s">
        <v>200</v>
      </c>
      <c r="C12" s="564"/>
      <c r="D12" s="564"/>
      <c r="E12" s="564"/>
      <c r="F12" s="564"/>
      <c r="G12" s="564"/>
      <c r="H12" s="564"/>
      <c r="I12" s="564"/>
      <c r="J12" s="564"/>
      <c r="K12" s="564"/>
      <c r="L12" s="564"/>
      <c r="M12" s="564"/>
      <c r="N12" s="564"/>
      <c r="O12" s="564"/>
      <c r="P12" s="564"/>
      <c r="Q12" s="565"/>
      <c r="R12" s="566">
        <v>96705372</v>
      </c>
      <c r="S12" s="567"/>
      <c r="T12" s="567"/>
      <c r="U12" s="567"/>
      <c r="V12" s="567"/>
      <c r="W12" s="567"/>
      <c r="X12" s="567"/>
      <c r="Y12" s="568"/>
      <c r="Z12" s="569">
        <v>4</v>
      </c>
      <c r="AA12" s="569"/>
      <c r="AB12" s="569"/>
      <c r="AC12" s="569"/>
      <c r="AD12" s="570">
        <v>96705372</v>
      </c>
      <c r="AE12" s="570"/>
      <c r="AF12" s="570"/>
      <c r="AG12" s="570"/>
      <c r="AH12" s="570"/>
      <c r="AI12" s="570"/>
      <c r="AJ12" s="570"/>
      <c r="AK12" s="570"/>
      <c r="AL12" s="571">
        <v>7.6</v>
      </c>
      <c r="AM12" s="572"/>
      <c r="AN12" s="572"/>
      <c r="AO12" s="573"/>
      <c r="AP12" s="563" t="s">
        <v>201</v>
      </c>
      <c r="AQ12" s="564"/>
      <c r="AR12" s="564"/>
      <c r="AS12" s="564"/>
      <c r="AT12" s="564"/>
      <c r="AU12" s="564"/>
      <c r="AV12" s="564"/>
      <c r="AW12" s="564"/>
      <c r="AX12" s="564"/>
      <c r="AY12" s="564"/>
      <c r="AZ12" s="564"/>
      <c r="BA12" s="564"/>
      <c r="BB12" s="564"/>
      <c r="BC12" s="565"/>
      <c r="BD12" s="566">
        <v>2401248</v>
      </c>
      <c r="BE12" s="567"/>
      <c r="BF12" s="567"/>
      <c r="BG12" s="567"/>
      <c r="BH12" s="567"/>
      <c r="BI12" s="567"/>
      <c r="BJ12" s="567"/>
      <c r="BK12" s="568"/>
      <c r="BL12" s="569">
        <v>0.4</v>
      </c>
      <c r="BM12" s="569"/>
      <c r="BN12" s="569"/>
      <c r="BO12" s="569"/>
      <c r="BP12" s="570" t="s">
        <v>100</v>
      </c>
      <c r="BQ12" s="570"/>
      <c r="BR12" s="570"/>
      <c r="BS12" s="570"/>
      <c r="BT12" s="570"/>
      <c r="BU12" s="570"/>
      <c r="BV12" s="570"/>
      <c r="BW12" s="574"/>
      <c r="BY12" s="563" t="s">
        <v>202</v>
      </c>
      <c r="BZ12" s="564"/>
      <c r="CA12" s="564"/>
      <c r="CB12" s="564"/>
      <c r="CC12" s="564"/>
      <c r="CD12" s="564"/>
      <c r="CE12" s="564"/>
      <c r="CF12" s="564"/>
      <c r="CG12" s="564"/>
      <c r="CH12" s="564"/>
      <c r="CI12" s="564"/>
      <c r="CJ12" s="564"/>
      <c r="CK12" s="564"/>
      <c r="CL12" s="565"/>
      <c r="CM12" s="566">
        <v>156597041</v>
      </c>
      <c r="CN12" s="567"/>
      <c r="CO12" s="567"/>
      <c r="CP12" s="567"/>
      <c r="CQ12" s="567"/>
      <c r="CR12" s="567"/>
      <c r="CS12" s="567"/>
      <c r="CT12" s="568"/>
      <c r="CU12" s="569">
        <v>6.5</v>
      </c>
      <c r="CV12" s="569"/>
      <c r="CW12" s="569"/>
      <c r="CX12" s="569"/>
      <c r="CY12" s="575">
        <v>1246971</v>
      </c>
      <c r="CZ12" s="567"/>
      <c r="DA12" s="567"/>
      <c r="DB12" s="567"/>
      <c r="DC12" s="567"/>
      <c r="DD12" s="567"/>
      <c r="DE12" s="567"/>
      <c r="DF12" s="567"/>
      <c r="DG12" s="567"/>
      <c r="DH12" s="567"/>
      <c r="DI12" s="567"/>
      <c r="DJ12" s="567"/>
      <c r="DK12" s="568"/>
      <c r="DL12" s="575">
        <v>16544431</v>
      </c>
      <c r="DM12" s="567"/>
      <c r="DN12" s="567"/>
      <c r="DO12" s="567"/>
      <c r="DP12" s="567"/>
      <c r="DQ12" s="567"/>
      <c r="DR12" s="567"/>
      <c r="DS12" s="567"/>
      <c r="DT12" s="567"/>
      <c r="DU12" s="567"/>
      <c r="DV12" s="567"/>
      <c r="DW12" s="567"/>
      <c r="DX12" s="576"/>
    </row>
    <row r="13" spans="2:138" ht="11.25" customHeight="1">
      <c r="B13" s="563" t="s">
        <v>203</v>
      </c>
      <c r="C13" s="564"/>
      <c r="D13" s="564"/>
      <c r="E13" s="564"/>
      <c r="F13" s="564"/>
      <c r="G13" s="564"/>
      <c r="H13" s="564"/>
      <c r="I13" s="564"/>
      <c r="J13" s="564"/>
      <c r="K13" s="564"/>
      <c r="L13" s="564"/>
      <c r="M13" s="564"/>
      <c r="N13" s="564"/>
      <c r="O13" s="564"/>
      <c r="P13" s="564"/>
      <c r="Q13" s="565"/>
      <c r="R13" s="566" t="s">
        <v>100</v>
      </c>
      <c r="S13" s="567"/>
      <c r="T13" s="567"/>
      <c r="U13" s="567"/>
      <c r="V13" s="567"/>
      <c r="W13" s="567"/>
      <c r="X13" s="567"/>
      <c r="Y13" s="568"/>
      <c r="Z13" s="569" t="s">
        <v>100</v>
      </c>
      <c r="AA13" s="569"/>
      <c r="AB13" s="569"/>
      <c r="AC13" s="569"/>
      <c r="AD13" s="570" t="s">
        <v>100</v>
      </c>
      <c r="AE13" s="570"/>
      <c r="AF13" s="570"/>
      <c r="AG13" s="570"/>
      <c r="AH13" s="570"/>
      <c r="AI13" s="570"/>
      <c r="AJ13" s="570"/>
      <c r="AK13" s="570"/>
      <c r="AL13" s="571" t="s">
        <v>100</v>
      </c>
      <c r="AM13" s="572"/>
      <c r="AN13" s="572"/>
      <c r="AO13" s="573"/>
      <c r="AP13" s="563" t="s">
        <v>204</v>
      </c>
      <c r="AQ13" s="564"/>
      <c r="AR13" s="564"/>
      <c r="AS13" s="564"/>
      <c r="AT13" s="564"/>
      <c r="AU13" s="564"/>
      <c r="AV13" s="564"/>
      <c r="AW13" s="564"/>
      <c r="AX13" s="564"/>
      <c r="AY13" s="564"/>
      <c r="AZ13" s="564"/>
      <c r="BA13" s="564"/>
      <c r="BB13" s="564"/>
      <c r="BC13" s="565"/>
      <c r="BD13" s="566">
        <v>4603979</v>
      </c>
      <c r="BE13" s="567"/>
      <c r="BF13" s="567"/>
      <c r="BG13" s="567"/>
      <c r="BH13" s="567"/>
      <c r="BI13" s="567"/>
      <c r="BJ13" s="567"/>
      <c r="BK13" s="568"/>
      <c r="BL13" s="569">
        <v>0.8</v>
      </c>
      <c r="BM13" s="569"/>
      <c r="BN13" s="569"/>
      <c r="BO13" s="569"/>
      <c r="BP13" s="570" t="s">
        <v>100</v>
      </c>
      <c r="BQ13" s="570"/>
      <c r="BR13" s="570"/>
      <c r="BS13" s="570"/>
      <c r="BT13" s="570"/>
      <c r="BU13" s="570"/>
      <c r="BV13" s="570"/>
      <c r="BW13" s="574"/>
      <c r="BY13" s="563" t="s">
        <v>205</v>
      </c>
      <c r="BZ13" s="564"/>
      <c r="CA13" s="564"/>
      <c r="CB13" s="564"/>
      <c r="CC13" s="564"/>
      <c r="CD13" s="564"/>
      <c r="CE13" s="564"/>
      <c r="CF13" s="564"/>
      <c r="CG13" s="564"/>
      <c r="CH13" s="564"/>
      <c r="CI13" s="564"/>
      <c r="CJ13" s="564"/>
      <c r="CK13" s="564"/>
      <c r="CL13" s="565"/>
      <c r="CM13" s="566">
        <v>289571307</v>
      </c>
      <c r="CN13" s="567"/>
      <c r="CO13" s="567"/>
      <c r="CP13" s="567"/>
      <c r="CQ13" s="567"/>
      <c r="CR13" s="567"/>
      <c r="CS13" s="567"/>
      <c r="CT13" s="568"/>
      <c r="CU13" s="569">
        <v>12.1</v>
      </c>
      <c r="CV13" s="569"/>
      <c r="CW13" s="569"/>
      <c r="CX13" s="569"/>
      <c r="CY13" s="575">
        <v>199353294</v>
      </c>
      <c r="CZ13" s="567"/>
      <c r="DA13" s="567"/>
      <c r="DB13" s="567"/>
      <c r="DC13" s="567"/>
      <c r="DD13" s="567"/>
      <c r="DE13" s="567"/>
      <c r="DF13" s="567"/>
      <c r="DG13" s="567"/>
      <c r="DH13" s="567"/>
      <c r="DI13" s="567"/>
      <c r="DJ13" s="567"/>
      <c r="DK13" s="568"/>
      <c r="DL13" s="575">
        <v>57467835</v>
      </c>
      <c r="DM13" s="567"/>
      <c r="DN13" s="567"/>
      <c r="DO13" s="567"/>
      <c r="DP13" s="567"/>
      <c r="DQ13" s="567"/>
      <c r="DR13" s="567"/>
      <c r="DS13" s="567"/>
      <c r="DT13" s="567"/>
      <c r="DU13" s="567"/>
      <c r="DV13" s="567"/>
      <c r="DW13" s="567"/>
      <c r="DX13" s="576"/>
    </row>
    <row r="14" spans="2:138" ht="11.25" customHeight="1">
      <c r="B14" s="563" t="s">
        <v>206</v>
      </c>
      <c r="C14" s="564"/>
      <c r="D14" s="564"/>
      <c r="E14" s="564"/>
      <c r="F14" s="564"/>
      <c r="G14" s="564"/>
      <c r="H14" s="564"/>
      <c r="I14" s="564"/>
      <c r="J14" s="564"/>
      <c r="K14" s="564"/>
      <c r="L14" s="564"/>
      <c r="M14" s="564"/>
      <c r="N14" s="564"/>
      <c r="O14" s="564"/>
      <c r="P14" s="564"/>
      <c r="Q14" s="565"/>
      <c r="R14" s="566">
        <v>1484213</v>
      </c>
      <c r="S14" s="567"/>
      <c r="T14" s="567"/>
      <c r="U14" s="567"/>
      <c r="V14" s="567"/>
      <c r="W14" s="567"/>
      <c r="X14" s="567"/>
      <c r="Y14" s="568"/>
      <c r="Z14" s="569">
        <v>0.1</v>
      </c>
      <c r="AA14" s="569"/>
      <c r="AB14" s="569"/>
      <c r="AC14" s="569"/>
      <c r="AD14" s="570">
        <v>1484213</v>
      </c>
      <c r="AE14" s="570"/>
      <c r="AF14" s="570"/>
      <c r="AG14" s="570"/>
      <c r="AH14" s="570"/>
      <c r="AI14" s="570"/>
      <c r="AJ14" s="570"/>
      <c r="AK14" s="570"/>
      <c r="AL14" s="571">
        <v>0.1</v>
      </c>
      <c r="AM14" s="572"/>
      <c r="AN14" s="572"/>
      <c r="AO14" s="573"/>
      <c r="AP14" s="563" t="s">
        <v>207</v>
      </c>
      <c r="AQ14" s="564"/>
      <c r="AR14" s="564"/>
      <c r="AS14" s="564"/>
      <c r="AT14" s="564"/>
      <c r="AU14" s="564"/>
      <c r="AV14" s="564"/>
      <c r="AW14" s="564"/>
      <c r="AX14" s="564"/>
      <c r="AY14" s="564"/>
      <c r="AZ14" s="564"/>
      <c r="BA14" s="564"/>
      <c r="BB14" s="564"/>
      <c r="BC14" s="565"/>
      <c r="BD14" s="566">
        <v>2449924</v>
      </c>
      <c r="BE14" s="567"/>
      <c r="BF14" s="567"/>
      <c r="BG14" s="567"/>
      <c r="BH14" s="567"/>
      <c r="BI14" s="567"/>
      <c r="BJ14" s="567"/>
      <c r="BK14" s="568"/>
      <c r="BL14" s="569">
        <v>0.4</v>
      </c>
      <c r="BM14" s="569"/>
      <c r="BN14" s="569"/>
      <c r="BO14" s="569"/>
      <c r="BP14" s="570" t="s">
        <v>100</v>
      </c>
      <c r="BQ14" s="570"/>
      <c r="BR14" s="570"/>
      <c r="BS14" s="570"/>
      <c r="BT14" s="570"/>
      <c r="BU14" s="570"/>
      <c r="BV14" s="570"/>
      <c r="BW14" s="574"/>
      <c r="BY14" s="563" t="s">
        <v>208</v>
      </c>
      <c r="BZ14" s="564"/>
      <c r="CA14" s="564"/>
      <c r="CB14" s="564"/>
      <c r="CC14" s="564"/>
      <c r="CD14" s="564"/>
      <c r="CE14" s="564"/>
      <c r="CF14" s="564"/>
      <c r="CG14" s="564"/>
      <c r="CH14" s="564"/>
      <c r="CI14" s="564"/>
      <c r="CJ14" s="564"/>
      <c r="CK14" s="564"/>
      <c r="CL14" s="565"/>
      <c r="CM14" s="566">
        <v>124363853</v>
      </c>
      <c r="CN14" s="567"/>
      <c r="CO14" s="567"/>
      <c r="CP14" s="567"/>
      <c r="CQ14" s="567"/>
      <c r="CR14" s="567"/>
      <c r="CS14" s="567"/>
      <c r="CT14" s="568"/>
      <c r="CU14" s="569">
        <v>5.2</v>
      </c>
      <c r="CV14" s="569"/>
      <c r="CW14" s="569"/>
      <c r="CX14" s="569"/>
      <c r="CY14" s="575">
        <v>5869604</v>
      </c>
      <c r="CZ14" s="567"/>
      <c r="DA14" s="567"/>
      <c r="DB14" s="567"/>
      <c r="DC14" s="567"/>
      <c r="DD14" s="567"/>
      <c r="DE14" s="567"/>
      <c r="DF14" s="567"/>
      <c r="DG14" s="567"/>
      <c r="DH14" s="567"/>
      <c r="DI14" s="567"/>
      <c r="DJ14" s="567"/>
      <c r="DK14" s="568"/>
      <c r="DL14" s="575">
        <v>114498520</v>
      </c>
      <c r="DM14" s="567"/>
      <c r="DN14" s="567"/>
      <c r="DO14" s="567"/>
      <c r="DP14" s="567"/>
      <c r="DQ14" s="567"/>
      <c r="DR14" s="567"/>
      <c r="DS14" s="567"/>
      <c r="DT14" s="567"/>
      <c r="DU14" s="567"/>
      <c r="DV14" s="567"/>
      <c r="DW14" s="567"/>
      <c r="DX14" s="576"/>
    </row>
    <row r="15" spans="2:138" ht="11.25" customHeight="1">
      <c r="B15" s="563" t="s">
        <v>209</v>
      </c>
      <c r="C15" s="564"/>
      <c r="D15" s="564"/>
      <c r="E15" s="564"/>
      <c r="F15" s="564"/>
      <c r="G15" s="564"/>
      <c r="H15" s="564"/>
      <c r="I15" s="564"/>
      <c r="J15" s="564"/>
      <c r="K15" s="564"/>
      <c r="L15" s="564"/>
      <c r="M15" s="564"/>
      <c r="N15" s="564"/>
      <c r="O15" s="564"/>
      <c r="P15" s="564"/>
      <c r="Q15" s="565"/>
      <c r="R15" s="566">
        <v>667992616</v>
      </c>
      <c r="S15" s="567"/>
      <c r="T15" s="567"/>
      <c r="U15" s="567"/>
      <c r="V15" s="567"/>
      <c r="W15" s="567"/>
      <c r="X15" s="567"/>
      <c r="Y15" s="568"/>
      <c r="Z15" s="569">
        <v>27.8</v>
      </c>
      <c r="AA15" s="569"/>
      <c r="AB15" s="569"/>
      <c r="AC15" s="569"/>
      <c r="AD15" s="570">
        <v>661427921</v>
      </c>
      <c r="AE15" s="570"/>
      <c r="AF15" s="570"/>
      <c r="AG15" s="570"/>
      <c r="AH15" s="570"/>
      <c r="AI15" s="570"/>
      <c r="AJ15" s="570"/>
      <c r="AK15" s="570"/>
      <c r="AL15" s="571">
        <v>51.8</v>
      </c>
      <c r="AM15" s="572"/>
      <c r="AN15" s="572"/>
      <c r="AO15" s="573"/>
      <c r="AP15" s="563" t="s">
        <v>210</v>
      </c>
      <c r="AQ15" s="564"/>
      <c r="AR15" s="564"/>
      <c r="AS15" s="564"/>
      <c r="AT15" s="564"/>
      <c r="AU15" s="564"/>
      <c r="AV15" s="564"/>
      <c r="AW15" s="564"/>
      <c r="AX15" s="564"/>
      <c r="AY15" s="564"/>
      <c r="AZ15" s="564"/>
      <c r="BA15" s="564"/>
      <c r="BB15" s="564"/>
      <c r="BC15" s="565"/>
      <c r="BD15" s="566">
        <v>84743434</v>
      </c>
      <c r="BE15" s="567"/>
      <c r="BF15" s="567"/>
      <c r="BG15" s="567"/>
      <c r="BH15" s="567"/>
      <c r="BI15" s="567"/>
      <c r="BJ15" s="567"/>
      <c r="BK15" s="568"/>
      <c r="BL15" s="569">
        <v>14.6</v>
      </c>
      <c r="BM15" s="569"/>
      <c r="BN15" s="569"/>
      <c r="BO15" s="569"/>
      <c r="BP15" s="570" t="s">
        <v>100</v>
      </c>
      <c r="BQ15" s="570"/>
      <c r="BR15" s="570"/>
      <c r="BS15" s="570"/>
      <c r="BT15" s="570"/>
      <c r="BU15" s="570"/>
      <c r="BV15" s="570"/>
      <c r="BW15" s="574"/>
      <c r="BY15" s="563" t="s">
        <v>211</v>
      </c>
      <c r="BZ15" s="564"/>
      <c r="CA15" s="564"/>
      <c r="CB15" s="564"/>
      <c r="CC15" s="564"/>
      <c r="CD15" s="564"/>
      <c r="CE15" s="564"/>
      <c r="CF15" s="564"/>
      <c r="CG15" s="564"/>
      <c r="CH15" s="564"/>
      <c r="CI15" s="564"/>
      <c r="CJ15" s="564"/>
      <c r="CK15" s="564"/>
      <c r="CL15" s="565"/>
      <c r="CM15" s="566" t="s">
        <v>100</v>
      </c>
      <c r="CN15" s="567"/>
      <c r="CO15" s="567"/>
      <c r="CP15" s="567"/>
      <c r="CQ15" s="567"/>
      <c r="CR15" s="567"/>
      <c r="CS15" s="567"/>
      <c r="CT15" s="568"/>
      <c r="CU15" s="569" t="s">
        <v>100</v>
      </c>
      <c r="CV15" s="569"/>
      <c r="CW15" s="569"/>
      <c r="CX15" s="569"/>
      <c r="CY15" s="575" t="s">
        <v>100</v>
      </c>
      <c r="CZ15" s="567"/>
      <c r="DA15" s="567"/>
      <c r="DB15" s="567"/>
      <c r="DC15" s="567"/>
      <c r="DD15" s="567"/>
      <c r="DE15" s="567"/>
      <c r="DF15" s="567"/>
      <c r="DG15" s="567"/>
      <c r="DH15" s="567"/>
      <c r="DI15" s="567"/>
      <c r="DJ15" s="567"/>
      <c r="DK15" s="568"/>
      <c r="DL15" s="575" t="s">
        <v>100</v>
      </c>
      <c r="DM15" s="567"/>
      <c r="DN15" s="567"/>
      <c r="DO15" s="567"/>
      <c r="DP15" s="567"/>
      <c r="DQ15" s="567"/>
      <c r="DR15" s="567"/>
      <c r="DS15" s="567"/>
      <c r="DT15" s="567"/>
      <c r="DU15" s="567"/>
      <c r="DV15" s="567"/>
      <c r="DW15" s="567"/>
      <c r="DX15" s="576"/>
    </row>
    <row r="16" spans="2:138" ht="11.25" customHeight="1">
      <c r="B16" s="563" t="s">
        <v>212</v>
      </c>
      <c r="C16" s="564"/>
      <c r="D16" s="564"/>
      <c r="E16" s="564"/>
      <c r="F16" s="564"/>
      <c r="G16" s="564"/>
      <c r="H16" s="564"/>
      <c r="I16" s="564"/>
      <c r="J16" s="564"/>
      <c r="K16" s="564"/>
      <c r="L16" s="564"/>
      <c r="M16" s="564"/>
      <c r="N16" s="564"/>
      <c r="O16" s="564"/>
      <c r="P16" s="564"/>
      <c r="Q16" s="565"/>
      <c r="R16" s="566">
        <v>661427921</v>
      </c>
      <c r="S16" s="567"/>
      <c r="T16" s="567"/>
      <c r="U16" s="567"/>
      <c r="V16" s="567"/>
      <c r="W16" s="567"/>
      <c r="X16" s="567"/>
      <c r="Y16" s="568"/>
      <c r="Z16" s="571">
        <v>27.6</v>
      </c>
      <c r="AA16" s="572"/>
      <c r="AB16" s="572"/>
      <c r="AC16" s="577"/>
      <c r="AD16" s="575">
        <v>661427921</v>
      </c>
      <c r="AE16" s="567"/>
      <c r="AF16" s="567"/>
      <c r="AG16" s="567"/>
      <c r="AH16" s="567"/>
      <c r="AI16" s="567"/>
      <c r="AJ16" s="567"/>
      <c r="AK16" s="568"/>
      <c r="AL16" s="571">
        <v>51.8</v>
      </c>
      <c r="AM16" s="572"/>
      <c r="AN16" s="572"/>
      <c r="AO16" s="573"/>
      <c r="AP16" s="563" t="s">
        <v>213</v>
      </c>
      <c r="AQ16" s="564"/>
      <c r="AR16" s="564"/>
      <c r="AS16" s="564"/>
      <c r="AT16" s="564"/>
      <c r="AU16" s="564"/>
      <c r="AV16" s="564"/>
      <c r="AW16" s="564"/>
      <c r="AX16" s="564"/>
      <c r="AY16" s="564"/>
      <c r="AZ16" s="564"/>
      <c r="BA16" s="564"/>
      <c r="BB16" s="564"/>
      <c r="BC16" s="565"/>
      <c r="BD16" s="566">
        <v>4277592</v>
      </c>
      <c r="BE16" s="567"/>
      <c r="BF16" s="567"/>
      <c r="BG16" s="567"/>
      <c r="BH16" s="567"/>
      <c r="BI16" s="567"/>
      <c r="BJ16" s="567"/>
      <c r="BK16" s="568"/>
      <c r="BL16" s="569">
        <v>0.7</v>
      </c>
      <c r="BM16" s="569"/>
      <c r="BN16" s="569"/>
      <c r="BO16" s="569"/>
      <c r="BP16" s="570" t="s">
        <v>100</v>
      </c>
      <c r="BQ16" s="570"/>
      <c r="BR16" s="570"/>
      <c r="BS16" s="570"/>
      <c r="BT16" s="570"/>
      <c r="BU16" s="570"/>
      <c r="BV16" s="570"/>
      <c r="BW16" s="574"/>
      <c r="BY16" s="563" t="s">
        <v>214</v>
      </c>
      <c r="BZ16" s="564"/>
      <c r="CA16" s="564"/>
      <c r="CB16" s="564"/>
      <c r="CC16" s="564"/>
      <c r="CD16" s="564"/>
      <c r="CE16" s="564"/>
      <c r="CF16" s="564"/>
      <c r="CG16" s="564"/>
      <c r="CH16" s="564"/>
      <c r="CI16" s="564"/>
      <c r="CJ16" s="564"/>
      <c r="CK16" s="564"/>
      <c r="CL16" s="565"/>
      <c r="CM16" s="566">
        <v>516098348</v>
      </c>
      <c r="CN16" s="567"/>
      <c r="CO16" s="567"/>
      <c r="CP16" s="567"/>
      <c r="CQ16" s="567"/>
      <c r="CR16" s="567"/>
      <c r="CS16" s="567"/>
      <c r="CT16" s="568"/>
      <c r="CU16" s="569">
        <v>21.6</v>
      </c>
      <c r="CV16" s="569"/>
      <c r="CW16" s="569"/>
      <c r="CX16" s="569"/>
      <c r="CY16" s="575">
        <v>11736519</v>
      </c>
      <c r="CZ16" s="567"/>
      <c r="DA16" s="567"/>
      <c r="DB16" s="567"/>
      <c r="DC16" s="567"/>
      <c r="DD16" s="567"/>
      <c r="DE16" s="567"/>
      <c r="DF16" s="567"/>
      <c r="DG16" s="567"/>
      <c r="DH16" s="567"/>
      <c r="DI16" s="567"/>
      <c r="DJ16" s="567"/>
      <c r="DK16" s="568"/>
      <c r="DL16" s="575">
        <v>380987710</v>
      </c>
      <c r="DM16" s="567"/>
      <c r="DN16" s="567"/>
      <c r="DO16" s="567"/>
      <c r="DP16" s="567"/>
      <c r="DQ16" s="567"/>
      <c r="DR16" s="567"/>
      <c r="DS16" s="567"/>
      <c r="DT16" s="567"/>
      <c r="DU16" s="567"/>
      <c r="DV16" s="567"/>
      <c r="DW16" s="567"/>
      <c r="DX16" s="576"/>
    </row>
    <row r="17" spans="2:128" ht="11.25" customHeight="1">
      <c r="B17" s="563" t="s">
        <v>215</v>
      </c>
      <c r="C17" s="564"/>
      <c r="D17" s="564"/>
      <c r="E17" s="564"/>
      <c r="F17" s="564"/>
      <c r="G17" s="564"/>
      <c r="H17" s="564"/>
      <c r="I17" s="564"/>
      <c r="J17" s="564"/>
      <c r="K17" s="564"/>
      <c r="L17" s="564"/>
      <c r="M17" s="564"/>
      <c r="N17" s="564"/>
      <c r="O17" s="564"/>
      <c r="P17" s="564"/>
      <c r="Q17" s="565"/>
      <c r="R17" s="566">
        <v>5870854</v>
      </c>
      <c r="S17" s="567"/>
      <c r="T17" s="567"/>
      <c r="U17" s="567"/>
      <c r="V17" s="567"/>
      <c r="W17" s="567"/>
      <c r="X17" s="567"/>
      <c r="Y17" s="568"/>
      <c r="Z17" s="571">
        <v>0.2</v>
      </c>
      <c r="AA17" s="572"/>
      <c r="AB17" s="572"/>
      <c r="AC17" s="577"/>
      <c r="AD17" s="575" t="s">
        <v>100</v>
      </c>
      <c r="AE17" s="567"/>
      <c r="AF17" s="567"/>
      <c r="AG17" s="567"/>
      <c r="AH17" s="567"/>
      <c r="AI17" s="567"/>
      <c r="AJ17" s="567"/>
      <c r="AK17" s="568"/>
      <c r="AL17" s="571" t="s">
        <v>100</v>
      </c>
      <c r="AM17" s="572"/>
      <c r="AN17" s="572"/>
      <c r="AO17" s="573"/>
      <c r="AP17" s="563" t="s">
        <v>216</v>
      </c>
      <c r="AQ17" s="564"/>
      <c r="AR17" s="564"/>
      <c r="AS17" s="564"/>
      <c r="AT17" s="564"/>
      <c r="AU17" s="564"/>
      <c r="AV17" s="564"/>
      <c r="AW17" s="564"/>
      <c r="AX17" s="564"/>
      <c r="AY17" s="564"/>
      <c r="AZ17" s="564"/>
      <c r="BA17" s="564"/>
      <c r="BB17" s="564"/>
      <c r="BC17" s="565"/>
      <c r="BD17" s="566">
        <v>80465842</v>
      </c>
      <c r="BE17" s="567"/>
      <c r="BF17" s="567"/>
      <c r="BG17" s="567"/>
      <c r="BH17" s="567"/>
      <c r="BI17" s="567"/>
      <c r="BJ17" s="567"/>
      <c r="BK17" s="568"/>
      <c r="BL17" s="569">
        <v>13.8</v>
      </c>
      <c r="BM17" s="569"/>
      <c r="BN17" s="569"/>
      <c r="BO17" s="569"/>
      <c r="BP17" s="570" t="s">
        <v>100</v>
      </c>
      <c r="BQ17" s="570"/>
      <c r="BR17" s="570"/>
      <c r="BS17" s="570"/>
      <c r="BT17" s="570"/>
      <c r="BU17" s="570"/>
      <c r="BV17" s="570"/>
      <c r="BW17" s="574"/>
      <c r="BY17" s="563" t="s">
        <v>217</v>
      </c>
      <c r="BZ17" s="564"/>
      <c r="CA17" s="564"/>
      <c r="CB17" s="564"/>
      <c r="CC17" s="564"/>
      <c r="CD17" s="564"/>
      <c r="CE17" s="564"/>
      <c r="CF17" s="564"/>
      <c r="CG17" s="564"/>
      <c r="CH17" s="564"/>
      <c r="CI17" s="564"/>
      <c r="CJ17" s="564"/>
      <c r="CK17" s="564"/>
      <c r="CL17" s="565"/>
      <c r="CM17" s="566">
        <v>4939707</v>
      </c>
      <c r="CN17" s="567"/>
      <c r="CO17" s="567"/>
      <c r="CP17" s="567"/>
      <c r="CQ17" s="567"/>
      <c r="CR17" s="567"/>
      <c r="CS17" s="567"/>
      <c r="CT17" s="568"/>
      <c r="CU17" s="569">
        <v>0.2</v>
      </c>
      <c r="CV17" s="569"/>
      <c r="CW17" s="569"/>
      <c r="CX17" s="569"/>
      <c r="CY17" s="575" t="s">
        <v>100</v>
      </c>
      <c r="CZ17" s="567"/>
      <c r="DA17" s="567"/>
      <c r="DB17" s="567"/>
      <c r="DC17" s="567"/>
      <c r="DD17" s="567"/>
      <c r="DE17" s="567"/>
      <c r="DF17" s="567"/>
      <c r="DG17" s="567"/>
      <c r="DH17" s="567"/>
      <c r="DI17" s="567"/>
      <c r="DJ17" s="567"/>
      <c r="DK17" s="568"/>
      <c r="DL17" s="575">
        <v>320641</v>
      </c>
      <c r="DM17" s="567"/>
      <c r="DN17" s="567"/>
      <c r="DO17" s="567"/>
      <c r="DP17" s="567"/>
      <c r="DQ17" s="567"/>
      <c r="DR17" s="567"/>
      <c r="DS17" s="567"/>
      <c r="DT17" s="567"/>
      <c r="DU17" s="567"/>
      <c r="DV17" s="567"/>
      <c r="DW17" s="567"/>
      <c r="DX17" s="576"/>
    </row>
    <row r="18" spans="2:128" ht="11.25" customHeight="1">
      <c r="B18" s="563" t="s">
        <v>218</v>
      </c>
      <c r="C18" s="564"/>
      <c r="D18" s="564"/>
      <c r="E18" s="564"/>
      <c r="F18" s="564"/>
      <c r="G18" s="564"/>
      <c r="H18" s="564"/>
      <c r="I18" s="564"/>
      <c r="J18" s="564"/>
      <c r="K18" s="564"/>
      <c r="L18" s="564"/>
      <c r="M18" s="564"/>
      <c r="N18" s="564"/>
      <c r="O18" s="564"/>
      <c r="P18" s="564"/>
      <c r="Q18" s="565"/>
      <c r="R18" s="566">
        <v>693841</v>
      </c>
      <c r="S18" s="567"/>
      <c r="T18" s="567"/>
      <c r="U18" s="567"/>
      <c r="V18" s="567"/>
      <c r="W18" s="567"/>
      <c r="X18" s="567"/>
      <c r="Y18" s="568"/>
      <c r="Z18" s="571">
        <v>0</v>
      </c>
      <c r="AA18" s="572"/>
      <c r="AB18" s="572"/>
      <c r="AC18" s="577"/>
      <c r="AD18" s="575" t="s">
        <v>100</v>
      </c>
      <c r="AE18" s="567"/>
      <c r="AF18" s="567"/>
      <c r="AG18" s="567"/>
      <c r="AH18" s="567"/>
      <c r="AI18" s="567"/>
      <c r="AJ18" s="567"/>
      <c r="AK18" s="568"/>
      <c r="AL18" s="571" t="s">
        <v>100</v>
      </c>
      <c r="AM18" s="572"/>
      <c r="AN18" s="572"/>
      <c r="AO18" s="573"/>
      <c r="AP18" s="563" t="s">
        <v>219</v>
      </c>
      <c r="AQ18" s="564"/>
      <c r="AR18" s="564"/>
      <c r="AS18" s="564"/>
      <c r="AT18" s="564"/>
      <c r="AU18" s="564"/>
      <c r="AV18" s="564"/>
      <c r="AW18" s="564"/>
      <c r="AX18" s="564"/>
      <c r="AY18" s="564"/>
      <c r="AZ18" s="564"/>
      <c r="BA18" s="564"/>
      <c r="BB18" s="564"/>
      <c r="BC18" s="565"/>
      <c r="BD18" s="566">
        <v>136527930</v>
      </c>
      <c r="BE18" s="567"/>
      <c r="BF18" s="567"/>
      <c r="BG18" s="567"/>
      <c r="BH18" s="567"/>
      <c r="BI18" s="567"/>
      <c r="BJ18" s="567"/>
      <c r="BK18" s="568"/>
      <c r="BL18" s="569">
        <v>23.5</v>
      </c>
      <c r="BM18" s="569"/>
      <c r="BN18" s="569"/>
      <c r="BO18" s="569"/>
      <c r="BP18" s="570" t="s">
        <v>100</v>
      </c>
      <c r="BQ18" s="570"/>
      <c r="BR18" s="570"/>
      <c r="BS18" s="570"/>
      <c r="BT18" s="570"/>
      <c r="BU18" s="570"/>
      <c r="BV18" s="570"/>
      <c r="BW18" s="574"/>
      <c r="BY18" s="563" t="s">
        <v>220</v>
      </c>
      <c r="BZ18" s="564"/>
      <c r="CA18" s="564"/>
      <c r="CB18" s="564"/>
      <c r="CC18" s="564"/>
      <c r="CD18" s="564"/>
      <c r="CE18" s="564"/>
      <c r="CF18" s="564"/>
      <c r="CG18" s="564"/>
      <c r="CH18" s="564"/>
      <c r="CI18" s="564"/>
      <c r="CJ18" s="564"/>
      <c r="CK18" s="564"/>
      <c r="CL18" s="565"/>
      <c r="CM18" s="566">
        <v>437273940</v>
      </c>
      <c r="CN18" s="567"/>
      <c r="CO18" s="567"/>
      <c r="CP18" s="567"/>
      <c r="CQ18" s="567"/>
      <c r="CR18" s="567"/>
      <c r="CS18" s="567"/>
      <c r="CT18" s="568"/>
      <c r="CU18" s="569">
        <v>18.3</v>
      </c>
      <c r="CV18" s="569"/>
      <c r="CW18" s="569"/>
      <c r="CX18" s="569"/>
      <c r="CY18" s="575" t="s">
        <v>100</v>
      </c>
      <c r="CZ18" s="567"/>
      <c r="DA18" s="567"/>
      <c r="DB18" s="567"/>
      <c r="DC18" s="567"/>
      <c r="DD18" s="567"/>
      <c r="DE18" s="567"/>
      <c r="DF18" s="567"/>
      <c r="DG18" s="567"/>
      <c r="DH18" s="567"/>
      <c r="DI18" s="567"/>
      <c r="DJ18" s="567"/>
      <c r="DK18" s="568"/>
      <c r="DL18" s="575">
        <v>430499280</v>
      </c>
      <c r="DM18" s="567"/>
      <c r="DN18" s="567"/>
      <c r="DO18" s="567"/>
      <c r="DP18" s="567"/>
      <c r="DQ18" s="567"/>
      <c r="DR18" s="567"/>
      <c r="DS18" s="567"/>
      <c r="DT18" s="567"/>
      <c r="DU18" s="567"/>
      <c r="DV18" s="567"/>
      <c r="DW18" s="567"/>
      <c r="DX18" s="576"/>
    </row>
    <row r="19" spans="2:128" ht="11.25" customHeight="1">
      <c r="B19" s="563" t="s">
        <v>221</v>
      </c>
      <c r="C19" s="564"/>
      <c r="D19" s="564"/>
      <c r="E19" s="564"/>
      <c r="F19" s="564"/>
      <c r="G19" s="564"/>
      <c r="H19" s="564"/>
      <c r="I19" s="564"/>
      <c r="J19" s="564"/>
      <c r="K19" s="564"/>
      <c r="L19" s="564"/>
      <c r="M19" s="564"/>
      <c r="N19" s="564"/>
      <c r="O19" s="564"/>
      <c r="P19" s="564"/>
      <c r="Q19" s="565"/>
      <c r="R19" s="566">
        <v>1361130908</v>
      </c>
      <c r="S19" s="567"/>
      <c r="T19" s="567"/>
      <c r="U19" s="567"/>
      <c r="V19" s="567"/>
      <c r="W19" s="567"/>
      <c r="X19" s="567"/>
      <c r="Y19" s="568"/>
      <c r="Z19" s="571">
        <v>56.7</v>
      </c>
      <c r="AA19" s="572"/>
      <c r="AB19" s="572"/>
      <c r="AC19" s="577"/>
      <c r="AD19" s="575">
        <v>1264987390</v>
      </c>
      <c r="AE19" s="567"/>
      <c r="AF19" s="567"/>
      <c r="AG19" s="567"/>
      <c r="AH19" s="567"/>
      <c r="AI19" s="567"/>
      <c r="AJ19" s="567"/>
      <c r="AK19" s="568"/>
      <c r="AL19" s="571">
        <v>99</v>
      </c>
      <c r="AM19" s="572"/>
      <c r="AN19" s="572"/>
      <c r="AO19" s="573"/>
      <c r="AP19" s="563" t="s">
        <v>222</v>
      </c>
      <c r="AQ19" s="564"/>
      <c r="AR19" s="564"/>
      <c r="AS19" s="564"/>
      <c r="AT19" s="564"/>
      <c r="AU19" s="564"/>
      <c r="AV19" s="564"/>
      <c r="AW19" s="564"/>
      <c r="AX19" s="564"/>
      <c r="AY19" s="564"/>
      <c r="AZ19" s="564"/>
      <c r="BA19" s="564"/>
      <c r="BB19" s="564"/>
      <c r="BC19" s="565"/>
      <c r="BD19" s="566">
        <v>15425520</v>
      </c>
      <c r="BE19" s="567"/>
      <c r="BF19" s="567"/>
      <c r="BG19" s="567"/>
      <c r="BH19" s="567"/>
      <c r="BI19" s="567"/>
      <c r="BJ19" s="567"/>
      <c r="BK19" s="568"/>
      <c r="BL19" s="569">
        <v>2.7</v>
      </c>
      <c r="BM19" s="569"/>
      <c r="BN19" s="569"/>
      <c r="BO19" s="569"/>
      <c r="BP19" s="570" t="s">
        <v>100</v>
      </c>
      <c r="BQ19" s="570"/>
      <c r="BR19" s="570"/>
      <c r="BS19" s="570"/>
      <c r="BT19" s="570"/>
      <c r="BU19" s="570"/>
      <c r="BV19" s="570"/>
      <c r="BW19" s="574"/>
      <c r="BY19" s="563" t="s">
        <v>223</v>
      </c>
      <c r="BZ19" s="564"/>
      <c r="CA19" s="564"/>
      <c r="CB19" s="564"/>
      <c r="CC19" s="564"/>
      <c r="CD19" s="564"/>
      <c r="CE19" s="564"/>
      <c r="CF19" s="564"/>
      <c r="CG19" s="564"/>
      <c r="CH19" s="564"/>
      <c r="CI19" s="564"/>
      <c r="CJ19" s="564"/>
      <c r="CK19" s="564"/>
      <c r="CL19" s="565"/>
      <c r="CM19" s="566" t="s">
        <v>100</v>
      </c>
      <c r="CN19" s="567"/>
      <c r="CO19" s="567"/>
      <c r="CP19" s="567"/>
      <c r="CQ19" s="567"/>
      <c r="CR19" s="567"/>
      <c r="CS19" s="567"/>
      <c r="CT19" s="568"/>
      <c r="CU19" s="569" t="s">
        <v>100</v>
      </c>
      <c r="CV19" s="569"/>
      <c r="CW19" s="569"/>
      <c r="CX19" s="569"/>
      <c r="CY19" s="575" t="s">
        <v>100</v>
      </c>
      <c r="CZ19" s="567"/>
      <c r="DA19" s="567"/>
      <c r="DB19" s="567"/>
      <c r="DC19" s="567"/>
      <c r="DD19" s="567"/>
      <c r="DE19" s="567"/>
      <c r="DF19" s="567"/>
      <c r="DG19" s="567"/>
      <c r="DH19" s="567"/>
      <c r="DI19" s="567"/>
      <c r="DJ19" s="567"/>
      <c r="DK19" s="568"/>
      <c r="DL19" s="575" t="s">
        <v>100</v>
      </c>
      <c r="DM19" s="567"/>
      <c r="DN19" s="567"/>
      <c r="DO19" s="567"/>
      <c r="DP19" s="567"/>
      <c r="DQ19" s="567"/>
      <c r="DR19" s="567"/>
      <c r="DS19" s="567"/>
      <c r="DT19" s="567"/>
      <c r="DU19" s="567"/>
      <c r="DV19" s="567"/>
      <c r="DW19" s="567"/>
      <c r="DX19" s="576"/>
    </row>
    <row r="20" spans="2:128" ht="11.25" customHeight="1">
      <c r="B20" s="563" t="s">
        <v>224</v>
      </c>
      <c r="C20" s="564"/>
      <c r="D20" s="564"/>
      <c r="E20" s="564"/>
      <c r="F20" s="564"/>
      <c r="G20" s="564"/>
      <c r="H20" s="564"/>
      <c r="I20" s="564"/>
      <c r="J20" s="564"/>
      <c r="K20" s="564"/>
      <c r="L20" s="564"/>
      <c r="M20" s="564"/>
      <c r="N20" s="564"/>
      <c r="O20" s="564"/>
      <c r="P20" s="564"/>
      <c r="Q20" s="565"/>
      <c r="R20" s="566">
        <v>1341413</v>
      </c>
      <c r="S20" s="567"/>
      <c r="T20" s="567"/>
      <c r="U20" s="567"/>
      <c r="V20" s="567"/>
      <c r="W20" s="567"/>
      <c r="X20" s="567"/>
      <c r="Y20" s="568"/>
      <c r="Z20" s="571">
        <v>0.1</v>
      </c>
      <c r="AA20" s="572"/>
      <c r="AB20" s="572"/>
      <c r="AC20" s="577"/>
      <c r="AD20" s="575">
        <v>1341413</v>
      </c>
      <c r="AE20" s="567"/>
      <c r="AF20" s="567"/>
      <c r="AG20" s="567"/>
      <c r="AH20" s="567"/>
      <c r="AI20" s="567"/>
      <c r="AJ20" s="567"/>
      <c r="AK20" s="568"/>
      <c r="AL20" s="571">
        <v>0.1</v>
      </c>
      <c r="AM20" s="572"/>
      <c r="AN20" s="572"/>
      <c r="AO20" s="573"/>
      <c r="AP20" s="578" t="s">
        <v>225</v>
      </c>
      <c r="AQ20" s="579"/>
      <c r="AR20" s="579"/>
      <c r="AS20" s="579"/>
      <c r="AT20" s="579"/>
      <c r="AU20" s="579"/>
      <c r="AV20" s="579"/>
      <c r="AW20" s="579"/>
      <c r="AX20" s="579"/>
      <c r="AY20" s="579"/>
      <c r="AZ20" s="579"/>
      <c r="BA20" s="579"/>
      <c r="BB20" s="579"/>
      <c r="BC20" s="580"/>
      <c r="BD20" s="566">
        <v>7994399</v>
      </c>
      <c r="BE20" s="567"/>
      <c r="BF20" s="567"/>
      <c r="BG20" s="567"/>
      <c r="BH20" s="567"/>
      <c r="BI20" s="567"/>
      <c r="BJ20" s="567"/>
      <c r="BK20" s="568"/>
      <c r="BL20" s="569">
        <v>1.4</v>
      </c>
      <c r="BM20" s="569"/>
      <c r="BN20" s="569"/>
      <c r="BO20" s="569"/>
      <c r="BP20" s="570" t="s">
        <v>100</v>
      </c>
      <c r="BQ20" s="570"/>
      <c r="BR20" s="570"/>
      <c r="BS20" s="570"/>
      <c r="BT20" s="570"/>
      <c r="BU20" s="570"/>
      <c r="BV20" s="570"/>
      <c r="BW20" s="574"/>
      <c r="BY20" s="578" t="s">
        <v>226</v>
      </c>
      <c r="BZ20" s="579"/>
      <c r="CA20" s="579"/>
      <c r="CB20" s="579"/>
      <c r="CC20" s="579"/>
      <c r="CD20" s="579"/>
      <c r="CE20" s="579"/>
      <c r="CF20" s="579"/>
      <c r="CG20" s="579"/>
      <c r="CH20" s="579"/>
      <c r="CI20" s="579"/>
      <c r="CJ20" s="579"/>
      <c r="CK20" s="579"/>
      <c r="CL20" s="580"/>
      <c r="CM20" s="566" t="s">
        <v>100</v>
      </c>
      <c r="CN20" s="567"/>
      <c r="CO20" s="567"/>
      <c r="CP20" s="567"/>
      <c r="CQ20" s="567"/>
      <c r="CR20" s="567"/>
      <c r="CS20" s="567"/>
      <c r="CT20" s="568"/>
      <c r="CU20" s="569" t="s">
        <v>100</v>
      </c>
      <c r="CV20" s="569"/>
      <c r="CW20" s="569"/>
      <c r="CX20" s="569"/>
      <c r="CY20" s="575" t="s">
        <v>100</v>
      </c>
      <c r="CZ20" s="567"/>
      <c r="DA20" s="567"/>
      <c r="DB20" s="567"/>
      <c r="DC20" s="567"/>
      <c r="DD20" s="567"/>
      <c r="DE20" s="567"/>
      <c r="DF20" s="567"/>
      <c r="DG20" s="567"/>
      <c r="DH20" s="567"/>
      <c r="DI20" s="567"/>
      <c r="DJ20" s="567"/>
      <c r="DK20" s="568"/>
      <c r="DL20" s="575" t="s">
        <v>100</v>
      </c>
      <c r="DM20" s="567"/>
      <c r="DN20" s="567"/>
      <c r="DO20" s="567"/>
      <c r="DP20" s="567"/>
      <c r="DQ20" s="567"/>
      <c r="DR20" s="567"/>
      <c r="DS20" s="567"/>
      <c r="DT20" s="567"/>
      <c r="DU20" s="567"/>
      <c r="DV20" s="567"/>
      <c r="DW20" s="567"/>
      <c r="DX20" s="576"/>
    </row>
    <row r="21" spans="2:128" ht="11.25" customHeight="1">
      <c r="B21" s="563" t="s">
        <v>227</v>
      </c>
      <c r="C21" s="564"/>
      <c r="D21" s="564"/>
      <c r="E21" s="564"/>
      <c r="F21" s="564"/>
      <c r="G21" s="564"/>
      <c r="H21" s="564"/>
      <c r="I21" s="564"/>
      <c r="J21" s="564"/>
      <c r="K21" s="564"/>
      <c r="L21" s="564"/>
      <c r="M21" s="564"/>
      <c r="N21" s="564"/>
      <c r="O21" s="564"/>
      <c r="P21" s="564"/>
      <c r="Q21" s="565"/>
      <c r="R21" s="566">
        <v>17196028</v>
      </c>
      <c r="S21" s="567"/>
      <c r="T21" s="567"/>
      <c r="U21" s="567"/>
      <c r="V21" s="567"/>
      <c r="W21" s="567"/>
      <c r="X21" s="567"/>
      <c r="Y21" s="568"/>
      <c r="Z21" s="571">
        <v>0.7</v>
      </c>
      <c r="AA21" s="572"/>
      <c r="AB21" s="572"/>
      <c r="AC21" s="577"/>
      <c r="AD21" s="575" t="s">
        <v>100</v>
      </c>
      <c r="AE21" s="567"/>
      <c r="AF21" s="567"/>
      <c r="AG21" s="567"/>
      <c r="AH21" s="567"/>
      <c r="AI21" s="567"/>
      <c r="AJ21" s="567"/>
      <c r="AK21" s="568"/>
      <c r="AL21" s="571" t="s">
        <v>100</v>
      </c>
      <c r="AM21" s="572"/>
      <c r="AN21" s="572"/>
      <c r="AO21" s="573"/>
      <c r="AP21" s="578" t="s">
        <v>228</v>
      </c>
      <c r="AQ21" s="579"/>
      <c r="AR21" s="579"/>
      <c r="AS21" s="579"/>
      <c r="AT21" s="579"/>
      <c r="AU21" s="579"/>
      <c r="AV21" s="579"/>
      <c r="AW21" s="579"/>
      <c r="AX21" s="579"/>
      <c r="AY21" s="579"/>
      <c r="AZ21" s="579"/>
      <c r="BA21" s="579"/>
      <c r="BB21" s="579"/>
      <c r="BC21" s="580"/>
      <c r="BD21" s="566">
        <v>1739728</v>
      </c>
      <c r="BE21" s="567"/>
      <c r="BF21" s="567"/>
      <c r="BG21" s="567"/>
      <c r="BH21" s="567"/>
      <c r="BI21" s="567"/>
      <c r="BJ21" s="567"/>
      <c r="BK21" s="568"/>
      <c r="BL21" s="569">
        <v>0.3</v>
      </c>
      <c r="BM21" s="569"/>
      <c r="BN21" s="569"/>
      <c r="BO21" s="569"/>
      <c r="BP21" s="570" t="s">
        <v>100</v>
      </c>
      <c r="BQ21" s="570"/>
      <c r="BR21" s="570"/>
      <c r="BS21" s="570"/>
      <c r="BT21" s="570"/>
      <c r="BU21" s="570"/>
      <c r="BV21" s="570"/>
      <c r="BW21" s="574"/>
      <c r="BY21" s="578" t="s">
        <v>229</v>
      </c>
      <c r="BZ21" s="579"/>
      <c r="CA21" s="579"/>
      <c r="CB21" s="579"/>
      <c r="CC21" s="579"/>
      <c r="CD21" s="579"/>
      <c r="CE21" s="579"/>
      <c r="CF21" s="579"/>
      <c r="CG21" s="579"/>
      <c r="CH21" s="579"/>
      <c r="CI21" s="579"/>
      <c r="CJ21" s="579"/>
      <c r="CK21" s="579"/>
      <c r="CL21" s="580"/>
      <c r="CM21" s="566">
        <v>1308394</v>
      </c>
      <c r="CN21" s="567"/>
      <c r="CO21" s="567"/>
      <c r="CP21" s="567"/>
      <c r="CQ21" s="567"/>
      <c r="CR21" s="567"/>
      <c r="CS21" s="567"/>
      <c r="CT21" s="568"/>
      <c r="CU21" s="569">
        <v>0.1</v>
      </c>
      <c r="CV21" s="569"/>
      <c r="CW21" s="569"/>
      <c r="CX21" s="569"/>
      <c r="CY21" s="575" t="s">
        <v>100</v>
      </c>
      <c r="CZ21" s="567"/>
      <c r="DA21" s="567"/>
      <c r="DB21" s="567"/>
      <c r="DC21" s="567"/>
      <c r="DD21" s="567"/>
      <c r="DE21" s="567"/>
      <c r="DF21" s="567"/>
      <c r="DG21" s="567"/>
      <c r="DH21" s="567"/>
      <c r="DI21" s="567"/>
      <c r="DJ21" s="567"/>
      <c r="DK21" s="568"/>
      <c r="DL21" s="575">
        <v>1308394</v>
      </c>
      <c r="DM21" s="567"/>
      <c r="DN21" s="567"/>
      <c r="DO21" s="567"/>
      <c r="DP21" s="567"/>
      <c r="DQ21" s="567"/>
      <c r="DR21" s="567"/>
      <c r="DS21" s="567"/>
      <c r="DT21" s="567"/>
      <c r="DU21" s="567"/>
      <c r="DV21" s="567"/>
      <c r="DW21" s="567"/>
      <c r="DX21" s="576"/>
    </row>
    <row r="22" spans="2:128" ht="11.25" customHeight="1">
      <c r="B22" s="563" t="s">
        <v>230</v>
      </c>
      <c r="C22" s="564"/>
      <c r="D22" s="564"/>
      <c r="E22" s="564"/>
      <c r="F22" s="564"/>
      <c r="G22" s="564"/>
      <c r="H22" s="564"/>
      <c r="I22" s="564"/>
      <c r="J22" s="564"/>
      <c r="K22" s="564"/>
      <c r="L22" s="564"/>
      <c r="M22" s="564"/>
      <c r="N22" s="564"/>
      <c r="O22" s="564"/>
      <c r="P22" s="564"/>
      <c r="Q22" s="565"/>
      <c r="R22" s="566">
        <v>13665549</v>
      </c>
      <c r="S22" s="567"/>
      <c r="T22" s="567"/>
      <c r="U22" s="567"/>
      <c r="V22" s="567"/>
      <c r="W22" s="567"/>
      <c r="X22" s="567"/>
      <c r="Y22" s="568"/>
      <c r="Z22" s="571">
        <v>0.6</v>
      </c>
      <c r="AA22" s="572"/>
      <c r="AB22" s="572"/>
      <c r="AC22" s="577"/>
      <c r="AD22" s="575">
        <v>2270456</v>
      </c>
      <c r="AE22" s="567"/>
      <c r="AF22" s="567"/>
      <c r="AG22" s="567"/>
      <c r="AH22" s="567"/>
      <c r="AI22" s="567"/>
      <c r="AJ22" s="567"/>
      <c r="AK22" s="568"/>
      <c r="AL22" s="571">
        <v>0.2</v>
      </c>
      <c r="AM22" s="572"/>
      <c r="AN22" s="572"/>
      <c r="AO22" s="573"/>
      <c r="AP22" s="578" t="s">
        <v>231</v>
      </c>
      <c r="AQ22" s="579"/>
      <c r="AR22" s="579"/>
      <c r="AS22" s="579"/>
      <c r="AT22" s="579"/>
      <c r="AU22" s="579"/>
      <c r="AV22" s="579"/>
      <c r="AW22" s="579"/>
      <c r="AX22" s="579"/>
      <c r="AY22" s="579"/>
      <c r="AZ22" s="579"/>
      <c r="BA22" s="579"/>
      <c r="BB22" s="579"/>
      <c r="BC22" s="580"/>
      <c r="BD22" s="566">
        <v>4807899</v>
      </c>
      <c r="BE22" s="567"/>
      <c r="BF22" s="567"/>
      <c r="BG22" s="567"/>
      <c r="BH22" s="567"/>
      <c r="BI22" s="567"/>
      <c r="BJ22" s="567"/>
      <c r="BK22" s="568"/>
      <c r="BL22" s="569">
        <v>0.8</v>
      </c>
      <c r="BM22" s="569"/>
      <c r="BN22" s="569"/>
      <c r="BO22" s="569"/>
      <c r="BP22" s="570" t="s">
        <v>100</v>
      </c>
      <c r="BQ22" s="570"/>
      <c r="BR22" s="570"/>
      <c r="BS22" s="570"/>
      <c r="BT22" s="570"/>
      <c r="BU22" s="570"/>
      <c r="BV22" s="570"/>
      <c r="BW22" s="574"/>
      <c r="BY22" s="578" t="s">
        <v>232</v>
      </c>
      <c r="BZ22" s="579"/>
      <c r="CA22" s="579"/>
      <c r="CB22" s="579"/>
      <c r="CC22" s="579"/>
      <c r="CD22" s="579"/>
      <c r="CE22" s="579"/>
      <c r="CF22" s="579"/>
      <c r="CG22" s="579"/>
      <c r="CH22" s="579"/>
      <c r="CI22" s="579"/>
      <c r="CJ22" s="579"/>
      <c r="CK22" s="579"/>
      <c r="CL22" s="580"/>
      <c r="CM22" s="566">
        <v>2723363</v>
      </c>
      <c r="CN22" s="567"/>
      <c r="CO22" s="567"/>
      <c r="CP22" s="567"/>
      <c r="CQ22" s="567"/>
      <c r="CR22" s="567"/>
      <c r="CS22" s="567"/>
      <c r="CT22" s="568"/>
      <c r="CU22" s="569">
        <v>0.1</v>
      </c>
      <c r="CV22" s="569"/>
      <c r="CW22" s="569"/>
      <c r="CX22" s="569"/>
      <c r="CY22" s="575" t="s">
        <v>100</v>
      </c>
      <c r="CZ22" s="567"/>
      <c r="DA22" s="567"/>
      <c r="DB22" s="567"/>
      <c r="DC22" s="567"/>
      <c r="DD22" s="567"/>
      <c r="DE22" s="567"/>
      <c r="DF22" s="567"/>
      <c r="DG22" s="567"/>
      <c r="DH22" s="567"/>
      <c r="DI22" s="567"/>
      <c r="DJ22" s="567"/>
      <c r="DK22" s="568"/>
      <c r="DL22" s="575">
        <v>2723363</v>
      </c>
      <c r="DM22" s="567"/>
      <c r="DN22" s="567"/>
      <c r="DO22" s="567"/>
      <c r="DP22" s="567"/>
      <c r="DQ22" s="567"/>
      <c r="DR22" s="567"/>
      <c r="DS22" s="567"/>
      <c r="DT22" s="567"/>
      <c r="DU22" s="567"/>
      <c r="DV22" s="567"/>
      <c r="DW22" s="567"/>
      <c r="DX22" s="576"/>
    </row>
    <row r="23" spans="2:128" ht="11.25" customHeight="1">
      <c r="B23" s="563" t="s">
        <v>233</v>
      </c>
      <c r="C23" s="564"/>
      <c r="D23" s="564"/>
      <c r="E23" s="564"/>
      <c r="F23" s="564"/>
      <c r="G23" s="564"/>
      <c r="H23" s="564"/>
      <c r="I23" s="564"/>
      <c r="J23" s="564"/>
      <c r="K23" s="564"/>
      <c r="L23" s="564"/>
      <c r="M23" s="564"/>
      <c r="N23" s="564"/>
      <c r="O23" s="564"/>
      <c r="P23" s="564"/>
      <c r="Q23" s="565"/>
      <c r="R23" s="566">
        <v>9117432</v>
      </c>
      <c r="S23" s="567"/>
      <c r="T23" s="567"/>
      <c r="U23" s="567"/>
      <c r="V23" s="567"/>
      <c r="W23" s="567"/>
      <c r="X23" s="567"/>
      <c r="Y23" s="568"/>
      <c r="Z23" s="571">
        <v>0.4</v>
      </c>
      <c r="AA23" s="572"/>
      <c r="AB23" s="572"/>
      <c r="AC23" s="577"/>
      <c r="AD23" s="575" t="s">
        <v>100</v>
      </c>
      <c r="AE23" s="567"/>
      <c r="AF23" s="567"/>
      <c r="AG23" s="567"/>
      <c r="AH23" s="567"/>
      <c r="AI23" s="567"/>
      <c r="AJ23" s="567"/>
      <c r="AK23" s="568"/>
      <c r="AL23" s="571" t="s">
        <v>100</v>
      </c>
      <c r="AM23" s="572"/>
      <c r="AN23" s="572"/>
      <c r="AO23" s="573"/>
      <c r="AP23" s="578" t="s">
        <v>234</v>
      </c>
      <c r="AQ23" s="579"/>
      <c r="AR23" s="579"/>
      <c r="AS23" s="579"/>
      <c r="AT23" s="579"/>
      <c r="AU23" s="579"/>
      <c r="AV23" s="579"/>
      <c r="AW23" s="579"/>
      <c r="AX23" s="579"/>
      <c r="AY23" s="579"/>
      <c r="AZ23" s="579"/>
      <c r="BA23" s="579"/>
      <c r="BB23" s="579"/>
      <c r="BC23" s="580"/>
      <c r="BD23" s="566">
        <v>59465150</v>
      </c>
      <c r="BE23" s="567"/>
      <c r="BF23" s="567"/>
      <c r="BG23" s="567"/>
      <c r="BH23" s="567"/>
      <c r="BI23" s="567"/>
      <c r="BJ23" s="567"/>
      <c r="BK23" s="568"/>
      <c r="BL23" s="569">
        <v>10.199999999999999</v>
      </c>
      <c r="BM23" s="569"/>
      <c r="BN23" s="569"/>
      <c r="BO23" s="569"/>
      <c r="BP23" s="570" t="s">
        <v>100</v>
      </c>
      <c r="BQ23" s="570"/>
      <c r="BR23" s="570"/>
      <c r="BS23" s="570"/>
      <c r="BT23" s="570"/>
      <c r="BU23" s="570"/>
      <c r="BV23" s="570"/>
      <c r="BW23" s="574"/>
      <c r="BY23" s="578" t="s">
        <v>235</v>
      </c>
      <c r="BZ23" s="579"/>
      <c r="CA23" s="579"/>
      <c r="CB23" s="579"/>
      <c r="CC23" s="579"/>
      <c r="CD23" s="579"/>
      <c r="CE23" s="579"/>
      <c r="CF23" s="579"/>
      <c r="CG23" s="579"/>
      <c r="CH23" s="579"/>
      <c r="CI23" s="579"/>
      <c r="CJ23" s="579"/>
      <c r="CK23" s="579"/>
      <c r="CL23" s="580"/>
      <c r="CM23" s="566">
        <v>1452577</v>
      </c>
      <c r="CN23" s="567"/>
      <c r="CO23" s="567"/>
      <c r="CP23" s="567"/>
      <c r="CQ23" s="567"/>
      <c r="CR23" s="567"/>
      <c r="CS23" s="567"/>
      <c r="CT23" s="568"/>
      <c r="CU23" s="569">
        <v>0.1</v>
      </c>
      <c r="CV23" s="569"/>
      <c r="CW23" s="569"/>
      <c r="CX23" s="569"/>
      <c r="CY23" s="575" t="s">
        <v>100</v>
      </c>
      <c r="CZ23" s="567"/>
      <c r="DA23" s="567"/>
      <c r="DB23" s="567"/>
      <c r="DC23" s="567"/>
      <c r="DD23" s="567"/>
      <c r="DE23" s="567"/>
      <c r="DF23" s="567"/>
      <c r="DG23" s="567"/>
      <c r="DH23" s="567"/>
      <c r="DI23" s="567"/>
      <c r="DJ23" s="567"/>
      <c r="DK23" s="568"/>
      <c r="DL23" s="575">
        <v>1452577</v>
      </c>
      <c r="DM23" s="567"/>
      <c r="DN23" s="567"/>
      <c r="DO23" s="567"/>
      <c r="DP23" s="567"/>
      <c r="DQ23" s="567"/>
      <c r="DR23" s="567"/>
      <c r="DS23" s="567"/>
      <c r="DT23" s="567"/>
      <c r="DU23" s="567"/>
      <c r="DV23" s="567"/>
      <c r="DW23" s="567"/>
      <c r="DX23" s="576"/>
    </row>
    <row r="24" spans="2:128" ht="11.25" customHeight="1">
      <c r="B24" s="563" t="s">
        <v>236</v>
      </c>
      <c r="C24" s="564"/>
      <c r="D24" s="564"/>
      <c r="E24" s="564"/>
      <c r="F24" s="564"/>
      <c r="G24" s="564"/>
      <c r="H24" s="564"/>
      <c r="I24" s="564"/>
      <c r="J24" s="564"/>
      <c r="K24" s="564"/>
      <c r="L24" s="564"/>
      <c r="M24" s="564"/>
      <c r="N24" s="564"/>
      <c r="O24" s="564"/>
      <c r="P24" s="564"/>
      <c r="Q24" s="565"/>
      <c r="R24" s="566">
        <v>338107926</v>
      </c>
      <c r="S24" s="567"/>
      <c r="T24" s="567"/>
      <c r="U24" s="567"/>
      <c r="V24" s="567"/>
      <c r="W24" s="567"/>
      <c r="X24" s="567"/>
      <c r="Y24" s="568"/>
      <c r="Z24" s="571">
        <v>14.1</v>
      </c>
      <c r="AA24" s="572"/>
      <c r="AB24" s="572"/>
      <c r="AC24" s="577"/>
      <c r="AD24" s="575" t="s">
        <v>100</v>
      </c>
      <c r="AE24" s="567"/>
      <c r="AF24" s="567"/>
      <c r="AG24" s="567"/>
      <c r="AH24" s="567"/>
      <c r="AI24" s="567"/>
      <c r="AJ24" s="567"/>
      <c r="AK24" s="568"/>
      <c r="AL24" s="571" t="s">
        <v>100</v>
      </c>
      <c r="AM24" s="572"/>
      <c r="AN24" s="572"/>
      <c r="AO24" s="573"/>
      <c r="AP24" s="578" t="s">
        <v>237</v>
      </c>
      <c r="AQ24" s="579"/>
      <c r="AR24" s="579"/>
      <c r="AS24" s="579"/>
      <c r="AT24" s="579"/>
      <c r="AU24" s="579"/>
      <c r="AV24" s="579"/>
      <c r="AW24" s="579"/>
      <c r="AX24" s="579"/>
      <c r="AY24" s="579"/>
      <c r="AZ24" s="579"/>
      <c r="BA24" s="579"/>
      <c r="BB24" s="579"/>
      <c r="BC24" s="580"/>
      <c r="BD24" s="566">
        <v>77041854</v>
      </c>
      <c r="BE24" s="567"/>
      <c r="BF24" s="567"/>
      <c r="BG24" s="567"/>
      <c r="BH24" s="567"/>
      <c r="BI24" s="567"/>
      <c r="BJ24" s="567"/>
      <c r="BK24" s="568"/>
      <c r="BL24" s="569">
        <v>13.3</v>
      </c>
      <c r="BM24" s="569"/>
      <c r="BN24" s="569"/>
      <c r="BO24" s="569"/>
      <c r="BP24" s="570" t="s">
        <v>100</v>
      </c>
      <c r="BQ24" s="570"/>
      <c r="BR24" s="570"/>
      <c r="BS24" s="570"/>
      <c r="BT24" s="570"/>
      <c r="BU24" s="570"/>
      <c r="BV24" s="570"/>
      <c r="BW24" s="574"/>
      <c r="BY24" s="578" t="s">
        <v>238</v>
      </c>
      <c r="BZ24" s="579"/>
      <c r="CA24" s="579"/>
      <c r="CB24" s="579"/>
      <c r="CC24" s="579"/>
      <c r="CD24" s="579"/>
      <c r="CE24" s="579"/>
      <c r="CF24" s="579"/>
      <c r="CG24" s="579"/>
      <c r="CH24" s="579"/>
      <c r="CI24" s="579"/>
      <c r="CJ24" s="579"/>
      <c r="CK24" s="579"/>
      <c r="CL24" s="580"/>
      <c r="CM24" s="566">
        <v>67595500</v>
      </c>
      <c r="CN24" s="567"/>
      <c r="CO24" s="567"/>
      <c r="CP24" s="567"/>
      <c r="CQ24" s="567"/>
      <c r="CR24" s="567"/>
      <c r="CS24" s="567"/>
      <c r="CT24" s="568"/>
      <c r="CU24" s="569">
        <v>2.8</v>
      </c>
      <c r="CV24" s="569"/>
      <c r="CW24" s="569"/>
      <c r="CX24" s="569"/>
      <c r="CY24" s="575" t="s">
        <v>100</v>
      </c>
      <c r="CZ24" s="567"/>
      <c r="DA24" s="567"/>
      <c r="DB24" s="567"/>
      <c r="DC24" s="567"/>
      <c r="DD24" s="567"/>
      <c r="DE24" s="567"/>
      <c r="DF24" s="567"/>
      <c r="DG24" s="567"/>
      <c r="DH24" s="567"/>
      <c r="DI24" s="567"/>
      <c r="DJ24" s="567"/>
      <c r="DK24" s="568"/>
      <c r="DL24" s="575">
        <v>67595500</v>
      </c>
      <c r="DM24" s="567"/>
      <c r="DN24" s="567"/>
      <c r="DO24" s="567"/>
      <c r="DP24" s="567"/>
      <c r="DQ24" s="567"/>
      <c r="DR24" s="567"/>
      <c r="DS24" s="567"/>
      <c r="DT24" s="567"/>
      <c r="DU24" s="567"/>
      <c r="DV24" s="567"/>
      <c r="DW24" s="567"/>
      <c r="DX24" s="576"/>
    </row>
    <row r="25" spans="2:128" ht="11.25" customHeight="1">
      <c r="B25" s="563" t="s">
        <v>239</v>
      </c>
      <c r="C25" s="564"/>
      <c r="D25" s="564"/>
      <c r="E25" s="564"/>
      <c r="F25" s="564"/>
      <c r="G25" s="564"/>
      <c r="H25" s="564"/>
      <c r="I25" s="564"/>
      <c r="J25" s="564"/>
      <c r="K25" s="564"/>
      <c r="L25" s="564"/>
      <c r="M25" s="564"/>
      <c r="N25" s="564"/>
      <c r="O25" s="564"/>
      <c r="P25" s="564"/>
      <c r="Q25" s="565"/>
      <c r="R25" s="566" t="s">
        <v>100</v>
      </c>
      <c r="S25" s="567"/>
      <c r="T25" s="567"/>
      <c r="U25" s="567"/>
      <c r="V25" s="567"/>
      <c r="W25" s="567"/>
      <c r="X25" s="567"/>
      <c r="Y25" s="568"/>
      <c r="Z25" s="571" t="s">
        <v>100</v>
      </c>
      <c r="AA25" s="572"/>
      <c r="AB25" s="572"/>
      <c r="AC25" s="577"/>
      <c r="AD25" s="575" t="s">
        <v>100</v>
      </c>
      <c r="AE25" s="567"/>
      <c r="AF25" s="567"/>
      <c r="AG25" s="567"/>
      <c r="AH25" s="567"/>
      <c r="AI25" s="567"/>
      <c r="AJ25" s="567"/>
      <c r="AK25" s="568"/>
      <c r="AL25" s="571" t="s">
        <v>100</v>
      </c>
      <c r="AM25" s="572"/>
      <c r="AN25" s="572"/>
      <c r="AO25" s="573"/>
      <c r="AP25" s="578" t="s">
        <v>240</v>
      </c>
      <c r="AQ25" s="579"/>
      <c r="AR25" s="579"/>
      <c r="AS25" s="579"/>
      <c r="AT25" s="579"/>
      <c r="AU25" s="579"/>
      <c r="AV25" s="579"/>
      <c r="AW25" s="579"/>
      <c r="AX25" s="579"/>
      <c r="AY25" s="579"/>
      <c r="AZ25" s="579"/>
      <c r="BA25" s="579"/>
      <c r="BB25" s="579"/>
      <c r="BC25" s="580"/>
      <c r="BD25" s="566">
        <v>29699</v>
      </c>
      <c r="BE25" s="567"/>
      <c r="BF25" s="567"/>
      <c r="BG25" s="567"/>
      <c r="BH25" s="567"/>
      <c r="BI25" s="567"/>
      <c r="BJ25" s="567"/>
      <c r="BK25" s="568"/>
      <c r="BL25" s="569">
        <v>0</v>
      </c>
      <c r="BM25" s="569"/>
      <c r="BN25" s="569"/>
      <c r="BO25" s="569"/>
      <c r="BP25" s="570" t="s">
        <v>100</v>
      </c>
      <c r="BQ25" s="570"/>
      <c r="BR25" s="570"/>
      <c r="BS25" s="570"/>
      <c r="BT25" s="570"/>
      <c r="BU25" s="570"/>
      <c r="BV25" s="570"/>
      <c r="BW25" s="574"/>
      <c r="BY25" s="578" t="s">
        <v>241</v>
      </c>
      <c r="BZ25" s="579"/>
      <c r="CA25" s="579"/>
      <c r="CB25" s="579"/>
      <c r="CC25" s="579"/>
      <c r="CD25" s="579"/>
      <c r="CE25" s="579"/>
      <c r="CF25" s="579"/>
      <c r="CG25" s="579"/>
      <c r="CH25" s="579"/>
      <c r="CI25" s="579"/>
      <c r="CJ25" s="579"/>
      <c r="CK25" s="579"/>
      <c r="CL25" s="580"/>
      <c r="CM25" s="566">
        <v>1219004</v>
      </c>
      <c r="CN25" s="567"/>
      <c r="CO25" s="567"/>
      <c r="CP25" s="567"/>
      <c r="CQ25" s="567"/>
      <c r="CR25" s="567"/>
      <c r="CS25" s="567"/>
      <c r="CT25" s="568"/>
      <c r="CU25" s="569">
        <v>0.1</v>
      </c>
      <c r="CV25" s="569"/>
      <c r="CW25" s="569"/>
      <c r="CX25" s="569"/>
      <c r="CY25" s="575" t="s">
        <v>100</v>
      </c>
      <c r="CZ25" s="567"/>
      <c r="DA25" s="567"/>
      <c r="DB25" s="567"/>
      <c r="DC25" s="567"/>
      <c r="DD25" s="567"/>
      <c r="DE25" s="567"/>
      <c r="DF25" s="567"/>
      <c r="DG25" s="567"/>
      <c r="DH25" s="567"/>
      <c r="DI25" s="567"/>
      <c r="DJ25" s="567"/>
      <c r="DK25" s="568"/>
      <c r="DL25" s="575">
        <v>1219004</v>
      </c>
      <c r="DM25" s="567"/>
      <c r="DN25" s="567"/>
      <c r="DO25" s="567"/>
      <c r="DP25" s="567"/>
      <c r="DQ25" s="567"/>
      <c r="DR25" s="567"/>
      <c r="DS25" s="567"/>
      <c r="DT25" s="567"/>
      <c r="DU25" s="567"/>
      <c r="DV25" s="567"/>
      <c r="DW25" s="567"/>
      <c r="DX25" s="576"/>
    </row>
    <row r="26" spans="2:128" ht="11.25" customHeight="1">
      <c r="B26" s="563" t="s">
        <v>242</v>
      </c>
      <c r="C26" s="564"/>
      <c r="D26" s="564"/>
      <c r="E26" s="564"/>
      <c r="F26" s="564"/>
      <c r="G26" s="564"/>
      <c r="H26" s="564"/>
      <c r="I26" s="564"/>
      <c r="J26" s="564"/>
      <c r="K26" s="564"/>
      <c r="L26" s="564"/>
      <c r="M26" s="564"/>
      <c r="N26" s="564"/>
      <c r="O26" s="564"/>
      <c r="P26" s="564"/>
      <c r="Q26" s="565"/>
      <c r="R26" s="566">
        <v>8625223</v>
      </c>
      <c r="S26" s="567"/>
      <c r="T26" s="567"/>
      <c r="U26" s="567"/>
      <c r="V26" s="567"/>
      <c r="W26" s="567"/>
      <c r="X26" s="567"/>
      <c r="Y26" s="568"/>
      <c r="Z26" s="571">
        <v>0.4</v>
      </c>
      <c r="AA26" s="572"/>
      <c r="AB26" s="572"/>
      <c r="AC26" s="577"/>
      <c r="AD26" s="575">
        <v>4056332</v>
      </c>
      <c r="AE26" s="567"/>
      <c r="AF26" s="567"/>
      <c r="AG26" s="567"/>
      <c r="AH26" s="567"/>
      <c r="AI26" s="567"/>
      <c r="AJ26" s="567"/>
      <c r="AK26" s="568"/>
      <c r="AL26" s="571">
        <v>0.3</v>
      </c>
      <c r="AM26" s="572"/>
      <c r="AN26" s="572"/>
      <c r="AO26" s="573"/>
      <c r="AP26" s="578" t="s">
        <v>243</v>
      </c>
      <c r="AQ26" s="579"/>
      <c r="AR26" s="579"/>
      <c r="AS26" s="579"/>
      <c r="AT26" s="579"/>
      <c r="AU26" s="579"/>
      <c r="AV26" s="579"/>
      <c r="AW26" s="579"/>
      <c r="AX26" s="579"/>
      <c r="AY26" s="579"/>
      <c r="AZ26" s="579"/>
      <c r="BA26" s="579"/>
      <c r="BB26" s="579"/>
      <c r="BC26" s="580"/>
      <c r="BD26" s="566">
        <v>888740</v>
      </c>
      <c r="BE26" s="567"/>
      <c r="BF26" s="567"/>
      <c r="BG26" s="567"/>
      <c r="BH26" s="567"/>
      <c r="BI26" s="567"/>
      <c r="BJ26" s="567"/>
      <c r="BK26" s="568"/>
      <c r="BL26" s="569">
        <v>0.2</v>
      </c>
      <c r="BM26" s="569"/>
      <c r="BN26" s="569"/>
      <c r="BO26" s="569"/>
      <c r="BP26" s="570" t="s">
        <v>100</v>
      </c>
      <c r="BQ26" s="570"/>
      <c r="BR26" s="570"/>
      <c r="BS26" s="570"/>
      <c r="BT26" s="570"/>
      <c r="BU26" s="570"/>
      <c r="BV26" s="570"/>
      <c r="BW26" s="574"/>
      <c r="BY26" s="578" t="s">
        <v>244</v>
      </c>
      <c r="BZ26" s="579"/>
      <c r="CA26" s="579"/>
      <c r="CB26" s="579"/>
      <c r="CC26" s="579"/>
      <c r="CD26" s="579"/>
      <c r="CE26" s="579"/>
      <c r="CF26" s="579"/>
      <c r="CG26" s="579"/>
      <c r="CH26" s="579"/>
      <c r="CI26" s="579"/>
      <c r="CJ26" s="579"/>
      <c r="CK26" s="579"/>
      <c r="CL26" s="580"/>
      <c r="CM26" s="566" t="s">
        <v>100</v>
      </c>
      <c r="CN26" s="567"/>
      <c r="CO26" s="567"/>
      <c r="CP26" s="567"/>
      <c r="CQ26" s="567"/>
      <c r="CR26" s="567"/>
      <c r="CS26" s="567"/>
      <c r="CT26" s="568"/>
      <c r="CU26" s="569" t="s">
        <v>100</v>
      </c>
      <c r="CV26" s="569"/>
      <c r="CW26" s="569"/>
      <c r="CX26" s="569"/>
      <c r="CY26" s="575" t="s">
        <v>100</v>
      </c>
      <c r="CZ26" s="567"/>
      <c r="DA26" s="567"/>
      <c r="DB26" s="567"/>
      <c r="DC26" s="567"/>
      <c r="DD26" s="567"/>
      <c r="DE26" s="567"/>
      <c r="DF26" s="567"/>
      <c r="DG26" s="567"/>
      <c r="DH26" s="567"/>
      <c r="DI26" s="567"/>
      <c r="DJ26" s="567"/>
      <c r="DK26" s="568"/>
      <c r="DL26" s="575" t="s">
        <v>100</v>
      </c>
      <c r="DM26" s="567"/>
      <c r="DN26" s="567"/>
      <c r="DO26" s="567"/>
      <c r="DP26" s="567"/>
      <c r="DQ26" s="567"/>
      <c r="DR26" s="567"/>
      <c r="DS26" s="567"/>
      <c r="DT26" s="567"/>
      <c r="DU26" s="567"/>
      <c r="DV26" s="567"/>
      <c r="DW26" s="567"/>
      <c r="DX26" s="576"/>
    </row>
    <row r="27" spans="2:128" ht="11.25" customHeight="1">
      <c r="B27" s="563" t="s">
        <v>245</v>
      </c>
      <c r="C27" s="564"/>
      <c r="D27" s="564"/>
      <c r="E27" s="564"/>
      <c r="F27" s="564"/>
      <c r="G27" s="564"/>
      <c r="H27" s="564"/>
      <c r="I27" s="564"/>
      <c r="J27" s="564"/>
      <c r="K27" s="564"/>
      <c r="L27" s="564"/>
      <c r="M27" s="564"/>
      <c r="N27" s="564"/>
      <c r="O27" s="564"/>
      <c r="P27" s="564"/>
      <c r="Q27" s="565"/>
      <c r="R27" s="566">
        <v>24752</v>
      </c>
      <c r="S27" s="567"/>
      <c r="T27" s="567"/>
      <c r="U27" s="567"/>
      <c r="V27" s="567"/>
      <c r="W27" s="567"/>
      <c r="X27" s="567"/>
      <c r="Y27" s="568"/>
      <c r="Z27" s="571">
        <v>0</v>
      </c>
      <c r="AA27" s="572"/>
      <c r="AB27" s="572"/>
      <c r="AC27" s="577"/>
      <c r="AD27" s="575" t="s">
        <v>100</v>
      </c>
      <c r="AE27" s="567"/>
      <c r="AF27" s="567"/>
      <c r="AG27" s="567"/>
      <c r="AH27" s="567"/>
      <c r="AI27" s="567"/>
      <c r="AJ27" s="567"/>
      <c r="AK27" s="568"/>
      <c r="AL27" s="571" t="s">
        <v>100</v>
      </c>
      <c r="AM27" s="572"/>
      <c r="AN27" s="572"/>
      <c r="AO27" s="573"/>
      <c r="AP27" s="578" t="s">
        <v>246</v>
      </c>
      <c r="AQ27" s="579"/>
      <c r="AR27" s="579"/>
      <c r="AS27" s="579"/>
      <c r="AT27" s="579"/>
      <c r="AU27" s="579"/>
      <c r="AV27" s="579"/>
      <c r="AW27" s="579"/>
      <c r="AX27" s="579"/>
      <c r="AY27" s="579"/>
      <c r="AZ27" s="579"/>
      <c r="BA27" s="579"/>
      <c r="BB27" s="579"/>
      <c r="BC27" s="580"/>
      <c r="BD27" s="566">
        <v>899960</v>
      </c>
      <c r="BE27" s="567"/>
      <c r="BF27" s="567"/>
      <c r="BG27" s="567"/>
      <c r="BH27" s="567"/>
      <c r="BI27" s="567"/>
      <c r="BJ27" s="567"/>
      <c r="BK27" s="568"/>
      <c r="BL27" s="569">
        <v>0.2</v>
      </c>
      <c r="BM27" s="569"/>
      <c r="BN27" s="569"/>
      <c r="BO27" s="569"/>
      <c r="BP27" s="570" t="s">
        <v>100</v>
      </c>
      <c r="BQ27" s="570"/>
      <c r="BR27" s="570"/>
      <c r="BS27" s="570"/>
      <c r="BT27" s="570"/>
      <c r="BU27" s="570"/>
      <c r="BV27" s="570"/>
      <c r="BW27" s="574"/>
      <c r="BY27" s="578" t="s">
        <v>247</v>
      </c>
      <c r="BZ27" s="579"/>
      <c r="CA27" s="579"/>
      <c r="CB27" s="579"/>
      <c r="CC27" s="579"/>
      <c r="CD27" s="579"/>
      <c r="CE27" s="579"/>
      <c r="CF27" s="579"/>
      <c r="CG27" s="579"/>
      <c r="CH27" s="579"/>
      <c r="CI27" s="579"/>
      <c r="CJ27" s="579"/>
      <c r="CK27" s="579"/>
      <c r="CL27" s="580"/>
      <c r="CM27" s="566">
        <v>3357382</v>
      </c>
      <c r="CN27" s="567"/>
      <c r="CO27" s="567"/>
      <c r="CP27" s="567"/>
      <c r="CQ27" s="567"/>
      <c r="CR27" s="567"/>
      <c r="CS27" s="567"/>
      <c r="CT27" s="568"/>
      <c r="CU27" s="569">
        <v>0.1</v>
      </c>
      <c r="CV27" s="569"/>
      <c r="CW27" s="569"/>
      <c r="CX27" s="569"/>
      <c r="CY27" s="575" t="s">
        <v>100</v>
      </c>
      <c r="CZ27" s="567"/>
      <c r="DA27" s="567"/>
      <c r="DB27" s="567"/>
      <c r="DC27" s="567"/>
      <c r="DD27" s="567"/>
      <c r="DE27" s="567"/>
      <c r="DF27" s="567"/>
      <c r="DG27" s="567"/>
      <c r="DH27" s="567"/>
      <c r="DI27" s="567"/>
      <c r="DJ27" s="567"/>
      <c r="DK27" s="568"/>
      <c r="DL27" s="575">
        <v>3357382</v>
      </c>
      <c r="DM27" s="567"/>
      <c r="DN27" s="567"/>
      <c r="DO27" s="567"/>
      <c r="DP27" s="567"/>
      <c r="DQ27" s="567"/>
      <c r="DR27" s="567"/>
      <c r="DS27" s="567"/>
      <c r="DT27" s="567"/>
      <c r="DU27" s="567"/>
      <c r="DV27" s="567"/>
      <c r="DW27" s="567"/>
      <c r="DX27" s="576"/>
    </row>
    <row r="28" spans="2:128" ht="11.25" customHeight="1">
      <c r="B28" s="563" t="s">
        <v>248</v>
      </c>
      <c r="C28" s="564"/>
      <c r="D28" s="564"/>
      <c r="E28" s="564"/>
      <c r="F28" s="564"/>
      <c r="G28" s="564"/>
      <c r="H28" s="564"/>
      <c r="I28" s="564"/>
      <c r="J28" s="564"/>
      <c r="K28" s="564"/>
      <c r="L28" s="564"/>
      <c r="M28" s="564"/>
      <c r="N28" s="564"/>
      <c r="O28" s="564"/>
      <c r="P28" s="564"/>
      <c r="Q28" s="565"/>
      <c r="R28" s="566">
        <v>62770449</v>
      </c>
      <c r="S28" s="567"/>
      <c r="T28" s="567"/>
      <c r="U28" s="567"/>
      <c r="V28" s="567"/>
      <c r="W28" s="567"/>
      <c r="X28" s="567"/>
      <c r="Y28" s="568"/>
      <c r="Z28" s="571">
        <v>2.6</v>
      </c>
      <c r="AA28" s="572"/>
      <c r="AB28" s="572"/>
      <c r="AC28" s="577"/>
      <c r="AD28" s="575" t="s">
        <v>100</v>
      </c>
      <c r="AE28" s="567"/>
      <c r="AF28" s="567"/>
      <c r="AG28" s="567"/>
      <c r="AH28" s="567"/>
      <c r="AI28" s="567"/>
      <c r="AJ28" s="567"/>
      <c r="AK28" s="568"/>
      <c r="AL28" s="571" t="s">
        <v>100</v>
      </c>
      <c r="AM28" s="572"/>
      <c r="AN28" s="572"/>
      <c r="AO28" s="573"/>
      <c r="AP28" s="578" t="s">
        <v>249</v>
      </c>
      <c r="AQ28" s="579"/>
      <c r="AR28" s="579"/>
      <c r="AS28" s="579"/>
      <c r="AT28" s="579"/>
      <c r="AU28" s="579"/>
      <c r="AV28" s="579"/>
      <c r="AW28" s="579"/>
      <c r="AX28" s="579"/>
      <c r="AY28" s="579"/>
      <c r="AZ28" s="579"/>
      <c r="BA28" s="579"/>
      <c r="BB28" s="579"/>
      <c r="BC28" s="580"/>
      <c r="BD28" s="566">
        <v>906913</v>
      </c>
      <c r="BE28" s="567"/>
      <c r="BF28" s="567"/>
      <c r="BG28" s="567"/>
      <c r="BH28" s="567"/>
      <c r="BI28" s="567"/>
      <c r="BJ28" s="567"/>
      <c r="BK28" s="568"/>
      <c r="BL28" s="569">
        <v>0.2</v>
      </c>
      <c r="BM28" s="569"/>
      <c r="BN28" s="569"/>
      <c r="BO28" s="569"/>
      <c r="BP28" s="570" t="s">
        <v>100</v>
      </c>
      <c r="BQ28" s="570"/>
      <c r="BR28" s="570"/>
      <c r="BS28" s="570"/>
      <c r="BT28" s="570"/>
      <c r="BU28" s="570"/>
      <c r="BV28" s="570"/>
      <c r="BW28" s="574"/>
      <c r="BY28" s="578" t="s">
        <v>250</v>
      </c>
      <c r="BZ28" s="579"/>
      <c r="CA28" s="579"/>
      <c r="CB28" s="579"/>
      <c r="CC28" s="579"/>
      <c r="CD28" s="579"/>
      <c r="CE28" s="579"/>
      <c r="CF28" s="579"/>
      <c r="CG28" s="579"/>
      <c r="CH28" s="579"/>
      <c r="CI28" s="579"/>
      <c r="CJ28" s="579"/>
      <c r="CK28" s="579"/>
      <c r="CL28" s="580"/>
      <c r="CM28" s="566">
        <v>7849504</v>
      </c>
      <c r="CN28" s="567"/>
      <c r="CO28" s="567"/>
      <c r="CP28" s="567"/>
      <c r="CQ28" s="567"/>
      <c r="CR28" s="567"/>
      <c r="CS28" s="567"/>
      <c r="CT28" s="568"/>
      <c r="CU28" s="569">
        <v>0.3</v>
      </c>
      <c r="CV28" s="569"/>
      <c r="CW28" s="569"/>
      <c r="CX28" s="569"/>
      <c r="CY28" s="575" t="s">
        <v>100</v>
      </c>
      <c r="CZ28" s="567"/>
      <c r="DA28" s="567"/>
      <c r="DB28" s="567"/>
      <c r="DC28" s="567"/>
      <c r="DD28" s="567"/>
      <c r="DE28" s="567"/>
      <c r="DF28" s="567"/>
      <c r="DG28" s="567"/>
      <c r="DH28" s="567"/>
      <c r="DI28" s="567"/>
      <c r="DJ28" s="567"/>
      <c r="DK28" s="568"/>
      <c r="DL28" s="575">
        <v>7849504</v>
      </c>
      <c r="DM28" s="567"/>
      <c r="DN28" s="567"/>
      <c r="DO28" s="567"/>
      <c r="DP28" s="567"/>
      <c r="DQ28" s="567"/>
      <c r="DR28" s="567"/>
      <c r="DS28" s="567"/>
      <c r="DT28" s="567"/>
      <c r="DU28" s="567"/>
      <c r="DV28" s="567"/>
      <c r="DW28" s="567"/>
      <c r="DX28" s="576"/>
    </row>
    <row r="29" spans="2:128" ht="11.25" customHeight="1">
      <c r="B29" s="563" t="s">
        <v>251</v>
      </c>
      <c r="C29" s="564"/>
      <c r="D29" s="564"/>
      <c r="E29" s="564"/>
      <c r="F29" s="564"/>
      <c r="G29" s="564"/>
      <c r="H29" s="564"/>
      <c r="I29" s="564"/>
      <c r="J29" s="564"/>
      <c r="K29" s="564"/>
      <c r="L29" s="564"/>
      <c r="M29" s="564"/>
      <c r="N29" s="564"/>
      <c r="O29" s="564"/>
      <c r="P29" s="564"/>
      <c r="Q29" s="565"/>
      <c r="R29" s="566">
        <v>8754959</v>
      </c>
      <c r="S29" s="567"/>
      <c r="T29" s="567"/>
      <c r="U29" s="567"/>
      <c r="V29" s="567"/>
      <c r="W29" s="567"/>
      <c r="X29" s="567"/>
      <c r="Y29" s="568"/>
      <c r="Z29" s="571">
        <v>0.4</v>
      </c>
      <c r="AA29" s="572"/>
      <c r="AB29" s="572"/>
      <c r="AC29" s="577"/>
      <c r="AD29" s="575" t="s">
        <v>100</v>
      </c>
      <c r="AE29" s="567"/>
      <c r="AF29" s="567"/>
      <c r="AG29" s="567"/>
      <c r="AH29" s="567"/>
      <c r="AI29" s="567"/>
      <c r="AJ29" s="567"/>
      <c r="AK29" s="568"/>
      <c r="AL29" s="571" t="s">
        <v>100</v>
      </c>
      <c r="AM29" s="572"/>
      <c r="AN29" s="572"/>
      <c r="AO29" s="573"/>
      <c r="AP29" s="578" t="s">
        <v>252</v>
      </c>
      <c r="AQ29" s="579"/>
      <c r="AR29" s="579"/>
      <c r="AS29" s="579"/>
      <c r="AT29" s="579"/>
      <c r="AU29" s="579"/>
      <c r="AV29" s="579"/>
      <c r="AW29" s="579"/>
      <c r="AX29" s="579"/>
      <c r="AY29" s="579"/>
      <c r="AZ29" s="579"/>
      <c r="BA29" s="579"/>
      <c r="BB29" s="579"/>
      <c r="BC29" s="580"/>
      <c r="BD29" s="566">
        <v>97946</v>
      </c>
      <c r="BE29" s="567"/>
      <c r="BF29" s="567"/>
      <c r="BG29" s="567"/>
      <c r="BH29" s="567"/>
      <c r="BI29" s="567"/>
      <c r="BJ29" s="567"/>
      <c r="BK29" s="568"/>
      <c r="BL29" s="569">
        <v>0</v>
      </c>
      <c r="BM29" s="569"/>
      <c r="BN29" s="569"/>
      <c r="BO29" s="569"/>
      <c r="BP29" s="570" t="s">
        <v>100</v>
      </c>
      <c r="BQ29" s="570"/>
      <c r="BR29" s="570"/>
      <c r="BS29" s="570"/>
      <c r="BT29" s="570"/>
      <c r="BU29" s="570"/>
      <c r="BV29" s="570"/>
      <c r="BW29" s="574"/>
      <c r="BY29" s="578" t="s">
        <v>253</v>
      </c>
      <c r="BZ29" s="581"/>
      <c r="CA29" s="581"/>
      <c r="CB29" s="581"/>
      <c r="CC29" s="581"/>
      <c r="CD29" s="581"/>
      <c r="CE29" s="581"/>
      <c r="CF29" s="581"/>
      <c r="CG29" s="581"/>
      <c r="CH29" s="581"/>
      <c r="CI29" s="581"/>
      <c r="CJ29" s="581"/>
      <c r="CK29" s="581"/>
      <c r="CL29" s="580"/>
      <c r="CM29" s="566" t="s">
        <v>100</v>
      </c>
      <c r="CN29" s="567"/>
      <c r="CO29" s="567"/>
      <c r="CP29" s="567"/>
      <c r="CQ29" s="567"/>
      <c r="CR29" s="567"/>
      <c r="CS29" s="567"/>
      <c r="CT29" s="568"/>
      <c r="CU29" s="569" t="s">
        <v>100</v>
      </c>
      <c r="CV29" s="569"/>
      <c r="CW29" s="569"/>
      <c r="CX29" s="569"/>
      <c r="CY29" s="575" t="s">
        <v>100</v>
      </c>
      <c r="CZ29" s="567"/>
      <c r="DA29" s="567"/>
      <c r="DB29" s="567"/>
      <c r="DC29" s="567"/>
      <c r="DD29" s="567"/>
      <c r="DE29" s="567"/>
      <c r="DF29" s="567"/>
      <c r="DG29" s="567"/>
      <c r="DH29" s="567"/>
      <c r="DI29" s="567"/>
      <c r="DJ29" s="567"/>
      <c r="DK29" s="568"/>
      <c r="DL29" s="575" t="s">
        <v>100</v>
      </c>
      <c r="DM29" s="567"/>
      <c r="DN29" s="567"/>
      <c r="DO29" s="567"/>
      <c r="DP29" s="567"/>
      <c r="DQ29" s="567"/>
      <c r="DR29" s="567"/>
      <c r="DS29" s="567"/>
      <c r="DT29" s="567"/>
      <c r="DU29" s="567"/>
      <c r="DV29" s="567"/>
      <c r="DW29" s="567"/>
      <c r="DX29" s="576"/>
    </row>
    <row r="30" spans="2:128" ht="11.25" customHeight="1">
      <c r="B30" s="563" t="s">
        <v>254</v>
      </c>
      <c r="C30" s="564"/>
      <c r="D30" s="564"/>
      <c r="E30" s="564"/>
      <c r="F30" s="564"/>
      <c r="G30" s="564"/>
      <c r="H30" s="564"/>
      <c r="I30" s="564"/>
      <c r="J30" s="564"/>
      <c r="K30" s="564"/>
      <c r="L30" s="564"/>
      <c r="M30" s="564"/>
      <c r="N30" s="564"/>
      <c r="O30" s="564"/>
      <c r="P30" s="564"/>
      <c r="Q30" s="565"/>
      <c r="R30" s="566">
        <v>229311898</v>
      </c>
      <c r="S30" s="567"/>
      <c r="T30" s="567"/>
      <c r="U30" s="567"/>
      <c r="V30" s="567"/>
      <c r="W30" s="567"/>
      <c r="X30" s="567"/>
      <c r="Y30" s="568"/>
      <c r="Z30" s="571">
        <v>9.6</v>
      </c>
      <c r="AA30" s="572"/>
      <c r="AB30" s="572"/>
      <c r="AC30" s="577"/>
      <c r="AD30" s="575">
        <v>4568151</v>
      </c>
      <c r="AE30" s="567"/>
      <c r="AF30" s="567"/>
      <c r="AG30" s="567"/>
      <c r="AH30" s="567"/>
      <c r="AI30" s="567"/>
      <c r="AJ30" s="567"/>
      <c r="AK30" s="568"/>
      <c r="AL30" s="571">
        <v>0.4</v>
      </c>
      <c r="AM30" s="572"/>
      <c r="AN30" s="572"/>
      <c r="AO30" s="573"/>
      <c r="AP30" s="578" t="s">
        <v>255</v>
      </c>
      <c r="AQ30" s="579"/>
      <c r="AR30" s="579"/>
      <c r="AS30" s="579"/>
      <c r="AT30" s="579"/>
      <c r="AU30" s="579"/>
      <c r="AV30" s="579"/>
      <c r="AW30" s="579"/>
      <c r="AX30" s="579"/>
      <c r="AY30" s="579"/>
      <c r="AZ30" s="579"/>
      <c r="BA30" s="579"/>
      <c r="BB30" s="579"/>
      <c r="BC30" s="580"/>
      <c r="BD30" s="566">
        <v>97946</v>
      </c>
      <c r="BE30" s="567"/>
      <c r="BF30" s="567"/>
      <c r="BG30" s="567"/>
      <c r="BH30" s="567"/>
      <c r="BI30" s="567"/>
      <c r="BJ30" s="567"/>
      <c r="BK30" s="568"/>
      <c r="BL30" s="569">
        <v>0</v>
      </c>
      <c r="BM30" s="569"/>
      <c r="BN30" s="569"/>
      <c r="BO30" s="569"/>
      <c r="BP30" s="570" t="s">
        <v>100</v>
      </c>
      <c r="BQ30" s="570"/>
      <c r="BR30" s="570"/>
      <c r="BS30" s="570"/>
      <c r="BT30" s="570"/>
      <c r="BU30" s="570"/>
      <c r="BV30" s="570"/>
      <c r="BW30" s="574"/>
      <c r="BY30" s="563" t="s">
        <v>256</v>
      </c>
      <c r="BZ30" s="564"/>
      <c r="CA30" s="564"/>
      <c r="CB30" s="564"/>
      <c r="CC30" s="564"/>
      <c r="CD30" s="564"/>
      <c r="CE30" s="564"/>
      <c r="CF30" s="564"/>
      <c r="CG30" s="564"/>
      <c r="CH30" s="564"/>
      <c r="CI30" s="564"/>
      <c r="CJ30" s="564"/>
      <c r="CK30" s="564"/>
      <c r="CL30" s="565"/>
      <c r="CM30" s="566">
        <v>2390878156</v>
      </c>
      <c r="CN30" s="567"/>
      <c r="CO30" s="567"/>
      <c r="CP30" s="567"/>
      <c r="CQ30" s="567"/>
      <c r="CR30" s="567"/>
      <c r="CS30" s="567"/>
      <c r="CT30" s="568"/>
      <c r="CU30" s="569">
        <v>100</v>
      </c>
      <c r="CV30" s="569"/>
      <c r="CW30" s="569"/>
      <c r="CX30" s="569"/>
      <c r="CY30" s="575">
        <v>423765287</v>
      </c>
      <c r="CZ30" s="567"/>
      <c r="DA30" s="567"/>
      <c r="DB30" s="567"/>
      <c r="DC30" s="567"/>
      <c r="DD30" s="567"/>
      <c r="DE30" s="567"/>
      <c r="DF30" s="567"/>
      <c r="DG30" s="567"/>
      <c r="DH30" s="567"/>
      <c r="DI30" s="567"/>
      <c r="DJ30" s="567"/>
      <c r="DK30" s="568"/>
      <c r="DL30" s="575">
        <v>1583069251</v>
      </c>
      <c r="DM30" s="567"/>
      <c r="DN30" s="567"/>
      <c r="DO30" s="567"/>
      <c r="DP30" s="567"/>
      <c r="DQ30" s="567"/>
      <c r="DR30" s="567"/>
      <c r="DS30" s="567"/>
      <c r="DT30" s="567"/>
      <c r="DU30" s="567"/>
      <c r="DV30" s="567"/>
      <c r="DW30" s="567"/>
      <c r="DX30" s="576"/>
    </row>
    <row r="31" spans="2:128" ht="11.25" customHeight="1">
      <c r="B31" s="563" t="s">
        <v>257</v>
      </c>
      <c r="C31" s="564"/>
      <c r="D31" s="564"/>
      <c r="E31" s="564"/>
      <c r="F31" s="564"/>
      <c r="G31" s="564"/>
      <c r="H31" s="564"/>
      <c r="I31" s="564"/>
      <c r="J31" s="564"/>
      <c r="K31" s="564"/>
      <c r="L31" s="564"/>
      <c r="M31" s="564"/>
      <c r="N31" s="564"/>
      <c r="O31" s="564"/>
      <c r="P31" s="564"/>
      <c r="Q31" s="565"/>
      <c r="R31" s="566">
        <v>348938108</v>
      </c>
      <c r="S31" s="567"/>
      <c r="T31" s="567"/>
      <c r="U31" s="567"/>
      <c r="V31" s="567"/>
      <c r="W31" s="567"/>
      <c r="X31" s="567"/>
      <c r="Y31" s="568"/>
      <c r="Z31" s="571">
        <v>14.5</v>
      </c>
      <c r="AA31" s="572"/>
      <c r="AB31" s="572"/>
      <c r="AC31" s="577"/>
      <c r="AD31" s="575" t="s">
        <v>100</v>
      </c>
      <c r="AE31" s="567"/>
      <c r="AF31" s="567"/>
      <c r="AG31" s="567"/>
      <c r="AH31" s="567"/>
      <c r="AI31" s="567"/>
      <c r="AJ31" s="567"/>
      <c r="AK31" s="568"/>
      <c r="AL31" s="571" t="s">
        <v>100</v>
      </c>
      <c r="AM31" s="572"/>
      <c r="AN31" s="572"/>
      <c r="AO31" s="573"/>
      <c r="AP31" s="578" t="s">
        <v>258</v>
      </c>
      <c r="AQ31" s="579"/>
      <c r="AR31" s="579"/>
      <c r="AS31" s="579"/>
      <c r="AT31" s="579"/>
      <c r="AU31" s="579"/>
      <c r="AV31" s="579"/>
      <c r="AW31" s="579"/>
      <c r="AX31" s="579"/>
      <c r="AY31" s="579"/>
      <c r="AZ31" s="579"/>
      <c r="BA31" s="579"/>
      <c r="BB31" s="579"/>
      <c r="BC31" s="580"/>
      <c r="BD31" s="566">
        <v>808967</v>
      </c>
      <c r="BE31" s="567"/>
      <c r="BF31" s="567"/>
      <c r="BG31" s="567"/>
      <c r="BH31" s="567"/>
      <c r="BI31" s="567"/>
      <c r="BJ31" s="567"/>
      <c r="BK31" s="568"/>
      <c r="BL31" s="569">
        <v>0.1</v>
      </c>
      <c r="BM31" s="569"/>
      <c r="BN31" s="569"/>
      <c r="BO31" s="569"/>
      <c r="BP31" s="570" t="s">
        <v>100</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259</v>
      </c>
      <c r="C32" s="564"/>
      <c r="D32" s="564"/>
      <c r="E32" s="564"/>
      <c r="F32" s="564"/>
      <c r="G32" s="564"/>
      <c r="H32" s="564"/>
      <c r="I32" s="564"/>
      <c r="J32" s="564"/>
      <c r="K32" s="564"/>
      <c r="L32" s="564"/>
      <c r="M32" s="564"/>
      <c r="N32" s="564"/>
      <c r="O32" s="564"/>
      <c r="P32" s="564"/>
      <c r="Q32" s="565"/>
      <c r="R32" s="566" t="s">
        <v>100</v>
      </c>
      <c r="S32" s="567"/>
      <c r="T32" s="567"/>
      <c r="U32" s="567"/>
      <c r="V32" s="567"/>
      <c r="W32" s="567"/>
      <c r="X32" s="567"/>
      <c r="Y32" s="568"/>
      <c r="Z32" s="571" t="s">
        <v>100</v>
      </c>
      <c r="AA32" s="572"/>
      <c r="AB32" s="572"/>
      <c r="AC32" s="577"/>
      <c r="AD32" s="575" t="s">
        <v>100</v>
      </c>
      <c r="AE32" s="567"/>
      <c r="AF32" s="567"/>
      <c r="AG32" s="567"/>
      <c r="AH32" s="567"/>
      <c r="AI32" s="567"/>
      <c r="AJ32" s="567"/>
      <c r="AK32" s="568"/>
      <c r="AL32" s="571" t="s">
        <v>100</v>
      </c>
      <c r="AM32" s="572"/>
      <c r="AN32" s="572"/>
      <c r="AO32" s="573"/>
      <c r="AP32" s="578" t="s">
        <v>260</v>
      </c>
      <c r="AQ32" s="579"/>
      <c r="AR32" s="579"/>
      <c r="AS32" s="579"/>
      <c r="AT32" s="579"/>
      <c r="AU32" s="579"/>
      <c r="AV32" s="579"/>
      <c r="AW32" s="579"/>
      <c r="AX32" s="579"/>
      <c r="AY32" s="579"/>
      <c r="AZ32" s="579"/>
      <c r="BA32" s="579"/>
      <c r="BB32" s="579"/>
      <c r="BC32" s="580"/>
      <c r="BD32" s="566">
        <v>328</v>
      </c>
      <c r="BE32" s="567"/>
      <c r="BF32" s="567"/>
      <c r="BG32" s="567"/>
      <c r="BH32" s="567"/>
      <c r="BI32" s="567"/>
      <c r="BJ32" s="567"/>
      <c r="BK32" s="568"/>
      <c r="BL32" s="569">
        <v>0</v>
      </c>
      <c r="BM32" s="569"/>
      <c r="BN32" s="569"/>
      <c r="BO32" s="569"/>
      <c r="BP32" s="570" t="s">
        <v>100</v>
      </c>
      <c r="BQ32" s="570"/>
      <c r="BR32" s="570"/>
      <c r="BS32" s="570"/>
      <c r="BT32" s="570"/>
      <c r="BU32" s="570"/>
      <c r="BV32" s="570"/>
      <c r="BW32" s="574"/>
      <c r="BY32" s="548" t="s">
        <v>261</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262</v>
      </c>
      <c r="C33" s="564"/>
      <c r="D33" s="564"/>
      <c r="E33" s="564"/>
      <c r="F33" s="564"/>
      <c r="G33" s="564"/>
      <c r="H33" s="564"/>
      <c r="I33" s="564"/>
      <c r="J33" s="564"/>
      <c r="K33" s="564"/>
      <c r="L33" s="564"/>
      <c r="M33" s="564"/>
      <c r="N33" s="564"/>
      <c r="O33" s="564"/>
      <c r="P33" s="564"/>
      <c r="Q33" s="565"/>
      <c r="R33" s="566">
        <v>165014108</v>
      </c>
      <c r="S33" s="567"/>
      <c r="T33" s="567"/>
      <c r="U33" s="567"/>
      <c r="V33" s="567"/>
      <c r="W33" s="567"/>
      <c r="X33" s="567"/>
      <c r="Y33" s="568"/>
      <c r="Z33" s="571">
        <v>6.9</v>
      </c>
      <c r="AA33" s="572"/>
      <c r="AB33" s="572"/>
      <c r="AC33" s="577"/>
      <c r="AD33" s="575" t="s">
        <v>100</v>
      </c>
      <c r="AE33" s="567"/>
      <c r="AF33" s="567"/>
      <c r="AG33" s="567"/>
      <c r="AH33" s="567"/>
      <c r="AI33" s="567"/>
      <c r="AJ33" s="567"/>
      <c r="AK33" s="568"/>
      <c r="AL33" s="571" t="s">
        <v>100</v>
      </c>
      <c r="AM33" s="572"/>
      <c r="AN33" s="572"/>
      <c r="AO33" s="573"/>
      <c r="AP33" s="563" t="s">
        <v>135</v>
      </c>
      <c r="AQ33" s="564"/>
      <c r="AR33" s="564"/>
      <c r="AS33" s="564"/>
      <c r="AT33" s="564"/>
      <c r="AU33" s="564"/>
      <c r="AV33" s="564"/>
      <c r="AW33" s="564"/>
      <c r="AX33" s="564"/>
      <c r="AY33" s="564"/>
      <c r="AZ33" s="564"/>
      <c r="BA33" s="564"/>
      <c r="BB33" s="564"/>
      <c r="BC33" s="565"/>
      <c r="BD33" s="566">
        <v>581251559</v>
      </c>
      <c r="BE33" s="567"/>
      <c r="BF33" s="567"/>
      <c r="BG33" s="567"/>
      <c r="BH33" s="567"/>
      <c r="BI33" s="567"/>
      <c r="BJ33" s="567"/>
      <c r="BK33" s="568"/>
      <c r="BL33" s="569">
        <v>100</v>
      </c>
      <c r="BM33" s="569"/>
      <c r="BN33" s="569"/>
      <c r="BO33" s="569"/>
      <c r="BP33" s="570">
        <v>2364172</v>
      </c>
      <c r="BQ33" s="570"/>
      <c r="BR33" s="570"/>
      <c r="BS33" s="570"/>
      <c r="BT33" s="570"/>
      <c r="BU33" s="570"/>
      <c r="BV33" s="570"/>
      <c r="BW33" s="574"/>
      <c r="BY33" s="548" t="s">
        <v>172</v>
      </c>
      <c r="BZ33" s="549"/>
      <c r="CA33" s="549"/>
      <c r="CB33" s="549"/>
      <c r="CC33" s="549"/>
      <c r="CD33" s="549"/>
      <c r="CE33" s="549"/>
      <c r="CF33" s="549"/>
      <c r="CG33" s="549"/>
      <c r="CH33" s="549"/>
      <c r="CI33" s="549"/>
      <c r="CJ33" s="549"/>
      <c r="CK33" s="549"/>
      <c r="CL33" s="550"/>
      <c r="CM33" s="548" t="s">
        <v>263</v>
      </c>
      <c r="CN33" s="549"/>
      <c r="CO33" s="549"/>
      <c r="CP33" s="549"/>
      <c r="CQ33" s="549"/>
      <c r="CR33" s="549"/>
      <c r="CS33" s="549"/>
      <c r="CT33" s="550"/>
      <c r="CU33" s="548" t="s">
        <v>264</v>
      </c>
      <c r="CV33" s="549"/>
      <c r="CW33" s="549"/>
      <c r="CX33" s="550"/>
      <c r="CY33" s="548" t="s">
        <v>265</v>
      </c>
      <c r="CZ33" s="549"/>
      <c r="DA33" s="549"/>
      <c r="DB33" s="549"/>
      <c r="DC33" s="549"/>
      <c r="DD33" s="549"/>
      <c r="DE33" s="549"/>
      <c r="DF33" s="550"/>
      <c r="DG33" s="585" t="s">
        <v>266</v>
      </c>
      <c r="DH33" s="586"/>
      <c r="DI33" s="586"/>
      <c r="DJ33" s="586"/>
      <c r="DK33" s="586"/>
      <c r="DL33" s="586"/>
      <c r="DM33" s="586"/>
      <c r="DN33" s="586"/>
      <c r="DO33" s="586"/>
      <c r="DP33" s="586"/>
      <c r="DQ33" s="587"/>
      <c r="DR33" s="548" t="s">
        <v>267</v>
      </c>
      <c r="DS33" s="549"/>
      <c r="DT33" s="549"/>
      <c r="DU33" s="549"/>
      <c r="DV33" s="549"/>
      <c r="DW33" s="549"/>
      <c r="DX33" s="550"/>
    </row>
    <row r="34" spans="2:128" ht="11.25" customHeight="1">
      <c r="B34" s="582" t="s">
        <v>268</v>
      </c>
      <c r="C34" s="583"/>
      <c r="D34" s="583"/>
      <c r="E34" s="583"/>
      <c r="F34" s="583"/>
      <c r="G34" s="583"/>
      <c r="H34" s="583"/>
      <c r="I34" s="583"/>
      <c r="J34" s="583"/>
      <c r="K34" s="583"/>
      <c r="L34" s="583"/>
      <c r="M34" s="583"/>
      <c r="N34" s="583"/>
      <c r="O34" s="583"/>
      <c r="P34" s="583"/>
      <c r="Q34" s="584"/>
      <c r="R34" s="566">
        <v>2398984645</v>
      </c>
      <c r="S34" s="567"/>
      <c r="T34" s="567"/>
      <c r="U34" s="567"/>
      <c r="V34" s="567"/>
      <c r="W34" s="567"/>
      <c r="X34" s="567"/>
      <c r="Y34" s="568"/>
      <c r="Z34" s="569">
        <v>100</v>
      </c>
      <c r="AA34" s="569"/>
      <c r="AB34" s="569"/>
      <c r="AC34" s="569"/>
      <c r="AD34" s="570">
        <v>1277223742</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269</v>
      </c>
      <c r="BZ34" s="553"/>
      <c r="CA34" s="553"/>
      <c r="CB34" s="553"/>
      <c r="CC34" s="553"/>
      <c r="CD34" s="553"/>
      <c r="CE34" s="553"/>
      <c r="CF34" s="553"/>
      <c r="CG34" s="553"/>
      <c r="CH34" s="553"/>
      <c r="CI34" s="553"/>
      <c r="CJ34" s="553"/>
      <c r="CK34" s="553"/>
      <c r="CL34" s="554"/>
      <c r="CM34" s="555">
        <v>1142599571</v>
      </c>
      <c r="CN34" s="556"/>
      <c r="CO34" s="556"/>
      <c r="CP34" s="556"/>
      <c r="CQ34" s="556"/>
      <c r="CR34" s="556"/>
      <c r="CS34" s="556"/>
      <c r="CT34" s="557"/>
      <c r="CU34" s="596">
        <v>47.8</v>
      </c>
      <c r="CV34" s="597"/>
      <c r="CW34" s="597"/>
      <c r="CX34" s="599"/>
      <c r="CY34" s="595">
        <v>994278756</v>
      </c>
      <c r="CZ34" s="556"/>
      <c r="DA34" s="556"/>
      <c r="DB34" s="556"/>
      <c r="DC34" s="556"/>
      <c r="DD34" s="556"/>
      <c r="DE34" s="556"/>
      <c r="DF34" s="557"/>
      <c r="DG34" s="595">
        <v>981507759</v>
      </c>
      <c r="DH34" s="556"/>
      <c r="DI34" s="556"/>
      <c r="DJ34" s="556"/>
      <c r="DK34" s="556"/>
      <c r="DL34" s="556"/>
      <c r="DM34" s="556"/>
      <c r="DN34" s="556"/>
      <c r="DO34" s="556"/>
      <c r="DP34" s="556"/>
      <c r="DQ34" s="557"/>
      <c r="DR34" s="596">
        <v>68.099999999999994</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270</v>
      </c>
      <c r="BZ35" s="564"/>
      <c r="CA35" s="564"/>
      <c r="CB35" s="564"/>
      <c r="CC35" s="564"/>
      <c r="CD35" s="564"/>
      <c r="CE35" s="564"/>
      <c r="CF35" s="564"/>
      <c r="CG35" s="564"/>
      <c r="CH35" s="564"/>
      <c r="CI35" s="564"/>
      <c r="CJ35" s="564"/>
      <c r="CK35" s="564"/>
      <c r="CL35" s="565"/>
      <c r="CM35" s="566">
        <v>638248727</v>
      </c>
      <c r="CN35" s="591"/>
      <c r="CO35" s="591"/>
      <c r="CP35" s="591"/>
      <c r="CQ35" s="591"/>
      <c r="CR35" s="591"/>
      <c r="CS35" s="591"/>
      <c r="CT35" s="592"/>
      <c r="CU35" s="588">
        <v>26.7</v>
      </c>
      <c r="CV35" s="589"/>
      <c r="CW35" s="589"/>
      <c r="CX35" s="590"/>
      <c r="CY35" s="575">
        <v>535201898</v>
      </c>
      <c r="CZ35" s="591"/>
      <c r="DA35" s="591"/>
      <c r="DB35" s="591"/>
      <c r="DC35" s="591"/>
      <c r="DD35" s="591"/>
      <c r="DE35" s="591"/>
      <c r="DF35" s="592"/>
      <c r="DG35" s="575">
        <v>528207192</v>
      </c>
      <c r="DH35" s="591"/>
      <c r="DI35" s="591"/>
      <c r="DJ35" s="591"/>
      <c r="DK35" s="591"/>
      <c r="DL35" s="591"/>
      <c r="DM35" s="591"/>
      <c r="DN35" s="591"/>
      <c r="DO35" s="591"/>
      <c r="DP35" s="591"/>
      <c r="DQ35" s="592"/>
      <c r="DR35" s="588">
        <v>36.6</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271</v>
      </c>
      <c r="BZ36" s="564"/>
      <c r="CA36" s="564"/>
      <c r="CB36" s="564"/>
      <c r="CC36" s="564"/>
      <c r="CD36" s="564"/>
      <c r="CE36" s="564"/>
      <c r="CF36" s="564"/>
      <c r="CG36" s="564"/>
      <c r="CH36" s="564"/>
      <c r="CI36" s="564"/>
      <c r="CJ36" s="564"/>
      <c r="CK36" s="564"/>
      <c r="CL36" s="565"/>
      <c r="CM36" s="566">
        <v>473745481</v>
      </c>
      <c r="CN36" s="567"/>
      <c r="CO36" s="567"/>
      <c r="CP36" s="567"/>
      <c r="CQ36" s="567"/>
      <c r="CR36" s="567"/>
      <c r="CS36" s="567"/>
      <c r="CT36" s="568"/>
      <c r="CU36" s="588">
        <v>19.8</v>
      </c>
      <c r="CV36" s="589"/>
      <c r="CW36" s="589"/>
      <c r="CX36" s="590"/>
      <c r="CY36" s="575">
        <v>380776139</v>
      </c>
      <c r="CZ36" s="591"/>
      <c r="DA36" s="591"/>
      <c r="DB36" s="591"/>
      <c r="DC36" s="591"/>
      <c r="DD36" s="591"/>
      <c r="DE36" s="591"/>
      <c r="DF36" s="592"/>
      <c r="DG36" s="575">
        <v>380765422</v>
      </c>
      <c r="DH36" s="591"/>
      <c r="DI36" s="591"/>
      <c r="DJ36" s="591"/>
      <c r="DK36" s="591"/>
      <c r="DL36" s="591"/>
      <c r="DM36" s="591"/>
      <c r="DN36" s="591"/>
      <c r="DO36" s="591"/>
      <c r="DP36" s="591"/>
      <c r="DQ36" s="592"/>
      <c r="DR36" s="588">
        <v>26.4</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272</v>
      </c>
      <c r="AQ37" s="549"/>
      <c r="AR37" s="549"/>
      <c r="AS37" s="549"/>
      <c r="AT37" s="549"/>
      <c r="AU37" s="549"/>
      <c r="AV37" s="549"/>
      <c r="AW37" s="549"/>
      <c r="AX37" s="549"/>
      <c r="AY37" s="549"/>
      <c r="AZ37" s="549"/>
      <c r="BA37" s="549"/>
      <c r="BB37" s="549"/>
      <c r="BC37" s="550"/>
      <c r="BD37" s="548" t="s">
        <v>273</v>
      </c>
      <c r="BE37" s="549"/>
      <c r="BF37" s="549"/>
      <c r="BG37" s="549"/>
      <c r="BH37" s="549"/>
      <c r="BI37" s="549"/>
      <c r="BJ37" s="549"/>
      <c r="BK37" s="549"/>
      <c r="BL37" s="549"/>
      <c r="BM37" s="550"/>
      <c r="BN37" s="548" t="s">
        <v>274</v>
      </c>
      <c r="BO37" s="549"/>
      <c r="BP37" s="549"/>
      <c r="BQ37" s="549"/>
      <c r="BR37" s="549"/>
      <c r="BS37" s="549"/>
      <c r="BT37" s="549"/>
      <c r="BU37" s="549"/>
      <c r="BV37" s="549"/>
      <c r="BW37" s="550"/>
      <c r="BY37" s="563" t="s">
        <v>275</v>
      </c>
      <c r="BZ37" s="564"/>
      <c r="CA37" s="564"/>
      <c r="CB37" s="564"/>
      <c r="CC37" s="564"/>
      <c r="CD37" s="564"/>
      <c r="CE37" s="564"/>
      <c r="CF37" s="564"/>
      <c r="CG37" s="564"/>
      <c r="CH37" s="564"/>
      <c r="CI37" s="564"/>
      <c r="CJ37" s="564"/>
      <c r="CK37" s="564"/>
      <c r="CL37" s="565"/>
      <c r="CM37" s="566">
        <v>68325691</v>
      </c>
      <c r="CN37" s="591"/>
      <c r="CO37" s="591"/>
      <c r="CP37" s="591"/>
      <c r="CQ37" s="591"/>
      <c r="CR37" s="591"/>
      <c r="CS37" s="591"/>
      <c r="CT37" s="592"/>
      <c r="CU37" s="588">
        <v>2.9</v>
      </c>
      <c r="CV37" s="589"/>
      <c r="CW37" s="589"/>
      <c r="CX37" s="590"/>
      <c r="CY37" s="575">
        <v>29826365</v>
      </c>
      <c r="CZ37" s="591"/>
      <c r="DA37" s="591"/>
      <c r="DB37" s="591"/>
      <c r="DC37" s="591"/>
      <c r="DD37" s="591"/>
      <c r="DE37" s="591"/>
      <c r="DF37" s="592"/>
      <c r="DG37" s="575">
        <v>29826365</v>
      </c>
      <c r="DH37" s="591"/>
      <c r="DI37" s="591"/>
      <c r="DJ37" s="591"/>
      <c r="DK37" s="591"/>
      <c r="DL37" s="591"/>
      <c r="DM37" s="591"/>
      <c r="DN37" s="591"/>
      <c r="DO37" s="591"/>
      <c r="DP37" s="591"/>
      <c r="DQ37" s="592"/>
      <c r="DR37" s="588">
        <v>2.1</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276</v>
      </c>
      <c r="AQ38" s="613"/>
      <c r="AR38" s="613"/>
      <c r="AS38" s="613"/>
      <c r="AT38" s="618" t="s">
        <v>277</v>
      </c>
      <c r="AU38" s="178"/>
      <c r="AV38" s="178"/>
      <c r="AW38" s="178"/>
      <c r="AX38" s="552" t="s">
        <v>135</v>
      </c>
      <c r="AY38" s="553"/>
      <c r="AZ38" s="553"/>
      <c r="BA38" s="553"/>
      <c r="BB38" s="553"/>
      <c r="BC38" s="554"/>
      <c r="BD38" s="593">
        <v>98.6</v>
      </c>
      <c r="BE38" s="561"/>
      <c r="BF38" s="561"/>
      <c r="BG38" s="561"/>
      <c r="BH38" s="561"/>
      <c r="BI38" s="561">
        <v>97</v>
      </c>
      <c r="BJ38" s="561"/>
      <c r="BK38" s="561"/>
      <c r="BL38" s="561"/>
      <c r="BM38" s="562"/>
      <c r="BN38" s="593">
        <v>98.4</v>
      </c>
      <c r="BO38" s="561"/>
      <c r="BP38" s="561"/>
      <c r="BQ38" s="561"/>
      <c r="BR38" s="561"/>
      <c r="BS38" s="561">
        <v>96.4</v>
      </c>
      <c r="BT38" s="561"/>
      <c r="BU38" s="561"/>
      <c r="BV38" s="561"/>
      <c r="BW38" s="562"/>
      <c r="BY38" s="563" t="s">
        <v>278</v>
      </c>
      <c r="BZ38" s="564"/>
      <c r="CA38" s="564"/>
      <c r="CB38" s="564"/>
      <c r="CC38" s="564"/>
      <c r="CD38" s="564"/>
      <c r="CE38" s="564"/>
      <c r="CF38" s="564"/>
      <c r="CG38" s="564"/>
      <c r="CH38" s="564"/>
      <c r="CI38" s="564"/>
      <c r="CJ38" s="564"/>
      <c r="CK38" s="564"/>
      <c r="CL38" s="565"/>
      <c r="CM38" s="566">
        <v>436025153</v>
      </c>
      <c r="CN38" s="567"/>
      <c r="CO38" s="567"/>
      <c r="CP38" s="567"/>
      <c r="CQ38" s="567"/>
      <c r="CR38" s="567"/>
      <c r="CS38" s="567"/>
      <c r="CT38" s="568"/>
      <c r="CU38" s="588">
        <v>18.2</v>
      </c>
      <c r="CV38" s="589"/>
      <c r="CW38" s="589"/>
      <c r="CX38" s="590"/>
      <c r="CY38" s="575">
        <v>429250493</v>
      </c>
      <c r="CZ38" s="591"/>
      <c r="DA38" s="591"/>
      <c r="DB38" s="591"/>
      <c r="DC38" s="591"/>
      <c r="DD38" s="591"/>
      <c r="DE38" s="591"/>
      <c r="DF38" s="592"/>
      <c r="DG38" s="575">
        <v>423474202</v>
      </c>
      <c r="DH38" s="591"/>
      <c r="DI38" s="591"/>
      <c r="DJ38" s="591"/>
      <c r="DK38" s="591"/>
      <c r="DL38" s="591"/>
      <c r="DM38" s="591"/>
      <c r="DN38" s="591"/>
      <c r="DO38" s="591"/>
      <c r="DP38" s="591"/>
      <c r="DQ38" s="592"/>
      <c r="DR38" s="588">
        <v>29.4</v>
      </c>
      <c r="DS38" s="589"/>
      <c r="DT38" s="589"/>
      <c r="DU38" s="589"/>
      <c r="DV38" s="589"/>
      <c r="DW38" s="589"/>
      <c r="DX38" s="594"/>
    </row>
    <row r="39" spans="2:128" ht="11.25" customHeight="1">
      <c r="AP39" s="614"/>
      <c r="AQ39" s="615"/>
      <c r="AR39" s="615"/>
      <c r="AS39" s="615"/>
      <c r="AT39" s="619"/>
      <c r="AU39" s="167" t="s">
        <v>279</v>
      </c>
      <c r="AV39" s="167"/>
      <c r="AW39" s="167"/>
      <c r="AX39" s="563" t="s">
        <v>280</v>
      </c>
      <c r="AY39" s="564"/>
      <c r="AZ39" s="564"/>
      <c r="BA39" s="564"/>
      <c r="BB39" s="564"/>
      <c r="BC39" s="565"/>
      <c r="BD39" s="600">
        <v>98.4</v>
      </c>
      <c r="BE39" s="572"/>
      <c r="BF39" s="572"/>
      <c r="BG39" s="572"/>
      <c r="BH39" s="572"/>
      <c r="BI39" s="572">
        <v>94.7</v>
      </c>
      <c r="BJ39" s="572"/>
      <c r="BK39" s="572"/>
      <c r="BL39" s="572"/>
      <c r="BM39" s="573"/>
      <c r="BN39" s="600">
        <v>98.2</v>
      </c>
      <c r="BO39" s="572"/>
      <c r="BP39" s="572"/>
      <c r="BQ39" s="572"/>
      <c r="BR39" s="572"/>
      <c r="BS39" s="572">
        <v>93.8</v>
      </c>
      <c r="BT39" s="572"/>
      <c r="BU39" s="572"/>
      <c r="BV39" s="572"/>
      <c r="BW39" s="573"/>
      <c r="BY39" s="601" t="s">
        <v>281</v>
      </c>
      <c r="BZ39" s="602"/>
      <c r="CA39" s="563" t="s">
        <v>53</v>
      </c>
      <c r="CB39" s="564"/>
      <c r="CC39" s="564"/>
      <c r="CD39" s="564"/>
      <c r="CE39" s="564"/>
      <c r="CF39" s="564"/>
      <c r="CG39" s="564"/>
      <c r="CH39" s="564"/>
      <c r="CI39" s="564"/>
      <c r="CJ39" s="564"/>
      <c r="CK39" s="564"/>
      <c r="CL39" s="565"/>
      <c r="CM39" s="566">
        <v>435965838</v>
      </c>
      <c r="CN39" s="591"/>
      <c r="CO39" s="591"/>
      <c r="CP39" s="591"/>
      <c r="CQ39" s="591"/>
      <c r="CR39" s="591"/>
      <c r="CS39" s="591"/>
      <c r="CT39" s="592"/>
      <c r="CU39" s="588">
        <v>18.2</v>
      </c>
      <c r="CV39" s="589"/>
      <c r="CW39" s="589"/>
      <c r="CX39" s="590"/>
      <c r="CY39" s="575">
        <v>429191178</v>
      </c>
      <c r="CZ39" s="591"/>
      <c r="DA39" s="591"/>
      <c r="DB39" s="591"/>
      <c r="DC39" s="591"/>
      <c r="DD39" s="591"/>
      <c r="DE39" s="591"/>
      <c r="DF39" s="592"/>
      <c r="DG39" s="575">
        <v>423414887</v>
      </c>
      <c r="DH39" s="591"/>
      <c r="DI39" s="591"/>
      <c r="DJ39" s="591"/>
      <c r="DK39" s="591"/>
      <c r="DL39" s="591"/>
      <c r="DM39" s="591"/>
      <c r="DN39" s="591"/>
      <c r="DO39" s="591"/>
      <c r="DP39" s="591"/>
      <c r="DQ39" s="592"/>
      <c r="DR39" s="588">
        <v>29.4</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282</v>
      </c>
      <c r="AY40" s="583"/>
      <c r="AZ40" s="583"/>
      <c r="BA40" s="583"/>
      <c r="BB40" s="583"/>
      <c r="BC40" s="584"/>
      <c r="BD40" s="607">
        <v>99.8</v>
      </c>
      <c r="BE40" s="608"/>
      <c r="BF40" s="608"/>
      <c r="BG40" s="608"/>
      <c r="BH40" s="608"/>
      <c r="BI40" s="608">
        <v>99.1</v>
      </c>
      <c r="BJ40" s="608"/>
      <c r="BK40" s="608"/>
      <c r="BL40" s="608"/>
      <c r="BM40" s="609"/>
      <c r="BN40" s="607">
        <v>99.8</v>
      </c>
      <c r="BO40" s="608"/>
      <c r="BP40" s="608"/>
      <c r="BQ40" s="608"/>
      <c r="BR40" s="608"/>
      <c r="BS40" s="608">
        <v>99</v>
      </c>
      <c r="BT40" s="608"/>
      <c r="BU40" s="608"/>
      <c r="BV40" s="608"/>
      <c r="BW40" s="609"/>
      <c r="BY40" s="603"/>
      <c r="BZ40" s="604"/>
      <c r="CA40" s="563" t="s">
        <v>283</v>
      </c>
      <c r="CB40" s="564"/>
      <c r="CC40" s="564"/>
      <c r="CD40" s="564"/>
      <c r="CE40" s="564"/>
      <c r="CF40" s="564"/>
      <c r="CG40" s="564"/>
      <c r="CH40" s="564"/>
      <c r="CI40" s="564"/>
      <c r="CJ40" s="564"/>
      <c r="CK40" s="564"/>
      <c r="CL40" s="565"/>
      <c r="CM40" s="566">
        <v>368843774</v>
      </c>
      <c r="CN40" s="567"/>
      <c r="CO40" s="567"/>
      <c r="CP40" s="567"/>
      <c r="CQ40" s="567"/>
      <c r="CR40" s="567"/>
      <c r="CS40" s="567"/>
      <c r="CT40" s="568"/>
      <c r="CU40" s="588">
        <v>15.4</v>
      </c>
      <c r="CV40" s="589"/>
      <c r="CW40" s="589"/>
      <c r="CX40" s="590"/>
      <c r="CY40" s="575">
        <v>362572078</v>
      </c>
      <c r="CZ40" s="591"/>
      <c r="DA40" s="591"/>
      <c r="DB40" s="591"/>
      <c r="DC40" s="591"/>
      <c r="DD40" s="591"/>
      <c r="DE40" s="591"/>
      <c r="DF40" s="592"/>
      <c r="DG40" s="575">
        <v>356795787</v>
      </c>
      <c r="DH40" s="591"/>
      <c r="DI40" s="591"/>
      <c r="DJ40" s="591"/>
      <c r="DK40" s="591"/>
      <c r="DL40" s="591"/>
      <c r="DM40" s="591"/>
      <c r="DN40" s="591"/>
      <c r="DO40" s="591"/>
      <c r="DP40" s="591"/>
      <c r="DQ40" s="592"/>
      <c r="DR40" s="588">
        <v>24.7</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284</v>
      </c>
      <c r="CB41" s="564"/>
      <c r="CC41" s="564"/>
      <c r="CD41" s="564"/>
      <c r="CE41" s="564"/>
      <c r="CF41" s="564"/>
      <c r="CG41" s="564"/>
      <c r="CH41" s="564"/>
      <c r="CI41" s="564"/>
      <c r="CJ41" s="564"/>
      <c r="CK41" s="564"/>
      <c r="CL41" s="565"/>
      <c r="CM41" s="566">
        <v>67122064</v>
      </c>
      <c r="CN41" s="591"/>
      <c r="CO41" s="591"/>
      <c r="CP41" s="591"/>
      <c r="CQ41" s="591"/>
      <c r="CR41" s="591"/>
      <c r="CS41" s="591"/>
      <c r="CT41" s="592"/>
      <c r="CU41" s="588">
        <v>2.8</v>
      </c>
      <c r="CV41" s="589"/>
      <c r="CW41" s="589"/>
      <c r="CX41" s="590"/>
      <c r="CY41" s="575">
        <v>66619100</v>
      </c>
      <c r="CZ41" s="591"/>
      <c r="DA41" s="591"/>
      <c r="DB41" s="591"/>
      <c r="DC41" s="591"/>
      <c r="DD41" s="591"/>
      <c r="DE41" s="591"/>
      <c r="DF41" s="592"/>
      <c r="DG41" s="575">
        <v>66619100</v>
      </c>
      <c r="DH41" s="591"/>
      <c r="DI41" s="591"/>
      <c r="DJ41" s="591"/>
      <c r="DK41" s="591"/>
      <c r="DL41" s="591"/>
      <c r="DM41" s="591"/>
      <c r="DN41" s="591"/>
      <c r="DO41" s="591"/>
      <c r="DP41" s="591"/>
      <c r="DQ41" s="592"/>
      <c r="DR41" s="588">
        <v>4.5999999999999996</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285</v>
      </c>
      <c r="CB42" s="564"/>
      <c r="CC42" s="564"/>
      <c r="CD42" s="564"/>
      <c r="CE42" s="564"/>
      <c r="CF42" s="564"/>
      <c r="CG42" s="564"/>
      <c r="CH42" s="564"/>
      <c r="CI42" s="564"/>
      <c r="CJ42" s="564"/>
      <c r="CK42" s="564"/>
      <c r="CL42" s="565"/>
      <c r="CM42" s="566">
        <v>59315</v>
      </c>
      <c r="CN42" s="567"/>
      <c r="CO42" s="567"/>
      <c r="CP42" s="567"/>
      <c r="CQ42" s="567"/>
      <c r="CR42" s="567"/>
      <c r="CS42" s="567"/>
      <c r="CT42" s="568"/>
      <c r="CU42" s="588">
        <v>0</v>
      </c>
      <c r="CV42" s="589"/>
      <c r="CW42" s="589"/>
      <c r="CX42" s="590"/>
      <c r="CY42" s="575">
        <v>59315</v>
      </c>
      <c r="CZ42" s="591"/>
      <c r="DA42" s="591"/>
      <c r="DB42" s="591"/>
      <c r="DC42" s="591"/>
      <c r="DD42" s="591"/>
      <c r="DE42" s="591"/>
      <c r="DF42" s="592"/>
      <c r="DG42" s="575">
        <v>59315</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286</v>
      </c>
      <c r="BZ43" s="564"/>
      <c r="CA43" s="564"/>
      <c r="CB43" s="564"/>
      <c r="CC43" s="564"/>
      <c r="CD43" s="564"/>
      <c r="CE43" s="564"/>
      <c r="CF43" s="564"/>
      <c r="CG43" s="564"/>
      <c r="CH43" s="564"/>
      <c r="CI43" s="564"/>
      <c r="CJ43" s="564"/>
      <c r="CK43" s="564"/>
      <c r="CL43" s="565"/>
      <c r="CM43" s="566">
        <v>819575033</v>
      </c>
      <c r="CN43" s="591"/>
      <c r="CO43" s="591"/>
      <c r="CP43" s="591"/>
      <c r="CQ43" s="591"/>
      <c r="CR43" s="591"/>
      <c r="CS43" s="591"/>
      <c r="CT43" s="592"/>
      <c r="CU43" s="588">
        <v>34.299999999999997</v>
      </c>
      <c r="CV43" s="589"/>
      <c r="CW43" s="589"/>
      <c r="CX43" s="590"/>
      <c r="CY43" s="575">
        <v>527553473</v>
      </c>
      <c r="CZ43" s="591"/>
      <c r="DA43" s="591"/>
      <c r="DB43" s="591"/>
      <c r="DC43" s="591"/>
      <c r="DD43" s="591"/>
      <c r="DE43" s="591"/>
      <c r="DF43" s="592"/>
      <c r="DG43" s="575">
        <v>408669127</v>
      </c>
      <c r="DH43" s="591"/>
      <c r="DI43" s="591"/>
      <c r="DJ43" s="591"/>
      <c r="DK43" s="591"/>
      <c r="DL43" s="591"/>
      <c r="DM43" s="591"/>
      <c r="DN43" s="591"/>
      <c r="DO43" s="591"/>
      <c r="DP43" s="591"/>
      <c r="DQ43" s="592"/>
      <c r="DR43" s="588">
        <v>28.3</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287</v>
      </c>
      <c r="BZ44" s="564"/>
      <c r="CA44" s="564"/>
      <c r="CB44" s="564"/>
      <c r="CC44" s="564"/>
      <c r="CD44" s="564"/>
      <c r="CE44" s="564"/>
      <c r="CF44" s="564"/>
      <c r="CG44" s="564"/>
      <c r="CH44" s="564"/>
      <c r="CI44" s="564"/>
      <c r="CJ44" s="564"/>
      <c r="CK44" s="564"/>
      <c r="CL44" s="565"/>
      <c r="CM44" s="566">
        <v>58941584</v>
      </c>
      <c r="CN44" s="567"/>
      <c r="CO44" s="567"/>
      <c r="CP44" s="567"/>
      <c r="CQ44" s="567"/>
      <c r="CR44" s="567"/>
      <c r="CS44" s="567"/>
      <c r="CT44" s="568"/>
      <c r="CU44" s="588">
        <v>2.5</v>
      </c>
      <c r="CV44" s="589"/>
      <c r="CW44" s="589"/>
      <c r="CX44" s="590"/>
      <c r="CY44" s="575">
        <v>44193696</v>
      </c>
      <c r="CZ44" s="591"/>
      <c r="DA44" s="591"/>
      <c r="DB44" s="591"/>
      <c r="DC44" s="591"/>
      <c r="DD44" s="591"/>
      <c r="DE44" s="591"/>
      <c r="DF44" s="592"/>
      <c r="DG44" s="575">
        <v>42191097</v>
      </c>
      <c r="DH44" s="591"/>
      <c r="DI44" s="591"/>
      <c r="DJ44" s="591"/>
      <c r="DK44" s="591"/>
      <c r="DL44" s="591"/>
      <c r="DM44" s="591"/>
      <c r="DN44" s="591"/>
      <c r="DO44" s="591"/>
      <c r="DP44" s="591"/>
      <c r="DQ44" s="592"/>
      <c r="DR44" s="588">
        <v>2.9</v>
      </c>
      <c r="DS44" s="589"/>
      <c r="DT44" s="589"/>
      <c r="DU44" s="589"/>
      <c r="DV44" s="589"/>
      <c r="DW44" s="589"/>
      <c r="DX44" s="594"/>
    </row>
    <row r="45" spans="2:128" ht="11.25" customHeight="1">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289</v>
      </c>
      <c r="BZ45" s="564"/>
      <c r="CA45" s="564"/>
      <c r="CB45" s="564"/>
      <c r="CC45" s="564"/>
      <c r="CD45" s="564"/>
      <c r="CE45" s="564"/>
      <c r="CF45" s="564"/>
      <c r="CG45" s="564"/>
      <c r="CH45" s="564"/>
      <c r="CI45" s="564"/>
      <c r="CJ45" s="564"/>
      <c r="CK45" s="564"/>
      <c r="CL45" s="565"/>
      <c r="CM45" s="566">
        <v>21252882</v>
      </c>
      <c r="CN45" s="591"/>
      <c r="CO45" s="591"/>
      <c r="CP45" s="591"/>
      <c r="CQ45" s="591"/>
      <c r="CR45" s="591"/>
      <c r="CS45" s="591"/>
      <c r="CT45" s="592"/>
      <c r="CU45" s="588">
        <v>0.9</v>
      </c>
      <c r="CV45" s="589"/>
      <c r="CW45" s="589"/>
      <c r="CX45" s="590"/>
      <c r="CY45" s="575">
        <v>14132667</v>
      </c>
      <c r="CZ45" s="591"/>
      <c r="DA45" s="591"/>
      <c r="DB45" s="591"/>
      <c r="DC45" s="591"/>
      <c r="DD45" s="591"/>
      <c r="DE45" s="591"/>
      <c r="DF45" s="592"/>
      <c r="DG45" s="575">
        <v>13789513</v>
      </c>
      <c r="DH45" s="591"/>
      <c r="DI45" s="591"/>
      <c r="DJ45" s="591"/>
      <c r="DK45" s="591"/>
      <c r="DL45" s="591"/>
      <c r="DM45" s="591"/>
      <c r="DN45" s="591"/>
      <c r="DO45" s="591"/>
      <c r="DP45" s="591"/>
      <c r="DQ45" s="592"/>
      <c r="DR45" s="588">
        <v>1</v>
      </c>
      <c r="DS45" s="589"/>
      <c r="DT45" s="589"/>
      <c r="DU45" s="589"/>
      <c r="DV45" s="589"/>
      <c r="DW45" s="589"/>
      <c r="DX45" s="594"/>
    </row>
    <row r="46" spans="2:128" ht="11.25" customHeight="1">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291</v>
      </c>
      <c r="BZ46" s="564"/>
      <c r="CA46" s="564"/>
      <c r="CB46" s="564"/>
      <c r="CC46" s="564"/>
      <c r="CD46" s="564"/>
      <c r="CE46" s="564"/>
      <c r="CF46" s="564"/>
      <c r="CG46" s="564"/>
      <c r="CH46" s="564"/>
      <c r="CI46" s="564"/>
      <c r="CJ46" s="564"/>
      <c r="CK46" s="564"/>
      <c r="CL46" s="565"/>
      <c r="CM46" s="566">
        <v>498677765</v>
      </c>
      <c r="CN46" s="567"/>
      <c r="CO46" s="567"/>
      <c r="CP46" s="567"/>
      <c r="CQ46" s="567"/>
      <c r="CR46" s="567"/>
      <c r="CS46" s="567"/>
      <c r="CT46" s="568"/>
      <c r="CU46" s="588">
        <v>20.9</v>
      </c>
      <c r="CV46" s="589"/>
      <c r="CW46" s="589"/>
      <c r="CX46" s="590"/>
      <c r="CY46" s="575">
        <v>447671274</v>
      </c>
      <c r="CZ46" s="591"/>
      <c r="DA46" s="591"/>
      <c r="DB46" s="591"/>
      <c r="DC46" s="591"/>
      <c r="DD46" s="591"/>
      <c r="DE46" s="591"/>
      <c r="DF46" s="592"/>
      <c r="DG46" s="575">
        <v>352430412</v>
      </c>
      <c r="DH46" s="591"/>
      <c r="DI46" s="591"/>
      <c r="DJ46" s="591"/>
      <c r="DK46" s="591"/>
      <c r="DL46" s="591"/>
      <c r="DM46" s="591"/>
      <c r="DN46" s="591"/>
      <c r="DO46" s="591"/>
      <c r="DP46" s="591"/>
      <c r="DQ46" s="592"/>
      <c r="DR46" s="588">
        <v>24.4</v>
      </c>
      <c r="DS46" s="589"/>
      <c r="DT46" s="589"/>
      <c r="DU46" s="589"/>
      <c r="DV46" s="589"/>
      <c r="DW46" s="589"/>
      <c r="DX46" s="594"/>
    </row>
    <row r="47" spans="2:128" ht="11.25" customHeight="1">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293</v>
      </c>
      <c r="BZ47" s="564"/>
      <c r="CA47" s="564"/>
      <c r="CB47" s="564"/>
      <c r="CC47" s="564"/>
      <c r="CD47" s="564"/>
      <c r="CE47" s="564"/>
      <c r="CF47" s="564"/>
      <c r="CG47" s="564"/>
      <c r="CH47" s="564"/>
      <c r="CI47" s="564"/>
      <c r="CJ47" s="564"/>
      <c r="CK47" s="564"/>
      <c r="CL47" s="565"/>
      <c r="CM47" s="566">
        <v>1639862</v>
      </c>
      <c r="CN47" s="591"/>
      <c r="CO47" s="591"/>
      <c r="CP47" s="591"/>
      <c r="CQ47" s="591"/>
      <c r="CR47" s="591"/>
      <c r="CS47" s="591"/>
      <c r="CT47" s="592"/>
      <c r="CU47" s="588">
        <v>0.1</v>
      </c>
      <c r="CV47" s="589"/>
      <c r="CW47" s="589"/>
      <c r="CX47" s="590"/>
      <c r="CY47" s="575">
        <v>1639862</v>
      </c>
      <c r="CZ47" s="591"/>
      <c r="DA47" s="591"/>
      <c r="DB47" s="591"/>
      <c r="DC47" s="591"/>
      <c r="DD47" s="591"/>
      <c r="DE47" s="591"/>
      <c r="DF47" s="592"/>
      <c r="DG47" s="575" t="s">
        <v>100</v>
      </c>
      <c r="DH47" s="591"/>
      <c r="DI47" s="591"/>
      <c r="DJ47" s="591"/>
      <c r="DK47" s="591"/>
      <c r="DL47" s="591"/>
      <c r="DM47" s="591"/>
      <c r="DN47" s="591"/>
      <c r="DO47" s="591"/>
      <c r="DP47" s="591"/>
      <c r="DQ47" s="592"/>
      <c r="DR47" s="588" t="s">
        <v>100</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294</v>
      </c>
      <c r="BZ48" s="564"/>
      <c r="CA48" s="564"/>
      <c r="CB48" s="564"/>
      <c r="CC48" s="564"/>
      <c r="CD48" s="564"/>
      <c r="CE48" s="564"/>
      <c r="CF48" s="564"/>
      <c r="CG48" s="564"/>
      <c r="CH48" s="564"/>
      <c r="CI48" s="564"/>
      <c r="CJ48" s="564"/>
      <c r="CK48" s="564"/>
      <c r="CL48" s="565"/>
      <c r="CM48" s="566">
        <v>29109359</v>
      </c>
      <c r="CN48" s="567"/>
      <c r="CO48" s="567"/>
      <c r="CP48" s="567"/>
      <c r="CQ48" s="567"/>
      <c r="CR48" s="567"/>
      <c r="CS48" s="567"/>
      <c r="CT48" s="568"/>
      <c r="CU48" s="588">
        <v>1.2</v>
      </c>
      <c r="CV48" s="589"/>
      <c r="CW48" s="589"/>
      <c r="CX48" s="590"/>
      <c r="CY48" s="575">
        <v>19122985</v>
      </c>
      <c r="CZ48" s="591"/>
      <c r="DA48" s="591"/>
      <c r="DB48" s="591"/>
      <c r="DC48" s="591"/>
      <c r="DD48" s="591"/>
      <c r="DE48" s="591"/>
      <c r="DF48" s="592"/>
      <c r="DG48" s="575" t="s">
        <v>100</v>
      </c>
      <c r="DH48" s="591"/>
      <c r="DI48" s="591"/>
      <c r="DJ48" s="591"/>
      <c r="DK48" s="591"/>
      <c r="DL48" s="591"/>
      <c r="DM48" s="591"/>
      <c r="DN48" s="591"/>
      <c r="DO48" s="591"/>
      <c r="DP48" s="591"/>
      <c r="DQ48" s="592"/>
      <c r="DR48" s="588" t="s">
        <v>100</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295</v>
      </c>
      <c r="BZ49" s="564"/>
      <c r="CA49" s="564"/>
      <c r="CB49" s="564"/>
      <c r="CC49" s="564"/>
      <c r="CD49" s="564"/>
      <c r="CE49" s="564"/>
      <c r="CF49" s="564"/>
      <c r="CG49" s="564"/>
      <c r="CH49" s="564"/>
      <c r="CI49" s="564"/>
      <c r="CJ49" s="564"/>
      <c r="CK49" s="564"/>
      <c r="CL49" s="565"/>
      <c r="CM49" s="566">
        <v>317790</v>
      </c>
      <c r="CN49" s="591"/>
      <c r="CO49" s="591"/>
      <c r="CP49" s="591"/>
      <c r="CQ49" s="591"/>
      <c r="CR49" s="591"/>
      <c r="CS49" s="591"/>
      <c r="CT49" s="592"/>
      <c r="CU49" s="588">
        <v>0</v>
      </c>
      <c r="CV49" s="589"/>
      <c r="CW49" s="589"/>
      <c r="CX49" s="590"/>
      <c r="CY49" s="575">
        <v>276790</v>
      </c>
      <c r="CZ49" s="591"/>
      <c r="DA49" s="591"/>
      <c r="DB49" s="591"/>
      <c r="DC49" s="591"/>
      <c r="DD49" s="591"/>
      <c r="DE49" s="591"/>
      <c r="DF49" s="592"/>
      <c r="DG49" s="575" t="s">
        <v>100</v>
      </c>
      <c r="DH49" s="591"/>
      <c r="DI49" s="591"/>
      <c r="DJ49" s="591"/>
      <c r="DK49" s="591"/>
      <c r="DL49" s="591"/>
      <c r="DM49" s="591"/>
      <c r="DN49" s="591"/>
      <c r="DO49" s="591"/>
      <c r="DP49" s="591"/>
      <c r="DQ49" s="592"/>
      <c r="DR49" s="588" t="s">
        <v>100</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296</v>
      </c>
      <c r="BZ50" s="564"/>
      <c r="CA50" s="564"/>
      <c r="CB50" s="564"/>
      <c r="CC50" s="564"/>
      <c r="CD50" s="564"/>
      <c r="CE50" s="564"/>
      <c r="CF50" s="564"/>
      <c r="CG50" s="564"/>
      <c r="CH50" s="564"/>
      <c r="CI50" s="564"/>
      <c r="CJ50" s="564"/>
      <c r="CK50" s="564"/>
      <c r="CL50" s="565"/>
      <c r="CM50" s="566">
        <v>209635791</v>
      </c>
      <c r="CN50" s="567"/>
      <c r="CO50" s="567"/>
      <c r="CP50" s="567"/>
      <c r="CQ50" s="567"/>
      <c r="CR50" s="567"/>
      <c r="CS50" s="567"/>
      <c r="CT50" s="568"/>
      <c r="CU50" s="588">
        <v>8.8000000000000007</v>
      </c>
      <c r="CV50" s="589"/>
      <c r="CW50" s="589"/>
      <c r="CX50" s="590"/>
      <c r="CY50" s="575">
        <v>516199</v>
      </c>
      <c r="CZ50" s="591"/>
      <c r="DA50" s="591"/>
      <c r="DB50" s="591"/>
      <c r="DC50" s="591"/>
      <c r="DD50" s="591"/>
      <c r="DE50" s="591"/>
      <c r="DF50" s="592"/>
      <c r="DG50" s="575">
        <v>258105</v>
      </c>
      <c r="DH50" s="591"/>
      <c r="DI50" s="591"/>
      <c r="DJ50" s="591"/>
      <c r="DK50" s="591"/>
      <c r="DL50" s="591"/>
      <c r="DM50" s="591"/>
      <c r="DN50" s="591"/>
      <c r="DO50" s="591"/>
      <c r="DP50" s="591"/>
      <c r="DQ50" s="592"/>
      <c r="DR50" s="588">
        <v>0</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297</v>
      </c>
      <c r="BZ51" s="564"/>
      <c r="CA51" s="564"/>
      <c r="CB51" s="564"/>
      <c r="CC51" s="564"/>
      <c r="CD51" s="564"/>
      <c r="CE51" s="564"/>
      <c r="CF51" s="564"/>
      <c r="CG51" s="564"/>
      <c r="CH51" s="564"/>
      <c r="CI51" s="564"/>
      <c r="CJ51" s="564"/>
      <c r="CK51" s="564"/>
      <c r="CL51" s="565"/>
      <c r="CM51" s="566" t="s">
        <v>100</v>
      </c>
      <c r="CN51" s="591"/>
      <c r="CO51" s="591"/>
      <c r="CP51" s="591"/>
      <c r="CQ51" s="591"/>
      <c r="CR51" s="591"/>
      <c r="CS51" s="591"/>
      <c r="CT51" s="592"/>
      <c r="CU51" s="588" t="s">
        <v>100</v>
      </c>
      <c r="CV51" s="589"/>
      <c r="CW51" s="589"/>
      <c r="CX51" s="590"/>
      <c r="CY51" s="575" t="s">
        <v>100</v>
      </c>
      <c r="CZ51" s="591"/>
      <c r="DA51" s="591"/>
      <c r="DB51" s="591"/>
      <c r="DC51" s="591"/>
      <c r="DD51" s="591"/>
      <c r="DE51" s="591"/>
      <c r="DF51" s="592"/>
      <c r="DG51" s="575" t="s">
        <v>100</v>
      </c>
      <c r="DH51" s="591"/>
      <c r="DI51" s="591"/>
      <c r="DJ51" s="591"/>
      <c r="DK51" s="591"/>
      <c r="DL51" s="591"/>
      <c r="DM51" s="591"/>
      <c r="DN51" s="591"/>
      <c r="DO51" s="591"/>
      <c r="DP51" s="591"/>
      <c r="DQ51" s="592"/>
      <c r="DR51" s="588" t="s">
        <v>100</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298</v>
      </c>
      <c r="BZ52" s="564"/>
      <c r="CA52" s="564"/>
      <c r="CB52" s="564"/>
      <c r="CC52" s="564"/>
      <c r="CD52" s="564"/>
      <c r="CE52" s="564"/>
      <c r="CF52" s="564"/>
      <c r="CG52" s="564"/>
      <c r="CH52" s="564"/>
      <c r="CI52" s="564"/>
      <c r="CJ52" s="564"/>
      <c r="CK52" s="564"/>
      <c r="CL52" s="565"/>
      <c r="CM52" s="566">
        <v>428703552</v>
      </c>
      <c r="CN52" s="567"/>
      <c r="CO52" s="567"/>
      <c r="CP52" s="567"/>
      <c r="CQ52" s="567"/>
      <c r="CR52" s="567"/>
      <c r="CS52" s="567"/>
      <c r="CT52" s="568"/>
      <c r="CU52" s="588">
        <v>17.899999999999999</v>
      </c>
      <c r="CV52" s="589"/>
      <c r="CW52" s="589"/>
      <c r="CX52" s="590"/>
      <c r="CY52" s="575">
        <v>61237022</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299</v>
      </c>
      <c r="BZ53" s="564"/>
      <c r="CA53" s="564"/>
      <c r="CB53" s="564"/>
      <c r="CC53" s="564"/>
      <c r="CD53" s="564"/>
      <c r="CE53" s="564"/>
      <c r="CF53" s="564"/>
      <c r="CG53" s="564"/>
      <c r="CH53" s="564"/>
      <c r="CI53" s="564"/>
      <c r="CJ53" s="564"/>
      <c r="CK53" s="564"/>
      <c r="CL53" s="565"/>
      <c r="CM53" s="566">
        <v>6822850</v>
      </c>
      <c r="CN53" s="567"/>
      <c r="CO53" s="567"/>
      <c r="CP53" s="567"/>
      <c r="CQ53" s="567"/>
      <c r="CR53" s="567"/>
      <c r="CS53" s="567"/>
      <c r="CT53" s="568"/>
      <c r="CU53" s="588">
        <v>0.3</v>
      </c>
      <c r="CV53" s="589"/>
      <c r="CW53" s="589"/>
      <c r="CX53" s="590"/>
      <c r="CY53" s="575">
        <v>851065</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281</v>
      </c>
      <c r="BZ54" s="602"/>
      <c r="CA54" s="563" t="s">
        <v>300</v>
      </c>
      <c r="CB54" s="564"/>
      <c r="CC54" s="564"/>
      <c r="CD54" s="564"/>
      <c r="CE54" s="564"/>
      <c r="CF54" s="564"/>
      <c r="CG54" s="564"/>
      <c r="CH54" s="564"/>
      <c r="CI54" s="564"/>
      <c r="CJ54" s="564"/>
      <c r="CK54" s="564"/>
      <c r="CL54" s="565"/>
      <c r="CM54" s="566">
        <v>423765287</v>
      </c>
      <c r="CN54" s="567"/>
      <c r="CO54" s="567"/>
      <c r="CP54" s="567"/>
      <c r="CQ54" s="567"/>
      <c r="CR54" s="567"/>
      <c r="CS54" s="567"/>
      <c r="CT54" s="568"/>
      <c r="CU54" s="588">
        <v>17.7</v>
      </c>
      <c r="CV54" s="589"/>
      <c r="CW54" s="589"/>
      <c r="CX54" s="590"/>
      <c r="CY54" s="575">
        <v>60917823</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301</v>
      </c>
      <c r="CB55" s="564"/>
      <c r="CC55" s="564"/>
      <c r="CD55" s="564"/>
      <c r="CE55" s="564"/>
      <c r="CF55" s="564"/>
      <c r="CG55" s="564"/>
      <c r="CH55" s="564"/>
      <c r="CI55" s="564"/>
      <c r="CJ55" s="564"/>
      <c r="CK55" s="564"/>
      <c r="CL55" s="565"/>
      <c r="CM55" s="566">
        <v>278823591</v>
      </c>
      <c r="CN55" s="567"/>
      <c r="CO55" s="567"/>
      <c r="CP55" s="567"/>
      <c r="CQ55" s="567"/>
      <c r="CR55" s="567"/>
      <c r="CS55" s="567"/>
      <c r="CT55" s="568"/>
      <c r="CU55" s="588">
        <v>11.7</v>
      </c>
      <c r="CV55" s="589"/>
      <c r="CW55" s="589"/>
      <c r="CX55" s="590"/>
      <c r="CY55" s="575">
        <v>3870677</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302</v>
      </c>
      <c r="CB56" s="564"/>
      <c r="CC56" s="564"/>
      <c r="CD56" s="564"/>
      <c r="CE56" s="564"/>
      <c r="CF56" s="564"/>
      <c r="CG56" s="564"/>
      <c r="CH56" s="564"/>
      <c r="CI56" s="564"/>
      <c r="CJ56" s="564"/>
      <c r="CK56" s="564"/>
      <c r="CL56" s="565"/>
      <c r="CM56" s="566">
        <v>69748139</v>
      </c>
      <c r="CN56" s="567"/>
      <c r="CO56" s="567"/>
      <c r="CP56" s="567"/>
      <c r="CQ56" s="567"/>
      <c r="CR56" s="567"/>
      <c r="CS56" s="567"/>
      <c r="CT56" s="568"/>
      <c r="CU56" s="588">
        <v>2.9</v>
      </c>
      <c r="CV56" s="589"/>
      <c r="CW56" s="589"/>
      <c r="CX56" s="590"/>
      <c r="CY56" s="575">
        <v>46156931</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303</v>
      </c>
      <c r="CB57" s="564"/>
      <c r="CC57" s="564"/>
      <c r="CD57" s="564"/>
      <c r="CE57" s="564"/>
      <c r="CF57" s="564"/>
      <c r="CG57" s="564"/>
      <c r="CH57" s="564"/>
      <c r="CI57" s="564"/>
      <c r="CJ57" s="564"/>
      <c r="CK57" s="564"/>
      <c r="CL57" s="565"/>
      <c r="CM57" s="566">
        <v>4938265</v>
      </c>
      <c r="CN57" s="567"/>
      <c r="CO57" s="567"/>
      <c r="CP57" s="567"/>
      <c r="CQ57" s="567"/>
      <c r="CR57" s="567"/>
      <c r="CS57" s="567"/>
      <c r="CT57" s="568"/>
      <c r="CU57" s="588">
        <v>0.2</v>
      </c>
      <c r="CV57" s="589"/>
      <c r="CW57" s="589"/>
      <c r="CX57" s="590"/>
      <c r="CY57" s="575">
        <v>319199</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304</v>
      </c>
      <c r="CB58" s="564"/>
      <c r="CC58" s="564"/>
      <c r="CD58" s="564"/>
      <c r="CE58" s="564"/>
      <c r="CF58" s="564"/>
      <c r="CG58" s="564"/>
      <c r="CH58" s="564"/>
      <c r="CI58" s="564"/>
      <c r="CJ58" s="564"/>
      <c r="CK58" s="564"/>
      <c r="CL58" s="565"/>
      <c r="CM58" s="566" t="s">
        <v>100</v>
      </c>
      <c r="CN58" s="567"/>
      <c r="CO58" s="567"/>
      <c r="CP58" s="567"/>
      <c r="CQ58" s="567"/>
      <c r="CR58" s="567"/>
      <c r="CS58" s="567"/>
      <c r="CT58" s="568"/>
      <c r="CU58" s="588" t="s">
        <v>100</v>
      </c>
      <c r="CV58" s="589"/>
      <c r="CW58" s="589"/>
      <c r="CX58" s="590"/>
      <c r="CY58" s="575" t="s">
        <v>100</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305</v>
      </c>
      <c r="BZ59" s="583"/>
      <c r="CA59" s="583"/>
      <c r="CB59" s="583"/>
      <c r="CC59" s="583"/>
      <c r="CD59" s="583"/>
      <c r="CE59" s="583"/>
      <c r="CF59" s="583"/>
      <c r="CG59" s="583"/>
      <c r="CH59" s="583"/>
      <c r="CI59" s="583"/>
      <c r="CJ59" s="583"/>
      <c r="CK59" s="583"/>
      <c r="CL59" s="584"/>
      <c r="CM59" s="627">
        <v>2390878156</v>
      </c>
      <c r="CN59" s="628"/>
      <c r="CO59" s="628"/>
      <c r="CP59" s="628"/>
      <c r="CQ59" s="628"/>
      <c r="CR59" s="628"/>
      <c r="CS59" s="628"/>
      <c r="CT59" s="629"/>
      <c r="CU59" s="630">
        <v>100</v>
      </c>
      <c r="CV59" s="631"/>
      <c r="CW59" s="631"/>
      <c r="CX59" s="632"/>
      <c r="CY59" s="633">
        <v>1583069251</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307</v>
      </c>
      <c r="DK2" s="672"/>
      <c r="DL2" s="672"/>
      <c r="DM2" s="672"/>
      <c r="DN2" s="672"/>
      <c r="DO2" s="673"/>
      <c r="DP2" s="192"/>
      <c r="DQ2" s="671" t="s">
        <v>308</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309</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311</v>
      </c>
      <c r="B5" s="666"/>
      <c r="C5" s="666"/>
      <c r="D5" s="666"/>
      <c r="E5" s="666"/>
      <c r="F5" s="666"/>
      <c r="G5" s="666"/>
      <c r="H5" s="666"/>
      <c r="I5" s="666"/>
      <c r="J5" s="666"/>
      <c r="K5" s="666"/>
      <c r="L5" s="666"/>
      <c r="M5" s="666"/>
      <c r="N5" s="666"/>
      <c r="O5" s="666"/>
      <c r="P5" s="667"/>
      <c r="Q5" s="642" t="s">
        <v>312</v>
      </c>
      <c r="R5" s="643"/>
      <c r="S5" s="643"/>
      <c r="T5" s="643"/>
      <c r="U5" s="644"/>
      <c r="V5" s="642" t="s">
        <v>313</v>
      </c>
      <c r="W5" s="643"/>
      <c r="X5" s="643"/>
      <c r="Y5" s="643"/>
      <c r="Z5" s="644"/>
      <c r="AA5" s="642" t="s">
        <v>314</v>
      </c>
      <c r="AB5" s="643"/>
      <c r="AC5" s="643"/>
      <c r="AD5" s="643"/>
      <c r="AE5" s="643"/>
      <c r="AF5" s="675" t="s">
        <v>315</v>
      </c>
      <c r="AG5" s="643"/>
      <c r="AH5" s="643"/>
      <c r="AI5" s="643"/>
      <c r="AJ5" s="654"/>
      <c r="AK5" s="643" t="s">
        <v>316</v>
      </c>
      <c r="AL5" s="643"/>
      <c r="AM5" s="643"/>
      <c r="AN5" s="643"/>
      <c r="AO5" s="644"/>
      <c r="AP5" s="642" t="s">
        <v>317</v>
      </c>
      <c r="AQ5" s="643"/>
      <c r="AR5" s="643"/>
      <c r="AS5" s="643"/>
      <c r="AT5" s="644"/>
      <c r="AU5" s="642" t="s">
        <v>318</v>
      </c>
      <c r="AV5" s="643"/>
      <c r="AW5" s="643"/>
      <c r="AX5" s="643"/>
      <c r="AY5" s="654"/>
      <c r="AZ5" s="199"/>
      <c r="BA5" s="199"/>
      <c r="BB5" s="199"/>
      <c r="BC5" s="199"/>
      <c r="BD5" s="199"/>
      <c r="BE5" s="200"/>
      <c r="BF5" s="200"/>
      <c r="BG5" s="200"/>
      <c r="BH5" s="200"/>
      <c r="BI5" s="200"/>
      <c r="BJ5" s="200"/>
      <c r="BK5" s="200"/>
      <c r="BL5" s="200"/>
      <c r="BM5" s="200"/>
      <c r="BN5" s="200"/>
      <c r="BO5" s="200"/>
      <c r="BP5" s="200"/>
      <c r="BQ5" s="665" t="s">
        <v>319</v>
      </c>
      <c r="BR5" s="666"/>
      <c r="BS5" s="666"/>
      <c r="BT5" s="666"/>
      <c r="BU5" s="666"/>
      <c r="BV5" s="666"/>
      <c r="BW5" s="666"/>
      <c r="BX5" s="666"/>
      <c r="BY5" s="666"/>
      <c r="BZ5" s="666"/>
      <c r="CA5" s="666"/>
      <c r="CB5" s="666"/>
      <c r="CC5" s="666"/>
      <c r="CD5" s="666"/>
      <c r="CE5" s="666"/>
      <c r="CF5" s="666"/>
      <c r="CG5" s="667"/>
      <c r="CH5" s="642" t="s">
        <v>320</v>
      </c>
      <c r="CI5" s="643"/>
      <c r="CJ5" s="643"/>
      <c r="CK5" s="643"/>
      <c r="CL5" s="644"/>
      <c r="CM5" s="642" t="s">
        <v>321</v>
      </c>
      <c r="CN5" s="643"/>
      <c r="CO5" s="643"/>
      <c r="CP5" s="643"/>
      <c r="CQ5" s="644"/>
      <c r="CR5" s="642" t="s">
        <v>322</v>
      </c>
      <c r="CS5" s="643"/>
      <c r="CT5" s="643"/>
      <c r="CU5" s="643"/>
      <c r="CV5" s="644"/>
      <c r="CW5" s="642" t="s">
        <v>323</v>
      </c>
      <c r="CX5" s="643"/>
      <c r="CY5" s="643"/>
      <c r="CZ5" s="643"/>
      <c r="DA5" s="644"/>
      <c r="DB5" s="642" t="s">
        <v>324</v>
      </c>
      <c r="DC5" s="643"/>
      <c r="DD5" s="643"/>
      <c r="DE5" s="643"/>
      <c r="DF5" s="644"/>
      <c r="DG5" s="648" t="s">
        <v>325</v>
      </c>
      <c r="DH5" s="649"/>
      <c r="DI5" s="649"/>
      <c r="DJ5" s="649"/>
      <c r="DK5" s="650"/>
      <c r="DL5" s="648" t="s">
        <v>326</v>
      </c>
      <c r="DM5" s="649"/>
      <c r="DN5" s="649"/>
      <c r="DO5" s="649"/>
      <c r="DP5" s="650"/>
      <c r="DQ5" s="642" t="s">
        <v>327</v>
      </c>
      <c r="DR5" s="643"/>
      <c r="DS5" s="643"/>
      <c r="DT5" s="643"/>
      <c r="DU5" s="644"/>
      <c r="DV5" s="642" t="s">
        <v>318</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328</v>
      </c>
      <c r="C7" s="657"/>
      <c r="D7" s="657"/>
      <c r="E7" s="657"/>
      <c r="F7" s="657"/>
      <c r="G7" s="657"/>
      <c r="H7" s="657"/>
      <c r="I7" s="657"/>
      <c r="J7" s="657"/>
      <c r="K7" s="657"/>
      <c r="L7" s="657"/>
      <c r="M7" s="657"/>
      <c r="N7" s="657"/>
      <c r="O7" s="657"/>
      <c r="P7" s="658"/>
      <c r="Q7" s="659">
        <v>2768474</v>
      </c>
      <c r="R7" s="660"/>
      <c r="S7" s="660"/>
      <c r="T7" s="660"/>
      <c r="U7" s="660"/>
      <c r="V7" s="660">
        <v>2765116</v>
      </c>
      <c r="W7" s="660"/>
      <c r="X7" s="660"/>
      <c r="Y7" s="660"/>
      <c r="Z7" s="660"/>
      <c r="AA7" s="660">
        <v>3358</v>
      </c>
      <c r="AB7" s="660"/>
      <c r="AC7" s="660"/>
      <c r="AD7" s="660"/>
      <c r="AE7" s="661"/>
      <c r="AF7" s="662">
        <v>2785</v>
      </c>
      <c r="AG7" s="663"/>
      <c r="AH7" s="663"/>
      <c r="AI7" s="663"/>
      <c r="AJ7" s="664"/>
      <c r="AK7" s="699">
        <v>65746</v>
      </c>
      <c r="AL7" s="700"/>
      <c r="AM7" s="700"/>
      <c r="AN7" s="700"/>
      <c r="AO7" s="700"/>
      <c r="AP7" s="700">
        <v>5840277</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519</v>
      </c>
      <c r="BT7" s="704"/>
      <c r="BU7" s="704"/>
      <c r="BV7" s="704"/>
      <c r="BW7" s="704"/>
      <c r="BX7" s="704"/>
      <c r="BY7" s="704"/>
      <c r="BZ7" s="704"/>
      <c r="CA7" s="704"/>
      <c r="CB7" s="704"/>
      <c r="CC7" s="704"/>
      <c r="CD7" s="704"/>
      <c r="CE7" s="704"/>
      <c r="CF7" s="704"/>
      <c r="CG7" s="705"/>
      <c r="CH7" s="696">
        <v>-1</v>
      </c>
      <c r="CI7" s="697"/>
      <c r="CJ7" s="697"/>
      <c r="CK7" s="697"/>
      <c r="CL7" s="698"/>
      <c r="CM7" s="696">
        <v>2058</v>
      </c>
      <c r="CN7" s="697"/>
      <c r="CO7" s="697"/>
      <c r="CP7" s="697"/>
      <c r="CQ7" s="698"/>
      <c r="CR7" s="696">
        <v>27</v>
      </c>
      <c r="CS7" s="697"/>
      <c r="CT7" s="697"/>
      <c r="CU7" s="697"/>
      <c r="CV7" s="698"/>
      <c r="CW7" s="696">
        <v>69</v>
      </c>
      <c r="CX7" s="697"/>
      <c r="CY7" s="697"/>
      <c r="CZ7" s="697"/>
      <c r="DA7" s="698"/>
      <c r="DB7" s="696">
        <v>0</v>
      </c>
      <c r="DC7" s="697"/>
      <c r="DD7" s="697"/>
      <c r="DE7" s="697"/>
      <c r="DF7" s="698"/>
      <c r="DG7" s="696">
        <v>0</v>
      </c>
      <c r="DH7" s="697"/>
      <c r="DI7" s="697"/>
      <c r="DJ7" s="697"/>
      <c r="DK7" s="698"/>
      <c r="DL7" s="696">
        <v>0</v>
      </c>
      <c r="DM7" s="697"/>
      <c r="DN7" s="697"/>
      <c r="DO7" s="697"/>
      <c r="DP7" s="698"/>
      <c r="DQ7" s="696">
        <v>0</v>
      </c>
      <c r="DR7" s="697"/>
      <c r="DS7" s="697"/>
      <c r="DT7" s="697"/>
      <c r="DU7" s="698"/>
      <c r="DV7" s="677">
        <v>0.9</v>
      </c>
      <c r="DW7" s="678"/>
      <c r="DX7" s="678"/>
      <c r="DY7" s="678"/>
      <c r="DZ7" s="679"/>
      <c r="EA7" s="197"/>
    </row>
    <row r="8" spans="1:131" s="198" customFormat="1" ht="26.25" customHeight="1">
      <c r="A8" s="204">
        <v>2</v>
      </c>
      <c r="B8" s="680" t="s">
        <v>329</v>
      </c>
      <c r="C8" s="681"/>
      <c r="D8" s="681"/>
      <c r="E8" s="681"/>
      <c r="F8" s="681"/>
      <c r="G8" s="681"/>
      <c r="H8" s="681"/>
      <c r="I8" s="681"/>
      <c r="J8" s="681"/>
      <c r="K8" s="681"/>
      <c r="L8" s="681"/>
      <c r="M8" s="681"/>
      <c r="N8" s="681"/>
      <c r="O8" s="681"/>
      <c r="P8" s="682"/>
      <c r="Q8" s="683">
        <v>474299</v>
      </c>
      <c r="R8" s="684"/>
      <c r="S8" s="684"/>
      <c r="T8" s="684"/>
      <c r="U8" s="684"/>
      <c r="V8" s="684">
        <v>474299</v>
      </c>
      <c r="W8" s="684"/>
      <c r="X8" s="684"/>
      <c r="Y8" s="684"/>
      <c r="Z8" s="684"/>
      <c r="AA8" s="684" t="s">
        <v>511</v>
      </c>
      <c r="AB8" s="684"/>
      <c r="AC8" s="684"/>
      <c r="AD8" s="684"/>
      <c r="AE8" s="685"/>
      <c r="AF8" s="686" t="s">
        <v>100</v>
      </c>
      <c r="AG8" s="687"/>
      <c r="AH8" s="687"/>
      <c r="AI8" s="687"/>
      <c r="AJ8" s="688"/>
      <c r="AK8" s="689">
        <v>473675</v>
      </c>
      <c r="AL8" s="690"/>
      <c r="AM8" s="690"/>
      <c r="AN8" s="690"/>
      <c r="AO8" s="690"/>
      <c r="AP8" s="690">
        <v>0</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520</v>
      </c>
      <c r="BT8" s="694"/>
      <c r="BU8" s="694"/>
      <c r="BV8" s="694"/>
      <c r="BW8" s="694"/>
      <c r="BX8" s="694"/>
      <c r="BY8" s="694"/>
      <c r="BZ8" s="694"/>
      <c r="CA8" s="694"/>
      <c r="CB8" s="694"/>
      <c r="CC8" s="694"/>
      <c r="CD8" s="694"/>
      <c r="CE8" s="694"/>
      <c r="CF8" s="694"/>
      <c r="CG8" s="695"/>
      <c r="CH8" s="706">
        <v>-1</v>
      </c>
      <c r="CI8" s="707"/>
      <c r="CJ8" s="707"/>
      <c r="CK8" s="707"/>
      <c r="CL8" s="708"/>
      <c r="CM8" s="706">
        <v>132</v>
      </c>
      <c r="CN8" s="707"/>
      <c r="CO8" s="707"/>
      <c r="CP8" s="707"/>
      <c r="CQ8" s="708"/>
      <c r="CR8" s="706">
        <v>90</v>
      </c>
      <c r="CS8" s="707"/>
      <c r="CT8" s="707"/>
      <c r="CU8" s="707"/>
      <c r="CV8" s="708"/>
      <c r="CW8" s="706">
        <v>310</v>
      </c>
      <c r="CX8" s="707"/>
      <c r="CY8" s="707"/>
      <c r="CZ8" s="707"/>
      <c r="DA8" s="708"/>
      <c r="DB8" s="706">
        <v>0</v>
      </c>
      <c r="DC8" s="707"/>
      <c r="DD8" s="707"/>
      <c r="DE8" s="707"/>
      <c r="DF8" s="708"/>
      <c r="DG8" s="706">
        <v>0</v>
      </c>
      <c r="DH8" s="707"/>
      <c r="DI8" s="707"/>
      <c r="DJ8" s="707"/>
      <c r="DK8" s="708"/>
      <c r="DL8" s="706">
        <v>0</v>
      </c>
      <c r="DM8" s="707"/>
      <c r="DN8" s="707"/>
      <c r="DO8" s="707"/>
      <c r="DP8" s="708"/>
      <c r="DQ8" s="706">
        <v>0</v>
      </c>
      <c r="DR8" s="707"/>
      <c r="DS8" s="707"/>
      <c r="DT8" s="707"/>
      <c r="DU8" s="708"/>
      <c r="DV8" s="677">
        <v>0.9</v>
      </c>
      <c r="DW8" s="678"/>
      <c r="DX8" s="678"/>
      <c r="DY8" s="678"/>
      <c r="DZ8" s="679"/>
      <c r="EA8" s="197"/>
    </row>
    <row r="9" spans="1:131" s="198" customFormat="1" ht="26.25" customHeight="1">
      <c r="A9" s="204">
        <v>3</v>
      </c>
      <c r="B9" s="680" t="s">
        <v>330</v>
      </c>
      <c r="C9" s="681"/>
      <c r="D9" s="681"/>
      <c r="E9" s="681"/>
      <c r="F9" s="681"/>
      <c r="G9" s="681"/>
      <c r="H9" s="681"/>
      <c r="I9" s="681"/>
      <c r="J9" s="681"/>
      <c r="K9" s="681"/>
      <c r="L9" s="681"/>
      <c r="M9" s="681"/>
      <c r="N9" s="681"/>
      <c r="O9" s="681"/>
      <c r="P9" s="682"/>
      <c r="Q9" s="683">
        <v>1551</v>
      </c>
      <c r="R9" s="684"/>
      <c r="S9" s="684"/>
      <c r="T9" s="684"/>
      <c r="U9" s="684"/>
      <c r="V9" s="684">
        <v>805</v>
      </c>
      <c r="W9" s="684"/>
      <c r="X9" s="684"/>
      <c r="Y9" s="684"/>
      <c r="Z9" s="684"/>
      <c r="AA9" s="684">
        <v>746</v>
      </c>
      <c r="AB9" s="684"/>
      <c r="AC9" s="684"/>
      <c r="AD9" s="684"/>
      <c r="AE9" s="685"/>
      <c r="AF9" s="686" t="s">
        <v>100</v>
      </c>
      <c r="AG9" s="687"/>
      <c r="AH9" s="687"/>
      <c r="AI9" s="687"/>
      <c r="AJ9" s="688"/>
      <c r="AK9" s="689">
        <v>70</v>
      </c>
      <c r="AL9" s="690"/>
      <c r="AM9" s="690"/>
      <c r="AN9" s="690"/>
      <c r="AO9" s="690"/>
      <c r="AP9" s="690">
        <v>8133</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521</v>
      </c>
      <c r="BT9" s="694"/>
      <c r="BU9" s="694"/>
      <c r="BV9" s="694"/>
      <c r="BW9" s="694"/>
      <c r="BX9" s="694"/>
      <c r="BY9" s="694"/>
      <c r="BZ9" s="694"/>
      <c r="CA9" s="694"/>
      <c r="CB9" s="694"/>
      <c r="CC9" s="694"/>
      <c r="CD9" s="694"/>
      <c r="CE9" s="694"/>
      <c r="CF9" s="694"/>
      <c r="CG9" s="695"/>
      <c r="CH9" s="706">
        <v>49</v>
      </c>
      <c r="CI9" s="707"/>
      <c r="CJ9" s="707"/>
      <c r="CK9" s="707"/>
      <c r="CL9" s="708"/>
      <c r="CM9" s="706">
        <v>1024</v>
      </c>
      <c r="CN9" s="707"/>
      <c r="CO9" s="707"/>
      <c r="CP9" s="707"/>
      <c r="CQ9" s="708"/>
      <c r="CR9" s="706">
        <v>26</v>
      </c>
      <c r="CS9" s="707"/>
      <c r="CT9" s="707"/>
      <c r="CU9" s="707"/>
      <c r="CV9" s="708"/>
      <c r="CW9" s="706">
        <v>138</v>
      </c>
      <c r="CX9" s="707"/>
      <c r="CY9" s="707"/>
      <c r="CZ9" s="707"/>
      <c r="DA9" s="708"/>
      <c r="DB9" s="706">
        <v>0</v>
      </c>
      <c r="DC9" s="707"/>
      <c r="DD9" s="707"/>
      <c r="DE9" s="707"/>
      <c r="DF9" s="708"/>
      <c r="DG9" s="706">
        <v>0</v>
      </c>
      <c r="DH9" s="707"/>
      <c r="DI9" s="707"/>
      <c r="DJ9" s="707"/>
      <c r="DK9" s="708"/>
      <c r="DL9" s="706">
        <v>0</v>
      </c>
      <c r="DM9" s="707"/>
      <c r="DN9" s="707"/>
      <c r="DO9" s="707"/>
      <c r="DP9" s="708"/>
      <c r="DQ9" s="706">
        <v>0</v>
      </c>
      <c r="DR9" s="707"/>
      <c r="DS9" s="707"/>
      <c r="DT9" s="707"/>
      <c r="DU9" s="708"/>
      <c r="DV9" s="677">
        <v>0.03</v>
      </c>
      <c r="DW9" s="678"/>
      <c r="DX9" s="678"/>
      <c r="DY9" s="678"/>
      <c r="DZ9" s="679"/>
      <c r="EA9" s="197"/>
    </row>
    <row r="10" spans="1:131" s="198" customFormat="1" ht="26.25" customHeight="1">
      <c r="A10" s="204">
        <v>4</v>
      </c>
      <c r="B10" s="680" t="s">
        <v>331</v>
      </c>
      <c r="C10" s="681"/>
      <c r="D10" s="681"/>
      <c r="E10" s="681"/>
      <c r="F10" s="681"/>
      <c r="G10" s="681"/>
      <c r="H10" s="681"/>
      <c r="I10" s="681"/>
      <c r="J10" s="681"/>
      <c r="K10" s="681"/>
      <c r="L10" s="681"/>
      <c r="M10" s="681"/>
      <c r="N10" s="681"/>
      <c r="O10" s="681"/>
      <c r="P10" s="682"/>
      <c r="Q10" s="683">
        <v>3038</v>
      </c>
      <c r="R10" s="684"/>
      <c r="S10" s="684"/>
      <c r="T10" s="684"/>
      <c r="U10" s="684"/>
      <c r="V10" s="684">
        <v>1343</v>
      </c>
      <c r="W10" s="684"/>
      <c r="X10" s="684"/>
      <c r="Y10" s="684"/>
      <c r="Z10" s="684"/>
      <c r="AA10" s="684">
        <v>1696</v>
      </c>
      <c r="AB10" s="684"/>
      <c r="AC10" s="684"/>
      <c r="AD10" s="684"/>
      <c r="AE10" s="685"/>
      <c r="AF10" s="686" t="s">
        <v>100</v>
      </c>
      <c r="AG10" s="687"/>
      <c r="AH10" s="687"/>
      <c r="AI10" s="687"/>
      <c r="AJ10" s="688"/>
      <c r="AK10" s="689">
        <v>10</v>
      </c>
      <c r="AL10" s="690"/>
      <c r="AM10" s="690"/>
      <c r="AN10" s="690"/>
      <c r="AO10" s="690"/>
      <c r="AP10" s="690">
        <v>9287</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522</v>
      </c>
      <c r="BT10" s="694"/>
      <c r="BU10" s="694"/>
      <c r="BV10" s="694"/>
      <c r="BW10" s="694"/>
      <c r="BX10" s="694"/>
      <c r="BY10" s="694"/>
      <c r="BZ10" s="694"/>
      <c r="CA10" s="694"/>
      <c r="CB10" s="694"/>
      <c r="CC10" s="694"/>
      <c r="CD10" s="694"/>
      <c r="CE10" s="694"/>
      <c r="CF10" s="694"/>
      <c r="CG10" s="695"/>
      <c r="CH10" s="706">
        <v>-1</v>
      </c>
      <c r="CI10" s="707"/>
      <c r="CJ10" s="707"/>
      <c r="CK10" s="707"/>
      <c r="CL10" s="708"/>
      <c r="CM10" s="706">
        <v>282</v>
      </c>
      <c r="CN10" s="707"/>
      <c r="CO10" s="707"/>
      <c r="CP10" s="707"/>
      <c r="CQ10" s="708"/>
      <c r="CR10" s="706">
        <v>100</v>
      </c>
      <c r="CS10" s="707"/>
      <c r="CT10" s="707"/>
      <c r="CU10" s="707"/>
      <c r="CV10" s="708"/>
      <c r="CW10" s="706">
        <v>23</v>
      </c>
      <c r="CX10" s="707"/>
      <c r="CY10" s="707"/>
      <c r="CZ10" s="707"/>
      <c r="DA10" s="708"/>
      <c r="DB10" s="706">
        <v>0</v>
      </c>
      <c r="DC10" s="707"/>
      <c r="DD10" s="707"/>
      <c r="DE10" s="707"/>
      <c r="DF10" s="708"/>
      <c r="DG10" s="706">
        <v>0</v>
      </c>
      <c r="DH10" s="707"/>
      <c r="DI10" s="707"/>
      <c r="DJ10" s="707"/>
      <c r="DK10" s="708"/>
      <c r="DL10" s="706">
        <v>0</v>
      </c>
      <c r="DM10" s="707"/>
      <c r="DN10" s="707"/>
      <c r="DO10" s="707"/>
      <c r="DP10" s="708"/>
      <c r="DQ10" s="706">
        <v>0</v>
      </c>
      <c r="DR10" s="707"/>
      <c r="DS10" s="707"/>
      <c r="DT10" s="707"/>
      <c r="DU10" s="708"/>
      <c r="DV10" s="677">
        <v>0.373</v>
      </c>
      <c r="DW10" s="678"/>
      <c r="DX10" s="678"/>
      <c r="DY10" s="678"/>
      <c r="DZ10" s="679"/>
      <c r="EA10" s="197"/>
    </row>
    <row r="11" spans="1:131" s="198" customFormat="1" ht="26.25" customHeight="1">
      <c r="A11" s="204">
        <v>5</v>
      </c>
      <c r="B11" s="680" t="s">
        <v>332</v>
      </c>
      <c r="C11" s="681"/>
      <c r="D11" s="681"/>
      <c r="E11" s="681"/>
      <c r="F11" s="681"/>
      <c r="G11" s="681"/>
      <c r="H11" s="681"/>
      <c r="I11" s="681"/>
      <c r="J11" s="681"/>
      <c r="K11" s="681"/>
      <c r="L11" s="681"/>
      <c r="M11" s="681"/>
      <c r="N11" s="681"/>
      <c r="O11" s="681"/>
      <c r="P11" s="682"/>
      <c r="Q11" s="683">
        <v>551</v>
      </c>
      <c r="R11" s="684"/>
      <c r="S11" s="684"/>
      <c r="T11" s="684"/>
      <c r="U11" s="684"/>
      <c r="V11" s="684">
        <v>551</v>
      </c>
      <c r="W11" s="684"/>
      <c r="X11" s="684"/>
      <c r="Y11" s="684"/>
      <c r="Z11" s="684"/>
      <c r="AA11" s="684" t="s">
        <v>511</v>
      </c>
      <c r="AB11" s="684"/>
      <c r="AC11" s="684"/>
      <c r="AD11" s="684"/>
      <c r="AE11" s="685"/>
      <c r="AF11" s="686" t="s">
        <v>100</v>
      </c>
      <c r="AG11" s="687"/>
      <c r="AH11" s="687"/>
      <c r="AI11" s="687"/>
      <c r="AJ11" s="688"/>
      <c r="AK11" s="689">
        <v>4</v>
      </c>
      <c r="AL11" s="690"/>
      <c r="AM11" s="690"/>
      <c r="AN11" s="690"/>
      <c r="AO11" s="690"/>
      <c r="AP11" s="690">
        <v>14069</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523</v>
      </c>
      <c r="BT11" s="694"/>
      <c r="BU11" s="694"/>
      <c r="BV11" s="694"/>
      <c r="BW11" s="694"/>
      <c r="BX11" s="694"/>
      <c r="BY11" s="694"/>
      <c r="BZ11" s="694"/>
      <c r="CA11" s="694"/>
      <c r="CB11" s="694"/>
      <c r="CC11" s="694"/>
      <c r="CD11" s="694"/>
      <c r="CE11" s="694"/>
      <c r="CF11" s="694"/>
      <c r="CG11" s="695"/>
      <c r="CH11" s="706">
        <v>-3</v>
      </c>
      <c r="CI11" s="707"/>
      <c r="CJ11" s="707"/>
      <c r="CK11" s="707"/>
      <c r="CL11" s="708"/>
      <c r="CM11" s="706">
        <v>4316</v>
      </c>
      <c r="CN11" s="707"/>
      <c r="CO11" s="707"/>
      <c r="CP11" s="707"/>
      <c r="CQ11" s="708"/>
      <c r="CR11" s="706">
        <v>2000</v>
      </c>
      <c r="CS11" s="707"/>
      <c r="CT11" s="707"/>
      <c r="CU11" s="707"/>
      <c r="CV11" s="708"/>
      <c r="CW11" s="706">
        <v>0</v>
      </c>
      <c r="CX11" s="707"/>
      <c r="CY11" s="707"/>
      <c r="CZ11" s="707"/>
      <c r="DA11" s="708"/>
      <c r="DB11" s="706">
        <v>0</v>
      </c>
      <c r="DC11" s="707"/>
      <c r="DD11" s="707"/>
      <c r="DE11" s="707"/>
      <c r="DF11" s="708"/>
      <c r="DG11" s="706">
        <v>0</v>
      </c>
      <c r="DH11" s="707"/>
      <c r="DI11" s="707"/>
      <c r="DJ11" s="707"/>
      <c r="DK11" s="708"/>
      <c r="DL11" s="706">
        <v>0</v>
      </c>
      <c r="DM11" s="707"/>
      <c r="DN11" s="707"/>
      <c r="DO11" s="707"/>
      <c r="DP11" s="708"/>
      <c r="DQ11" s="706">
        <v>0</v>
      </c>
      <c r="DR11" s="707"/>
      <c r="DS11" s="707"/>
      <c r="DT11" s="707"/>
      <c r="DU11" s="708"/>
      <c r="DV11" s="677">
        <v>0.48499999999999999</v>
      </c>
      <c r="DW11" s="678"/>
      <c r="DX11" s="678"/>
      <c r="DY11" s="678"/>
      <c r="DZ11" s="679"/>
      <c r="EA11" s="197"/>
    </row>
    <row r="12" spans="1:131" s="198" customFormat="1" ht="26.25" customHeight="1">
      <c r="A12" s="204">
        <v>6</v>
      </c>
      <c r="B12" s="680" t="s">
        <v>333</v>
      </c>
      <c r="C12" s="681"/>
      <c r="D12" s="681"/>
      <c r="E12" s="681"/>
      <c r="F12" s="681"/>
      <c r="G12" s="681"/>
      <c r="H12" s="681"/>
      <c r="I12" s="681"/>
      <c r="J12" s="681"/>
      <c r="K12" s="681"/>
      <c r="L12" s="681"/>
      <c r="M12" s="681"/>
      <c r="N12" s="681"/>
      <c r="O12" s="681"/>
      <c r="P12" s="682"/>
      <c r="Q12" s="683">
        <v>246</v>
      </c>
      <c r="R12" s="684"/>
      <c r="S12" s="684"/>
      <c r="T12" s="684"/>
      <c r="U12" s="684"/>
      <c r="V12" s="684">
        <v>246</v>
      </c>
      <c r="W12" s="684"/>
      <c r="X12" s="684"/>
      <c r="Y12" s="684"/>
      <c r="Z12" s="684"/>
      <c r="AA12" s="684" t="s">
        <v>511</v>
      </c>
      <c r="AB12" s="684"/>
      <c r="AC12" s="684"/>
      <c r="AD12" s="684"/>
      <c r="AE12" s="685"/>
      <c r="AF12" s="686" t="s">
        <v>100</v>
      </c>
      <c r="AG12" s="687"/>
      <c r="AH12" s="687"/>
      <c r="AI12" s="687"/>
      <c r="AJ12" s="688"/>
      <c r="AK12" s="689">
        <v>0</v>
      </c>
      <c r="AL12" s="690"/>
      <c r="AM12" s="690"/>
      <c r="AN12" s="690"/>
      <c r="AO12" s="690"/>
      <c r="AP12" s="690">
        <v>8137</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524</v>
      </c>
      <c r="BT12" s="694"/>
      <c r="BU12" s="694"/>
      <c r="BV12" s="694"/>
      <c r="BW12" s="694"/>
      <c r="BX12" s="694"/>
      <c r="BY12" s="694"/>
      <c r="BZ12" s="694"/>
      <c r="CA12" s="694"/>
      <c r="CB12" s="694"/>
      <c r="CC12" s="694"/>
      <c r="CD12" s="694"/>
      <c r="CE12" s="694"/>
      <c r="CF12" s="694"/>
      <c r="CG12" s="695"/>
      <c r="CH12" s="706">
        <v>0</v>
      </c>
      <c r="CI12" s="707"/>
      <c r="CJ12" s="707"/>
      <c r="CK12" s="707"/>
      <c r="CL12" s="708"/>
      <c r="CM12" s="706">
        <v>14</v>
      </c>
      <c r="CN12" s="707"/>
      <c r="CO12" s="707"/>
      <c r="CP12" s="707"/>
      <c r="CQ12" s="708"/>
      <c r="CR12" s="706">
        <v>7</v>
      </c>
      <c r="CS12" s="707"/>
      <c r="CT12" s="707"/>
      <c r="CU12" s="707"/>
      <c r="CV12" s="708"/>
      <c r="CW12" s="706">
        <v>22</v>
      </c>
      <c r="CX12" s="707"/>
      <c r="CY12" s="707"/>
      <c r="CZ12" s="707"/>
      <c r="DA12" s="708"/>
      <c r="DB12" s="706">
        <v>0</v>
      </c>
      <c r="DC12" s="707"/>
      <c r="DD12" s="707"/>
      <c r="DE12" s="707"/>
      <c r="DF12" s="708"/>
      <c r="DG12" s="706">
        <v>0</v>
      </c>
      <c r="DH12" s="707"/>
      <c r="DI12" s="707"/>
      <c r="DJ12" s="707"/>
      <c r="DK12" s="708"/>
      <c r="DL12" s="706">
        <v>0</v>
      </c>
      <c r="DM12" s="707"/>
      <c r="DN12" s="707"/>
      <c r="DO12" s="707"/>
      <c r="DP12" s="708"/>
      <c r="DQ12" s="706">
        <v>0</v>
      </c>
      <c r="DR12" s="707"/>
      <c r="DS12" s="707"/>
      <c r="DT12" s="707"/>
      <c r="DU12" s="708"/>
      <c r="DV12" s="677">
        <v>0.48299999999999998</v>
      </c>
      <c r="DW12" s="678"/>
      <c r="DX12" s="678"/>
      <c r="DY12" s="678"/>
      <c r="DZ12" s="679"/>
      <c r="EA12" s="197"/>
    </row>
    <row r="13" spans="1:131" s="198" customFormat="1" ht="26.25" customHeight="1">
      <c r="A13" s="204">
        <v>7</v>
      </c>
      <c r="B13" s="680" t="s">
        <v>334</v>
      </c>
      <c r="C13" s="681"/>
      <c r="D13" s="681"/>
      <c r="E13" s="681"/>
      <c r="F13" s="681"/>
      <c r="G13" s="681"/>
      <c r="H13" s="681"/>
      <c r="I13" s="681"/>
      <c r="J13" s="681"/>
      <c r="K13" s="681"/>
      <c r="L13" s="681"/>
      <c r="M13" s="681"/>
      <c r="N13" s="681"/>
      <c r="O13" s="681"/>
      <c r="P13" s="682"/>
      <c r="Q13" s="683">
        <v>1816</v>
      </c>
      <c r="R13" s="684"/>
      <c r="S13" s="684"/>
      <c r="T13" s="684"/>
      <c r="U13" s="684"/>
      <c r="V13" s="684">
        <v>1126</v>
      </c>
      <c r="W13" s="684"/>
      <c r="X13" s="684"/>
      <c r="Y13" s="684"/>
      <c r="Z13" s="684"/>
      <c r="AA13" s="684">
        <v>691</v>
      </c>
      <c r="AB13" s="684"/>
      <c r="AC13" s="684"/>
      <c r="AD13" s="684"/>
      <c r="AE13" s="685"/>
      <c r="AF13" s="686" t="s">
        <v>100</v>
      </c>
      <c r="AG13" s="687"/>
      <c r="AH13" s="687"/>
      <c r="AI13" s="687"/>
      <c r="AJ13" s="688"/>
      <c r="AK13" s="689">
        <v>46</v>
      </c>
      <c r="AL13" s="690"/>
      <c r="AM13" s="690"/>
      <c r="AN13" s="690"/>
      <c r="AO13" s="690"/>
      <c r="AP13" s="690">
        <v>4673</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525</v>
      </c>
      <c r="BT13" s="694"/>
      <c r="BU13" s="694"/>
      <c r="BV13" s="694"/>
      <c r="BW13" s="694"/>
      <c r="BX13" s="694"/>
      <c r="BY13" s="694"/>
      <c r="BZ13" s="694"/>
      <c r="CA13" s="694"/>
      <c r="CB13" s="694"/>
      <c r="CC13" s="694"/>
      <c r="CD13" s="694"/>
      <c r="CE13" s="694"/>
      <c r="CF13" s="694"/>
      <c r="CG13" s="695"/>
      <c r="CH13" s="706">
        <v>-3</v>
      </c>
      <c r="CI13" s="707"/>
      <c r="CJ13" s="707"/>
      <c r="CK13" s="707"/>
      <c r="CL13" s="708"/>
      <c r="CM13" s="706">
        <v>16</v>
      </c>
      <c r="CN13" s="707"/>
      <c r="CO13" s="707"/>
      <c r="CP13" s="707"/>
      <c r="CQ13" s="708"/>
      <c r="CR13" s="706">
        <v>3</v>
      </c>
      <c r="CS13" s="707"/>
      <c r="CT13" s="707"/>
      <c r="CU13" s="707"/>
      <c r="CV13" s="708"/>
      <c r="CW13" s="706">
        <v>43</v>
      </c>
      <c r="CX13" s="707"/>
      <c r="CY13" s="707"/>
      <c r="CZ13" s="707"/>
      <c r="DA13" s="708"/>
      <c r="DB13" s="706">
        <v>0</v>
      </c>
      <c r="DC13" s="707"/>
      <c r="DD13" s="707"/>
      <c r="DE13" s="707"/>
      <c r="DF13" s="708"/>
      <c r="DG13" s="706">
        <v>0</v>
      </c>
      <c r="DH13" s="707"/>
      <c r="DI13" s="707"/>
      <c r="DJ13" s="707"/>
      <c r="DK13" s="708"/>
      <c r="DL13" s="706">
        <v>0</v>
      </c>
      <c r="DM13" s="707"/>
      <c r="DN13" s="707"/>
      <c r="DO13" s="707"/>
      <c r="DP13" s="708"/>
      <c r="DQ13" s="706">
        <v>0</v>
      </c>
      <c r="DR13" s="707"/>
      <c r="DS13" s="707"/>
      <c r="DT13" s="707"/>
      <c r="DU13" s="708"/>
      <c r="DV13" s="677">
        <v>0.27300000000000002</v>
      </c>
      <c r="DW13" s="678"/>
      <c r="DX13" s="678"/>
      <c r="DY13" s="678"/>
      <c r="DZ13" s="679"/>
      <c r="EA13" s="197"/>
    </row>
    <row r="14" spans="1:131" s="198" customFormat="1" ht="26.25" customHeight="1">
      <c r="A14" s="204">
        <v>8</v>
      </c>
      <c r="B14" s="680" t="s">
        <v>335</v>
      </c>
      <c r="C14" s="681"/>
      <c r="D14" s="681"/>
      <c r="E14" s="681"/>
      <c r="F14" s="681"/>
      <c r="G14" s="681"/>
      <c r="H14" s="681"/>
      <c r="I14" s="681"/>
      <c r="J14" s="681"/>
      <c r="K14" s="681"/>
      <c r="L14" s="681"/>
      <c r="M14" s="681"/>
      <c r="N14" s="681"/>
      <c r="O14" s="681"/>
      <c r="P14" s="682"/>
      <c r="Q14" s="683">
        <v>634</v>
      </c>
      <c r="R14" s="684"/>
      <c r="S14" s="684"/>
      <c r="T14" s="684"/>
      <c r="U14" s="684"/>
      <c r="V14" s="684">
        <v>284</v>
      </c>
      <c r="W14" s="684"/>
      <c r="X14" s="684"/>
      <c r="Y14" s="684"/>
      <c r="Z14" s="684"/>
      <c r="AA14" s="684">
        <v>350</v>
      </c>
      <c r="AB14" s="684"/>
      <c r="AC14" s="684"/>
      <c r="AD14" s="684"/>
      <c r="AE14" s="685"/>
      <c r="AF14" s="686" t="s">
        <v>100</v>
      </c>
      <c r="AG14" s="687"/>
      <c r="AH14" s="687"/>
      <c r="AI14" s="687"/>
      <c r="AJ14" s="688"/>
      <c r="AK14" s="689">
        <v>4</v>
      </c>
      <c r="AL14" s="690"/>
      <c r="AM14" s="690"/>
      <c r="AN14" s="690"/>
      <c r="AO14" s="690"/>
      <c r="AP14" s="690">
        <v>0</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526</v>
      </c>
      <c r="BT14" s="694"/>
      <c r="BU14" s="694"/>
      <c r="BV14" s="694"/>
      <c r="BW14" s="694"/>
      <c r="BX14" s="694"/>
      <c r="BY14" s="694"/>
      <c r="BZ14" s="694"/>
      <c r="CA14" s="694"/>
      <c r="CB14" s="694"/>
      <c r="CC14" s="694"/>
      <c r="CD14" s="694"/>
      <c r="CE14" s="694"/>
      <c r="CF14" s="694"/>
      <c r="CG14" s="695"/>
      <c r="CH14" s="706">
        <v>-317</v>
      </c>
      <c r="CI14" s="707"/>
      <c r="CJ14" s="707"/>
      <c r="CK14" s="707"/>
      <c r="CL14" s="708"/>
      <c r="CM14" s="706">
        <v>2879</v>
      </c>
      <c r="CN14" s="707"/>
      <c r="CO14" s="707"/>
      <c r="CP14" s="707"/>
      <c r="CQ14" s="708"/>
      <c r="CR14" s="706">
        <v>2658</v>
      </c>
      <c r="CS14" s="707"/>
      <c r="CT14" s="707"/>
      <c r="CU14" s="707"/>
      <c r="CV14" s="708"/>
      <c r="CW14" s="706">
        <v>0</v>
      </c>
      <c r="CX14" s="707"/>
      <c r="CY14" s="707"/>
      <c r="CZ14" s="707"/>
      <c r="DA14" s="708"/>
      <c r="DB14" s="706">
        <v>0</v>
      </c>
      <c r="DC14" s="707"/>
      <c r="DD14" s="707"/>
      <c r="DE14" s="707"/>
      <c r="DF14" s="708"/>
      <c r="DG14" s="706">
        <v>0</v>
      </c>
      <c r="DH14" s="707"/>
      <c r="DI14" s="707"/>
      <c r="DJ14" s="707"/>
      <c r="DK14" s="708"/>
      <c r="DL14" s="706">
        <v>0</v>
      </c>
      <c r="DM14" s="707"/>
      <c r="DN14" s="707"/>
      <c r="DO14" s="707"/>
      <c r="DP14" s="708"/>
      <c r="DQ14" s="706">
        <v>0</v>
      </c>
      <c r="DR14" s="707"/>
      <c r="DS14" s="707"/>
      <c r="DT14" s="707"/>
      <c r="DU14" s="708"/>
      <c r="DV14" s="677">
        <v>0.92300000000000004</v>
      </c>
      <c r="DW14" s="678"/>
      <c r="DX14" s="678"/>
      <c r="DY14" s="678"/>
      <c r="DZ14" s="679"/>
      <c r="EA14" s="197"/>
    </row>
    <row r="15" spans="1:131" s="198" customFormat="1" ht="26.25" customHeight="1">
      <c r="A15" s="204">
        <v>9</v>
      </c>
      <c r="B15" s="680" t="s">
        <v>336</v>
      </c>
      <c r="C15" s="681"/>
      <c r="D15" s="681"/>
      <c r="E15" s="681"/>
      <c r="F15" s="681"/>
      <c r="G15" s="681"/>
      <c r="H15" s="681"/>
      <c r="I15" s="681"/>
      <c r="J15" s="681"/>
      <c r="K15" s="681"/>
      <c r="L15" s="681"/>
      <c r="M15" s="681"/>
      <c r="N15" s="681"/>
      <c r="O15" s="681"/>
      <c r="P15" s="682"/>
      <c r="Q15" s="683">
        <v>1274</v>
      </c>
      <c r="R15" s="684"/>
      <c r="S15" s="684"/>
      <c r="T15" s="684"/>
      <c r="U15" s="684"/>
      <c r="V15" s="684">
        <v>107</v>
      </c>
      <c r="W15" s="684"/>
      <c r="X15" s="684"/>
      <c r="Y15" s="684"/>
      <c r="Z15" s="684"/>
      <c r="AA15" s="684">
        <v>1167</v>
      </c>
      <c r="AB15" s="684"/>
      <c r="AC15" s="684"/>
      <c r="AD15" s="684"/>
      <c r="AE15" s="685"/>
      <c r="AF15" s="686" t="s">
        <v>100</v>
      </c>
      <c r="AG15" s="687"/>
      <c r="AH15" s="687"/>
      <c r="AI15" s="687"/>
      <c r="AJ15" s="688"/>
      <c r="AK15" s="689">
        <v>3</v>
      </c>
      <c r="AL15" s="690"/>
      <c r="AM15" s="690"/>
      <c r="AN15" s="690"/>
      <c r="AO15" s="690"/>
      <c r="AP15" s="690">
        <v>0</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527</v>
      </c>
      <c r="BT15" s="694"/>
      <c r="BU15" s="694"/>
      <c r="BV15" s="694"/>
      <c r="BW15" s="694"/>
      <c r="BX15" s="694"/>
      <c r="BY15" s="694"/>
      <c r="BZ15" s="694"/>
      <c r="CA15" s="694"/>
      <c r="CB15" s="694"/>
      <c r="CC15" s="694"/>
      <c r="CD15" s="694"/>
      <c r="CE15" s="694"/>
      <c r="CF15" s="694"/>
      <c r="CG15" s="695"/>
      <c r="CH15" s="706">
        <v>-23</v>
      </c>
      <c r="CI15" s="707"/>
      <c r="CJ15" s="707"/>
      <c r="CK15" s="707"/>
      <c r="CL15" s="708"/>
      <c r="CM15" s="706">
        <v>2222</v>
      </c>
      <c r="CN15" s="707"/>
      <c r="CO15" s="707"/>
      <c r="CP15" s="707"/>
      <c r="CQ15" s="708"/>
      <c r="CR15" s="706">
        <v>918</v>
      </c>
      <c r="CS15" s="707"/>
      <c r="CT15" s="707"/>
      <c r="CU15" s="707"/>
      <c r="CV15" s="708"/>
      <c r="CW15" s="706">
        <v>26</v>
      </c>
      <c r="CX15" s="707"/>
      <c r="CY15" s="707"/>
      <c r="CZ15" s="707"/>
      <c r="DA15" s="708"/>
      <c r="DB15" s="706">
        <v>0</v>
      </c>
      <c r="DC15" s="707"/>
      <c r="DD15" s="707"/>
      <c r="DE15" s="707"/>
      <c r="DF15" s="708"/>
      <c r="DG15" s="706">
        <v>0</v>
      </c>
      <c r="DH15" s="707"/>
      <c r="DI15" s="707"/>
      <c r="DJ15" s="707"/>
      <c r="DK15" s="708"/>
      <c r="DL15" s="706">
        <v>0</v>
      </c>
      <c r="DM15" s="707"/>
      <c r="DN15" s="707"/>
      <c r="DO15" s="707"/>
      <c r="DP15" s="708"/>
      <c r="DQ15" s="706">
        <v>0</v>
      </c>
      <c r="DR15" s="707"/>
      <c r="DS15" s="707"/>
      <c r="DT15" s="707"/>
      <c r="DU15" s="708"/>
      <c r="DV15" s="677">
        <v>0.45300000000000001</v>
      </c>
      <c r="DW15" s="678"/>
      <c r="DX15" s="678"/>
      <c r="DY15" s="678"/>
      <c r="DZ15" s="679"/>
      <c r="EA15" s="197"/>
    </row>
    <row r="16" spans="1:131" s="198" customFormat="1" ht="26.25" customHeight="1">
      <c r="A16" s="204">
        <v>10</v>
      </c>
      <c r="B16" s="680" t="s">
        <v>337</v>
      </c>
      <c r="C16" s="681"/>
      <c r="D16" s="681"/>
      <c r="E16" s="681"/>
      <c r="F16" s="681"/>
      <c r="G16" s="681"/>
      <c r="H16" s="681"/>
      <c r="I16" s="681"/>
      <c r="J16" s="681"/>
      <c r="K16" s="681"/>
      <c r="L16" s="681"/>
      <c r="M16" s="681"/>
      <c r="N16" s="681"/>
      <c r="O16" s="681"/>
      <c r="P16" s="682"/>
      <c r="Q16" s="683">
        <v>20426</v>
      </c>
      <c r="R16" s="684"/>
      <c r="S16" s="684"/>
      <c r="T16" s="684"/>
      <c r="U16" s="684"/>
      <c r="V16" s="684">
        <v>20327</v>
      </c>
      <c r="W16" s="684"/>
      <c r="X16" s="684"/>
      <c r="Y16" s="684"/>
      <c r="Z16" s="684"/>
      <c r="AA16" s="684">
        <v>100</v>
      </c>
      <c r="AB16" s="684"/>
      <c r="AC16" s="684"/>
      <c r="AD16" s="684"/>
      <c r="AE16" s="685"/>
      <c r="AF16" s="686">
        <v>100</v>
      </c>
      <c r="AG16" s="687"/>
      <c r="AH16" s="687"/>
      <c r="AI16" s="687"/>
      <c r="AJ16" s="688"/>
      <c r="AK16" s="689">
        <v>3068</v>
      </c>
      <c r="AL16" s="690"/>
      <c r="AM16" s="690"/>
      <c r="AN16" s="690"/>
      <c r="AO16" s="690"/>
      <c r="AP16" s="690">
        <v>71965</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528</v>
      </c>
      <c r="BT16" s="694"/>
      <c r="BU16" s="694"/>
      <c r="BV16" s="694"/>
      <c r="BW16" s="694"/>
      <c r="BX16" s="694"/>
      <c r="BY16" s="694"/>
      <c r="BZ16" s="694"/>
      <c r="CA16" s="694"/>
      <c r="CB16" s="694"/>
      <c r="CC16" s="694"/>
      <c r="CD16" s="694"/>
      <c r="CE16" s="694"/>
      <c r="CF16" s="694"/>
      <c r="CG16" s="695"/>
      <c r="CH16" s="706">
        <v>1</v>
      </c>
      <c r="CI16" s="707"/>
      <c r="CJ16" s="707"/>
      <c r="CK16" s="707"/>
      <c r="CL16" s="708"/>
      <c r="CM16" s="706">
        <v>1754</v>
      </c>
      <c r="CN16" s="707"/>
      <c r="CO16" s="707"/>
      <c r="CP16" s="707"/>
      <c r="CQ16" s="708"/>
      <c r="CR16" s="706">
        <v>605</v>
      </c>
      <c r="CS16" s="707"/>
      <c r="CT16" s="707"/>
      <c r="CU16" s="707"/>
      <c r="CV16" s="708"/>
      <c r="CW16" s="706">
        <v>8</v>
      </c>
      <c r="CX16" s="707"/>
      <c r="CY16" s="707"/>
      <c r="CZ16" s="707"/>
      <c r="DA16" s="708"/>
      <c r="DB16" s="706">
        <v>0</v>
      </c>
      <c r="DC16" s="707"/>
      <c r="DD16" s="707"/>
      <c r="DE16" s="707"/>
      <c r="DF16" s="708"/>
      <c r="DG16" s="706">
        <v>0</v>
      </c>
      <c r="DH16" s="707"/>
      <c r="DI16" s="707"/>
      <c r="DJ16" s="707"/>
      <c r="DK16" s="708"/>
      <c r="DL16" s="706">
        <v>0</v>
      </c>
      <c r="DM16" s="707"/>
      <c r="DN16" s="707"/>
      <c r="DO16" s="707"/>
      <c r="DP16" s="708"/>
      <c r="DQ16" s="706">
        <v>0</v>
      </c>
      <c r="DR16" s="707"/>
      <c r="DS16" s="707"/>
      <c r="DT16" s="707"/>
      <c r="DU16" s="708"/>
      <c r="DV16" s="677">
        <v>0.36799999999999999</v>
      </c>
      <c r="DW16" s="678"/>
      <c r="DX16" s="678"/>
      <c r="DY16" s="678"/>
      <c r="DZ16" s="679"/>
      <c r="EA16" s="197"/>
    </row>
    <row r="17" spans="1:131" s="198" customFormat="1" ht="26.25" customHeight="1">
      <c r="A17" s="204">
        <v>11</v>
      </c>
      <c r="B17" s="680" t="s">
        <v>338</v>
      </c>
      <c r="C17" s="681"/>
      <c r="D17" s="681"/>
      <c r="E17" s="681"/>
      <c r="F17" s="681"/>
      <c r="G17" s="681"/>
      <c r="H17" s="681"/>
      <c r="I17" s="681"/>
      <c r="J17" s="681"/>
      <c r="K17" s="681"/>
      <c r="L17" s="681"/>
      <c r="M17" s="681"/>
      <c r="N17" s="681"/>
      <c r="O17" s="681"/>
      <c r="P17" s="682"/>
      <c r="Q17" s="683">
        <v>56018</v>
      </c>
      <c r="R17" s="684"/>
      <c r="S17" s="684"/>
      <c r="T17" s="684"/>
      <c r="U17" s="684"/>
      <c r="V17" s="684">
        <v>56018</v>
      </c>
      <c r="W17" s="684"/>
      <c r="X17" s="684"/>
      <c r="Y17" s="684"/>
      <c r="Z17" s="684"/>
      <c r="AA17" s="684" t="s">
        <v>511</v>
      </c>
      <c r="AB17" s="684"/>
      <c r="AC17" s="684"/>
      <c r="AD17" s="684"/>
      <c r="AE17" s="685"/>
      <c r="AF17" s="686" t="s">
        <v>100</v>
      </c>
      <c r="AG17" s="687"/>
      <c r="AH17" s="687"/>
      <c r="AI17" s="687"/>
      <c r="AJ17" s="688"/>
      <c r="AK17" s="689" t="s">
        <v>511</v>
      </c>
      <c r="AL17" s="690"/>
      <c r="AM17" s="690"/>
      <c r="AN17" s="690"/>
      <c r="AO17" s="690"/>
      <c r="AP17" s="690">
        <v>0</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t="s">
        <v>557</v>
      </c>
      <c r="BS17" s="693" t="s">
        <v>529</v>
      </c>
      <c r="BT17" s="694"/>
      <c r="BU17" s="694"/>
      <c r="BV17" s="694"/>
      <c r="BW17" s="694"/>
      <c r="BX17" s="694"/>
      <c r="BY17" s="694"/>
      <c r="BZ17" s="694"/>
      <c r="CA17" s="694"/>
      <c r="CB17" s="694"/>
      <c r="CC17" s="694"/>
      <c r="CD17" s="694"/>
      <c r="CE17" s="694"/>
      <c r="CF17" s="694"/>
      <c r="CG17" s="695"/>
      <c r="CH17" s="706">
        <v>-11</v>
      </c>
      <c r="CI17" s="707"/>
      <c r="CJ17" s="707"/>
      <c r="CK17" s="707"/>
      <c r="CL17" s="708"/>
      <c r="CM17" s="706">
        <v>689</v>
      </c>
      <c r="CN17" s="707"/>
      <c r="CO17" s="707"/>
      <c r="CP17" s="707"/>
      <c r="CQ17" s="708"/>
      <c r="CR17" s="706">
        <v>5</v>
      </c>
      <c r="CS17" s="707"/>
      <c r="CT17" s="707"/>
      <c r="CU17" s="707"/>
      <c r="CV17" s="708"/>
      <c r="CW17" s="706">
        <v>282</v>
      </c>
      <c r="CX17" s="707"/>
      <c r="CY17" s="707"/>
      <c r="CZ17" s="707"/>
      <c r="DA17" s="708"/>
      <c r="DB17" s="706">
        <v>10677</v>
      </c>
      <c r="DC17" s="707"/>
      <c r="DD17" s="707"/>
      <c r="DE17" s="707"/>
      <c r="DF17" s="708"/>
      <c r="DG17" s="706">
        <v>0</v>
      </c>
      <c r="DH17" s="707"/>
      <c r="DI17" s="707"/>
      <c r="DJ17" s="707"/>
      <c r="DK17" s="708"/>
      <c r="DL17" s="706">
        <v>1217</v>
      </c>
      <c r="DM17" s="707"/>
      <c r="DN17" s="707"/>
      <c r="DO17" s="707"/>
      <c r="DP17" s="708"/>
      <c r="DQ17" s="706">
        <v>852</v>
      </c>
      <c r="DR17" s="707"/>
      <c r="DS17" s="707"/>
      <c r="DT17" s="707"/>
      <c r="DU17" s="708"/>
      <c r="DV17" s="677">
        <v>1</v>
      </c>
      <c r="DW17" s="678"/>
      <c r="DX17" s="678"/>
      <c r="DY17" s="678"/>
      <c r="DZ17" s="679"/>
      <c r="EA17" s="197"/>
    </row>
    <row r="18" spans="1:131" s="198" customFormat="1" ht="26.25" customHeight="1">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530</v>
      </c>
      <c r="BT18" s="694"/>
      <c r="BU18" s="694"/>
      <c r="BV18" s="694"/>
      <c r="BW18" s="694"/>
      <c r="BX18" s="694"/>
      <c r="BY18" s="694"/>
      <c r="BZ18" s="694"/>
      <c r="CA18" s="694"/>
      <c r="CB18" s="694"/>
      <c r="CC18" s="694"/>
      <c r="CD18" s="694"/>
      <c r="CE18" s="694"/>
      <c r="CF18" s="694"/>
      <c r="CG18" s="695"/>
      <c r="CH18" s="706">
        <v>-12</v>
      </c>
      <c r="CI18" s="707"/>
      <c r="CJ18" s="707"/>
      <c r="CK18" s="707"/>
      <c r="CL18" s="708"/>
      <c r="CM18" s="706">
        <v>811</v>
      </c>
      <c r="CN18" s="707"/>
      <c r="CO18" s="707"/>
      <c r="CP18" s="707"/>
      <c r="CQ18" s="708"/>
      <c r="CR18" s="706">
        <v>9</v>
      </c>
      <c r="CS18" s="707"/>
      <c r="CT18" s="707"/>
      <c r="CU18" s="707"/>
      <c r="CV18" s="708"/>
      <c r="CW18" s="706">
        <v>0</v>
      </c>
      <c r="CX18" s="707"/>
      <c r="CY18" s="707"/>
      <c r="CZ18" s="707"/>
      <c r="DA18" s="708"/>
      <c r="DB18" s="706">
        <v>0</v>
      </c>
      <c r="DC18" s="707"/>
      <c r="DD18" s="707"/>
      <c r="DE18" s="707"/>
      <c r="DF18" s="708"/>
      <c r="DG18" s="706">
        <v>0</v>
      </c>
      <c r="DH18" s="707"/>
      <c r="DI18" s="707"/>
      <c r="DJ18" s="707"/>
      <c r="DK18" s="708"/>
      <c r="DL18" s="706">
        <v>0</v>
      </c>
      <c r="DM18" s="707"/>
      <c r="DN18" s="707"/>
      <c r="DO18" s="707"/>
      <c r="DP18" s="708"/>
      <c r="DQ18" s="706">
        <v>0</v>
      </c>
      <c r="DR18" s="707"/>
      <c r="DS18" s="707"/>
      <c r="DT18" s="707"/>
      <c r="DU18" s="708"/>
      <c r="DV18" s="677">
        <v>0.3</v>
      </c>
      <c r="DW18" s="678"/>
      <c r="DX18" s="678"/>
      <c r="DY18" s="678"/>
      <c r="DZ18" s="679"/>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531</v>
      </c>
      <c r="BT19" s="694"/>
      <c r="BU19" s="694"/>
      <c r="BV19" s="694"/>
      <c r="BW19" s="694"/>
      <c r="BX19" s="694"/>
      <c r="BY19" s="694"/>
      <c r="BZ19" s="694"/>
      <c r="CA19" s="694"/>
      <c r="CB19" s="694"/>
      <c r="CC19" s="694"/>
      <c r="CD19" s="694"/>
      <c r="CE19" s="694"/>
      <c r="CF19" s="694"/>
      <c r="CG19" s="695"/>
      <c r="CH19" s="706">
        <v>75</v>
      </c>
      <c r="CI19" s="707"/>
      <c r="CJ19" s="707"/>
      <c r="CK19" s="707"/>
      <c r="CL19" s="708"/>
      <c r="CM19" s="706">
        <v>-17</v>
      </c>
      <c r="CN19" s="707"/>
      <c r="CO19" s="707"/>
      <c r="CP19" s="707"/>
      <c r="CQ19" s="708"/>
      <c r="CR19" s="706">
        <v>5</v>
      </c>
      <c r="CS19" s="707"/>
      <c r="CT19" s="707"/>
      <c r="CU19" s="707"/>
      <c r="CV19" s="708"/>
      <c r="CW19" s="706">
        <v>0</v>
      </c>
      <c r="CX19" s="707"/>
      <c r="CY19" s="707"/>
      <c r="CZ19" s="707"/>
      <c r="DA19" s="708"/>
      <c r="DB19" s="706">
        <v>0</v>
      </c>
      <c r="DC19" s="707"/>
      <c r="DD19" s="707"/>
      <c r="DE19" s="707"/>
      <c r="DF19" s="708"/>
      <c r="DG19" s="706">
        <v>0</v>
      </c>
      <c r="DH19" s="707"/>
      <c r="DI19" s="707"/>
      <c r="DJ19" s="707"/>
      <c r="DK19" s="708"/>
      <c r="DL19" s="706">
        <v>0</v>
      </c>
      <c r="DM19" s="707"/>
      <c r="DN19" s="707"/>
      <c r="DO19" s="707"/>
      <c r="DP19" s="708"/>
      <c r="DQ19" s="706">
        <v>0</v>
      </c>
      <c r="DR19" s="707"/>
      <c r="DS19" s="707"/>
      <c r="DT19" s="707"/>
      <c r="DU19" s="708"/>
      <c r="DV19" s="677">
        <v>0.25</v>
      </c>
      <c r="DW19" s="678"/>
      <c r="DX19" s="678"/>
      <c r="DY19" s="678"/>
      <c r="DZ19" s="679"/>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t="s">
        <v>557</v>
      </c>
      <c r="BS20" s="693" t="s">
        <v>532</v>
      </c>
      <c r="BT20" s="694"/>
      <c r="BU20" s="694"/>
      <c r="BV20" s="694"/>
      <c r="BW20" s="694"/>
      <c r="BX20" s="694"/>
      <c r="BY20" s="694"/>
      <c r="BZ20" s="694"/>
      <c r="CA20" s="694"/>
      <c r="CB20" s="694"/>
      <c r="CC20" s="694"/>
      <c r="CD20" s="694"/>
      <c r="CE20" s="694"/>
      <c r="CF20" s="694"/>
      <c r="CG20" s="695"/>
      <c r="CH20" s="706">
        <v>35</v>
      </c>
      <c r="CI20" s="707"/>
      <c r="CJ20" s="707"/>
      <c r="CK20" s="707"/>
      <c r="CL20" s="708"/>
      <c r="CM20" s="706">
        <v>1211</v>
      </c>
      <c r="CN20" s="707"/>
      <c r="CO20" s="707"/>
      <c r="CP20" s="707"/>
      <c r="CQ20" s="708"/>
      <c r="CR20" s="706">
        <v>200</v>
      </c>
      <c r="CS20" s="707"/>
      <c r="CT20" s="707"/>
      <c r="CU20" s="707"/>
      <c r="CV20" s="708"/>
      <c r="CW20" s="706">
        <v>0</v>
      </c>
      <c r="CX20" s="707"/>
      <c r="CY20" s="707"/>
      <c r="CZ20" s="707"/>
      <c r="DA20" s="708"/>
      <c r="DB20" s="706">
        <v>0</v>
      </c>
      <c r="DC20" s="707"/>
      <c r="DD20" s="707"/>
      <c r="DE20" s="707"/>
      <c r="DF20" s="708"/>
      <c r="DG20" s="706">
        <v>0</v>
      </c>
      <c r="DH20" s="707"/>
      <c r="DI20" s="707"/>
      <c r="DJ20" s="707"/>
      <c r="DK20" s="708"/>
      <c r="DL20" s="706">
        <v>0</v>
      </c>
      <c r="DM20" s="707"/>
      <c r="DN20" s="707"/>
      <c r="DO20" s="707"/>
      <c r="DP20" s="708"/>
      <c r="DQ20" s="706">
        <v>1</v>
      </c>
      <c r="DR20" s="707"/>
      <c r="DS20" s="707"/>
      <c r="DT20" s="707"/>
      <c r="DU20" s="708"/>
      <c r="DV20" s="677">
        <v>0.25</v>
      </c>
      <c r="DW20" s="678"/>
      <c r="DX20" s="678"/>
      <c r="DY20" s="678"/>
      <c r="DZ20" s="679"/>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t="s">
        <v>557</v>
      </c>
      <c r="BS21" s="693" t="s">
        <v>533</v>
      </c>
      <c r="BT21" s="694"/>
      <c r="BU21" s="694"/>
      <c r="BV21" s="694"/>
      <c r="BW21" s="694"/>
      <c r="BX21" s="694"/>
      <c r="BY21" s="694"/>
      <c r="BZ21" s="694"/>
      <c r="CA21" s="694"/>
      <c r="CB21" s="694"/>
      <c r="CC21" s="694"/>
      <c r="CD21" s="694"/>
      <c r="CE21" s="694"/>
      <c r="CF21" s="694"/>
      <c r="CG21" s="695"/>
      <c r="CH21" s="706">
        <v>3277</v>
      </c>
      <c r="CI21" s="707"/>
      <c r="CJ21" s="707"/>
      <c r="CK21" s="707"/>
      <c r="CL21" s="708"/>
      <c r="CM21" s="706">
        <v>66928</v>
      </c>
      <c r="CN21" s="707"/>
      <c r="CO21" s="707"/>
      <c r="CP21" s="707"/>
      <c r="CQ21" s="708"/>
      <c r="CR21" s="706">
        <v>12345</v>
      </c>
      <c r="CS21" s="707"/>
      <c r="CT21" s="707"/>
      <c r="CU21" s="707"/>
      <c r="CV21" s="708"/>
      <c r="CW21" s="706">
        <v>0</v>
      </c>
      <c r="CX21" s="707"/>
      <c r="CY21" s="707"/>
      <c r="CZ21" s="707"/>
      <c r="DA21" s="708"/>
      <c r="DB21" s="706">
        <v>0</v>
      </c>
      <c r="DC21" s="707"/>
      <c r="DD21" s="707"/>
      <c r="DE21" s="707"/>
      <c r="DF21" s="708"/>
      <c r="DG21" s="706">
        <v>0</v>
      </c>
      <c r="DH21" s="707"/>
      <c r="DI21" s="707"/>
      <c r="DJ21" s="707"/>
      <c r="DK21" s="708"/>
      <c r="DL21" s="706">
        <v>8204</v>
      </c>
      <c r="DM21" s="707"/>
      <c r="DN21" s="707"/>
      <c r="DO21" s="707"/>
      <c r="DP21" s="708"/>
      <c r="DQ21" s="706">
        <v>7175</v>
      </c>
      <c r="DR21" s="707"/>
      <c r="DS21" s="707"/>
      <c r="DT21" s="707"/>
      <c r="DU21" s="708"/>
      <c r="DV21" s="677">
        <v>0.24</v>
      </c>
      <c r="DW21" s="678"/>
      <c r="DX21" s="678"/>
      <c r="DY21" s="678"/>
      <c r="DZ21" s="679"/>
      <c r="EA21" s="197"/>
    </row>
    <row r="22" spans="1:131" s="198" customFormat="1" ht="26.25" customHeight="1">
      <c r="A22" s="204">
        <v>16</v>
      </c>
      <c r="B22" s="709"/>
      <c r="C22" s="710"/>
      <c r="D22" s="710"/>
      <c r="E22" s="710"/>
      <c r="F22" s="710"/>
      <c r="G22" s="710"/>
      <c r="H22" s="710"/>
      <c r="I22" s="710"/>
      <c r="J22" s="710"/>
      <c r="K22" s="710"/>
      <c r="L22" s="710"/>
      <c r="M22" s="710"/>
      <c r="N22" s="710"/>
      <c r="O22" s="710"/>
      <c r="P22" s="711"/>
      <c r="Q22" s="712"/>
      <c r="R22" s="713"/>
      <c r="S22" s="713"/>
      <c r="T22" s="713"/>
      <c r="U22" s="713"/>
      <c r="V22" s="713"/>
      <c r="W22" s="713"/>
      <c r="X22" s="713"/>
      <c r="Y22" s="713"/>
      <c r="Z22" s="713"/>
      <c r="AA22" s="713"/>
      <c r="AB22" s="713"/>
      <c r="AC22" s="713"/>
      <c r="AD22" s="713"/>
      <c r="AE22" s="714"/>
      <c r="AF22" s="715"/>
      <c r="AG22" s="716"/>
      <c r="AH22" s="716"/>
      <c r="AI22" s="716"/>
      <c r="AJ22" s="717"/>
      <c r="AK22" s="730"/>
      <c r="AL22" s="731"/>
      <c r="AM22" s="731"/>
      <c r="AN22" s="731"/>
      <c r="AO22" s="731"/>
      <c r="AP22" s="731"/>
      <c r="AQ22" s="731"/>
      <c r="AR22" s="731"/>
      <c r="AS22" s="731"/>
      <c r="AT22" s="731"/>
      <c r="AU22" s="732"/>
      <c r="AV22" s="732"/>
      <c r="AW22" s="732"/>
      <c r="AX22" s="732"/>
      <c r="AY22" s="733"/>
      <c r="AZ22" s="734" t="s">
        <v>339</v>
      </c>
      <c r="BA22" s="734"/>
      <c r="BB22" s="734"/>
      <c r="BC22" s="734"/>
      <c r="BD22" s="735"/>
      <c r="BE22" s="196"/>
      <c r="BF22" s="196"/>
      <c r="BG22" s="196"/>
      <c r="BH22" s="196"/>
      <c r="BI22" s="196"/>
      <c r="BJ22" s="196"/>
      <c r="BK22" s="196"/>
      <c r="BL22" s="196"/>
      <c r="BM22" s="196"/>
      <c r="BN22" s="196"/>
      <c r="BO22" s="196"/>
      <c r="BP22" s="196"/>
      <c r="BQ22" s="205">
        <v>16</v>
      </c>
      <c r="BR22" s="206"/>
      <c r="BS22" s="693" t="s">
        <v>534</v>
      </c>
      <c r="BT22" s="694"/>
      <c r="BU22" s="694"/>
      <c r="BV22" s="694"/>
      <c r="BW22" s="694"/>
      <c r="BX22" s="694"/>
      <c r="BY22" s="694"/>
      <c r="BZ22" s="694"/>
      <c r="CA22" s="694"/>
      <c r="CB22" s="694"/>
      <c r="CC22" s="694"/>
      <c r="CD22" s="694"/>
      <c r="CE22" s="694"/>
      <c r="CF22" s="694"/>
      <c r="CG22" s="695"/>
      <c r="CH22" s="706">
        <v>-2</v>
      </c>
      <c r="CI22" s="707"/>
      <c r="CJ22" s="707"/>
      <c r="CK22" s="707"/>
      <c r="CL22" s="708"/>
      <c r="CM22" s="706">
        <v>973</v>
      </c>
      <c r="CN22" s="707"/>
      <c r="CO22" s="707"/>
      <c r="CP22" s="707"/>
      <c r="CQ22" s="708"/>
      <c r="CR22" s="706">
        <v>450</v>
      </c>
      <c r="CS22" s="707"/>
      <c r="CT22" s="707"/>
      <c r="CU22" s="707"/>
      <c r="CV22" s="708"/>
      <c r="CW22" s="706">
        <v>25</v>
      </c>
      <c r="CX22" s="707"/>
      <c r="CY22" s="707"/>
      <c r="CZ22" s="707"/>
      <c r="DA22" s="708"/>
      <c r="DB22" s="706">
        <v>0</v>
      </c>
      <c r="DC22" s="707"/>
      <c r="DD22" s="707"/>
      <c r="DE22" s="707"/>
      <c r="DF22" s="708"/>
      <c r="DG22" s="706">
        <v>0</v>
      </c>
      <c r="DH22" s="707"/>
      <c r="DI22" s="707"/>
      <c r="DJ22" s="707"/>
      <c r="DK22" s="708"/>
      <c r="DL22" s="706">
        <v>0</v>
      </c>
      <c r="DM22" s="707"/>
      <c r="DN22" s="707"/>
      <c r="DO22" s="707"/>
      <c r="DP22" s="708"/>
      <c r="DQ22" s="706">
        <v>0</v>
      </c>
      <c r="DR22" s="707"/>
      <c r="DS22" s="707"/>
      <c r="DT22" s="707"/>
      <c r="DU22" s="708"/>
      <c r="DV22" s="677">
        <v>0.47099999999999997</v>
      </c>
      <c r="DW22" s="678"/>
      <c r="DX22" s="678"/>
      <c r="DY22" s="678"/>
      <c r="DZ22" s="679"/>
      <c r="EA22" s="197"/>
    </row>
    <row r="23" spans="1:131" s="198" customFormat="1" ht="26.25" customHeight="1" thickBot="1">
      <c r="A23" s="207" t="s">
        <v>340</v>
      </c>
      <c r="B23" s="718" t="s">
        <v>341</v>
      </c>
      <c r="C23" s="719"/>
      <c r="D23" s="719"/>
      <c r="E23" s="719"/>
      <c r="F23" s="719"/>
      <c r="G23" s="719"/>
      <c r="H23" s="719"/>
      <c r="I23" s="719"/>
      <c r="J23" s="719"/>
      <c r="K23" s="719"/>
      <c r="L23" s="719"/>
      <c r="M23" s="719"/>
      <c r="N23" s="719"/>
      <c r="O23" s="719"/>
      <c r="P23" s="720"/>
      <c r="Q23" s="721">
        <v>2916528</v>
      </c>
      <c r="R23" s="722"/>
      <c r="S23" s="722"/>
      <c r="T23" s="722"/>
      <c r="U23" s="722"/>
      <c r="V23" s="722">
        <v>2908421</v>
      </c>
      <c r="W23" s="722"/>
      <c r="X23" s="722"/>
      <c r="Y23" s="722"/>
      <c r="Z23" s="722"/>
      <c r="AA23" s="722">
        <v>8106</v>
      </c>
      <c r="AB23" s="722"/>
      <c r="AC23" s="722"/>
      <c r="AD23" s="722"/>
      <c r="AE23" s="723"/>
      <c r="AF23" s="724">
        <v>2885</v>
      </c>
      <c r="AG23" s="722"/>
      <c r="AH23" s="722"/>
      <c r="AI23" s="722"/>
      <c r="AJ23" s="725"/>
      <c r="AK23" s="726"/>
      <c r="AL23" s="727"/>
      <c r="AM23" s="727"/>
      <c r="AN23" s="727"/>
      <c r="AO23" s="727"/>
      <c r="AP23" s="722">
        <v>5956541</v>
      </c>
      <c r="AQ23" s="722"/>
      <c r="AR23" s="722"/>
      <c r="AS23" s="722"/>
      <c r="AT23" s="722"/>
      <c r="AU23" s="728"/>
      <c r="AV23" s="728"/>
      <c r="AW23" s="728"/>
      <c r="AX23" s="728"/>
      <c r="AY23" s="729"/>
      <c r="AZ23" s="737" t="s">
        <v>100</v>
      </c>
      <c r="BA23" s="738"/>
      <c r="BB23" s="738"/>
      <c r="BC23" s="738"/>
      <c r="BD23" s="739"/>
      <c r="BE23" s="196"/>
      <c r="BF23" s="196"/>
      <c r="BG23" s="196"/>
      <c r="BH23" s="196"/>
      <c r="BI23" s="196"/>
      <c r="BJ23" s="196"/>
      <c r="BK23" s="196"/>
      <c r="BL23" s="196"/>
      <c r="BM23" s="196"/>
      <c r="BN23" s="196"/>
      <c r="BO23" s="196"/>
      <c r="BP23" s="196"/>
      <c r="BQ23" s="205">
        <v>17</v>
      </c>
      <c r="BR23" s="206"/>
      <c r="BS23" s="693" t="s">
        <v>535</v>
      </c>
      <c r="BT23" s="694"/>
      <c r="BU23" s="694"/>
      <c r="BV23" s="694"/>
      <c r="BW23" s="694"/>
      <c r="BX23" s="694"/>
      <c r="BY23" s="694"/>
      <c r="BZ23" s="694"/>
      <c r="CA23" s="694"/>
      <c r="CB23" s="694"/>
      <c r="CC23" s="694"/>
      <c r="CD23" s="694"/>
      <c r="CE23" s="694"/>
      <c r="CF23" s="694"/>
      <c r="CG23" s="695"/>
      <c r="CH23" s="706">
        <v>3</v>
      </c>
      <c r="CI23" s="707"/>
      <c r="CJ23" s="707"/>
      <c r="CK23" s="707"/>
      <c r="CL23" s="708"/>
      <c r="CM23" s="706">
        <v>1725</v>
      </c>
      <c r="CN23" s="707"/>
      <c r="CO23" s="707"/>
      <c r="CP23" s="707"/>
      <c r="CQ23" s="708"/>
      <c r="CR23" s="706">
        <v>600</v>
      </c>
      <c r="CS23" s="707"/>
      <c r="CT23" s="707"/>
      <c r="CU23" s="707"/>
      <c r="CV23" s="708"/>
      <c r="CW23" s="706">
        <v>35</v>
      </c>
      <c r="CX23" s="707"/>
      <c r="CY23" s="707"/>
      <c r="CZ23" s="707"/>
      <c r="DA23" s="708"/>
      <c r="DB23" s="706">
        <v>420</v>
      </c>
      <c r="DC23" s="707"/>
      <c r="DD23" s="707"/>
      <c r="DE23" s="707"/>
      <c r="DF23" s="708"/>
      <c r="DG23" s="706">
        <v>0</v>
      </c>
      <c r="DH23" s="707"/>
      <c r="DI23" s="707"/>
      <c r="DJ23" s="707"/>
      <c r="DK23" s="708"/>
      <c r="DL23" s="706">
        <v>0</v>
      </c>
      <c r="DM23" s="707"/>
      <c r="DN23" s="707"/>
      <c r="DO23" s="707"/>
      <c r="DP23" s="708"/>
      <c r="DQ23" s="706">
        <v>0</v>
      </c>
      <c r="DR23" s="707"/>
      <c r="DS23" s="707"/>
      <c r="DT23" s="707"/>
      <c r="DU23" s="708"/>
      <c r="DV23" s="677">
        <v>0.47199999999999998</v>
      </c>
      <c r="DW23" s="678"/>
      <c r="DX23" s="678"/>
      <c r="DY23" s="678"/>
      <c r="DZ23" s="679"/>
      <c r="EA23" s="197"/>
    </row>
    <row r="24" spans="1:131" s="198" customFormat="1" ht="26.25" customHeight="1">
      <c r="A24" s="736" t="s">
        <v>342</v>
      </c>
      <c r="B24" s="736"/>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c r="AT24" s="736"/>
      <c r="AU24" s="736"/>
      <c r="AV24" s="736"/>
      <c r="AW24" s="736"/>
      <c r="AX24" s="736"/>
      <c r="AY24" s="736"/>
      <c r="AZ24" s="195"/>
      <c r="BA24" s="195"/>
      <c r="BB24" s="195"/>
      <c r="BC24" s="195"/>
      <c r="BD24" s="195"/>
      <c r="BE24" s="196"/>
      <c r="BF24" s="196"/>
      <c r="BG24" s="196"/>
      <c r="BH24" s="196"/>
      <c r="BI24" s="196"/>
      <c r="BJ24" s="196"/>
      <c r="BK24" s="196"/>
      <c r="BL24" s="196"/>
      <c r="BM24" s="196"/>
      <c r="BN24" s="196"/>
      <c r="BO24" s="196"/>
      <c r="BP24" s="196"/>
      <c r="BQ24" s="205">
        <v>18</v>
      </c>
      <c r="BR24" s="206"/>
      <c r="BS24" s="693" t="s">
        <v>536</v>
      </c>
      <c r="BT24" s="694"/>
      <c r="BU24" s="694"/>
      <c r="BV24" s="694"/>
      <c r="BW24" s="694"/>
      <c r="BX24" s="694"/>
      <c r="BY24" s="694"/>
      <c r="BZ24" s="694"/>
      <c r="CA24" s="694"/>
      <c r="CB24" s="694"/>
      <c r="CC24" s="694"/>
      <c r="CD24" s="694"/>
      <c r="CE24" s="694"/>
      <c r="CF24" s="694"/>
      <c r="CG24" s="695"/>
      <c r="CH24" s="706">
        <v>35</v>
      </c>
      <c r="CI24" s="707"/>
      <c r="CJ24" s="707"/>
      <c r="CK24" s="707"/>
      <c r="CL24" s="708"/>
      <c r="CM24" s="706">
        <v>752</v>
      </c>
      <c r="CN24" s="707"/>
      <c r="CO24" s="707"/>
      <c r="CP24" s="707"/>
      <c r="CQ24" s="708"/>
      <c r="CR24" s="706">
        <v>1000</v>
      </c>
      <c r="CS24" s="707"/>
      <c r="CT24" s="707"/>
      <c r="CU24" s="707"/>
      <c r="CV24" s="708"/>
      <c r="CW24" s="706">
        <v>0</v>
      </c>
      <c r="CX24" s="707"/>
      <c r="CY24" s="707"/>
      <c r="CZ24" s="707"/>
      <c r="DA24" s="708"/>
      <c r="DB24" s="706">
        <v>0</v>
      </c>
      <c r="DC24" s="707"/>
      <c r="DD24" s="707"/>
      <c r="DE24" s="707"/>
      <c r="DF24" s="708"/>
      <c r="DG24" s="706">
        <v>0</v>
      </c>
      <c r="DH24" s="707"/>
      <c r="DI24" s="707"/>
      <c r="DJ24" s="707"/>
      <c r="DK24" s="708"/>
      <c r="DL24" s="706">
        <v>0</v>
      </c>
      <c r="DM24" s="707"/>
      <c r="DN24" s="707"/>
      <c r="DO24" s="707"/>
      <c r="DP24" s="708"/>
      <c r="DQ24" s="706">
        <v>0</v>
      </c>
      <c r="DR24" s="707"/>
      <c r="DS24" s="707"/>
      <c r="DT24" s="707"/>
      <c r="DU24" s="708"/>
      <c r="DV24" s="677">
        <v>0.33300000000000002</v>
      </c>
      <c r="DW24" s="678"/>
      <c r="DX24" s="678"/>
      <c r="DY24" s="678"/>
      <c r="DZ24" s="679"/>
      <c r="EA24" s="197"/>
    </row>
    <row r="25" spans="1:131" s="190" customFormat="1" ht="26.25" customHeight="1" thickBot="1">
      <c r="A25" s="674" t="s">
        <v>343</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537</v>
      </c>
      <c r="BT25" s="694"/>
      <c r="BU25" s="694"/>
      <c r="BV25" s="694"/>
      <c r="BW25" s="694"/>
      <c r="BX25" s="694"/>
      <c r="BY25" s="694"/>
      <c r="BZ25" s="694"/>
      <c r="CA25" s="694"/>
      <c r="CB25" s="694"/>
      <c r="CC25" s="694"/>
      <c r="CD25" s="694"/>
      <c r="CE25" s="694"/>
      <c r="CF25" s="694"/>
      <c r="CG25" s="695"/>
      <c r="CH25" s="706">
        <v>-2</v>
      </c>
      <c r="CI25" s="707"/>
      <c r="CJ25" s="707"/>
      <c r="CK25" s="707"/>
      <c r="CL25" s="708"/>
      <c r="CM25" s="706">
        <v>1649</v>
      </c>
      <c r="CN25" s="707"/>
      <c r="CO25" s="707"/>
      <c r="CP25" s="707"/>
      <c r="CQ25" s="708"/>
      <c r="CR25" s="706">
        <v>70</v>
      </c>
      <c r="CS25" s="707"/>
      <c r="CT25" s="707"/>
      <c r="CU25" s="707"/>
      <c r="CV25" s="708"/>
      <c r="CW25" s="706">
        <v>52</v>
      </c>
      <c r="CX25" s="707"/>
      <c r="CY25" s="707"/>
      <c r="CZ25" s="707"/>
      <c r="DA25" s="708"/>
      <c r="DB25" s="706">
        <v>0</v>
      </c>
      <c r="DC25" s="707"/>
      <c r="DD25" s="707"/>
      <c r="DE25" s="707"/>
      <c r="DF25" s="708"/>
      <c r="DG25" s="706">
        <v>0</v>
      </c>
      <c r="DH25" s="707"/>
      <c r="DI25" s="707"/>
      <c r="DJ25" s="707"/>
      <c r="DK25" s="708"/>
      <c r="DL25" s="706">
        <v>0</v>
      </c>
      <c r="DM25" s="707"/>
      <c r="DN25" s="707"/>
      <c r="DO25" s="707"/>
      <c r="DP25" s="708"/>
      <c r="DQ25" s="706">
        <v>0</v>
      </c>
      <c r="DR25" s="707"/>
      <c r="DS25" s="707"/>
      <c r="DT25" s="707"/>
      <c r="DU25" s="708"/>
      <c r="DV25" s="677">
        <v>0.39100000000000001</v>
      </c>
      <c r="DW25" s="678"/>
      <c r="DX25" s="678"/>
      <c r="DY25" s="678"/>
      <c r="DZ25" s="679"/>
      <c r="EA25" s="189"/>
    </row>
    <row r="26" spans="1:131" s="190" customFormat="1" ht="26.25" customHeight="1">
      <c r="A26" s="665" t="s">
        <v>311</v>
      </c>
      <c r="B26" s="666"/>
      <c r="C26" s="666"/>
      <c r="D26" s="666"/>
      <c r="E26" s="666"/>
      <c r="F26" s="666"/>
      <c r="G26" s="666"/>
      <c r="H26" s="666"/>
      <c r="I26" s="666"/>
      <c r="J26" s="666"/>
      <c r="K26" s="666"/>
      <c r="L26" s="666"/>
      <c r="M26" s="666"/>
      <c r="N26" s="666"/>
      <c r="O26" s="666"/>
      <c r="P26" s="667"/>
      <c r="Q26" s="642" t="s">
        <v>344</v>
      </c>
      <c r="R26" s="643"/>
      <c r="S26" s="643"/>
      <c r="T26" s="643"/>
      <c r="U26" s="644"/>
      <c r="V26" s="642" t="s">
        <v>345</v>
      </c>
      <c r="W26" s="643"/>
      <c r="X26" s="643"/>
      <c r="Y26" s="643"/>
      <c r="Z26" s="644"/>
      <c r="AA26" s="642" t="s">
        <v>346</v>
      </c>
      <c r="AB26" s="643"/>
      <c r="AC26" s="643"/>
      <c r="AD26" s="643"/>
      <c r="AE26" s="643"/>
      <c r="AF26" s="740" t="s">
        <v>347</v>
      </c>
      <c r="AG26" s="741"/>
      <c r="AH26" s="741"/>
      <c r="AI26" s="741"/>
      <c r="AJ26" s="742"/>
      <c r="AK26" s="643" t="s">
        <v>348</v>
      </c>
      <c r="AL26" s="643"/>
      <c r="AM26" s="643"/>
      <c r="AN26" s="643"/>
      <c r="AO26" s="644"/>
      <c r="AP26" s="642" t="s">
        <v>349</v>
      </c>
      <c r="AQ26" s="643"/>
      <c r="AR26" s="643"/>
      <c r="AS26" s="643"/>
      <c r="AT26" s="644"/>
      <c r="AU26" s="642" t="s">
        <v>350</v>
      </c>
      <c r="AV26" s="643"/>
      <c r="AW26" s="643"/>
      <c r="AX26" s="643"/>
      <c r="AY26" s="644"/>
      <c r="AZ26" s="642" t="s">
        <v>351</v>
      </c>
      <c r="BA26" s="643"/>
      <c r="BB26" s="643"/>
      <c r="BC26" s="643"/>
      <c r="BD26" s="644"/>
      <c r="BE26" s="642" t="s">
        <v>318</v>
      </c>
      <c r="BF26" s="643"/>
      <c r="BG26" s="643"/>
      <c r="BH26" s="643"/>
      <c r="BI26" s="654"/>
      <c r="BJ26" s="195"/>
      <c r="BK26" s="195"/>
      <c r="BL26" s="195"/>
      <c r="BM26" s="195"/>
      <c r="BN26" s="195"/>
      <c r="BO26" s="208"/>
      <c r="BP26" s="208"/>
      <c r="BQ26" s="205">
        <v>20</v>
      </c>
      <c r="BR26" s="206"/>
      <c r="BS26" s="693" t="s">
        <v>538</v>
      </c>
      <c r="BT26" s="694"/>
      <c r="BU26" s="694"/>
      <c r="BV26" s="694"/>
      <c r="BW26" s="694"/>
      <c r="BX26" s="694"/>
      <c r="BY26" s="694"/>
      <c r="BZ26" s="694"/>
      <c r="CA26" s="694"/>
      <c r="CB26" s="694"/>
      <c r="CC26" s="694"/>
      <c r="CD26" s="694"/>
      <c r="CE26" s="694"/>
      <c r="CF26" s="694"/>
      <c r="CG26" s="695"/>
      <c r="CH26" s="706">
        <v>1</v>
      </c>
      <c r="CI26" s="707"/>
      <c r="CJ26" s="707"/>
      <c r="CK26" s="707"/>
      <c r="CL26" s="708"/>
      <c r="CM26" s="706">
        <v>1396</v>
      </c>
      <c r="CN26" s="707"/>
      <c r="CO26" s="707"/>
      <c r="CP26" s="707"/>
      <c r="CQ26" s="708"/>
      <c r="CR26" s="706">
        <v>55</v>
      </c>
      <c r="CS26" s="707"/>
      <c r="CT26" s="707"/>
      <c r="CU26" s="707"/>
      <c r="CV26" s="708"/>
      <c r="CW26" s="706">
        <v>106</v>
      </c>
      <c r="CX26" s="707"/>
      <c r="CY26" s="707"/>
      <c r="CZ26" s="707"/>
      <c r="DA26" s="708"/>
      <c r="DB26" s="706">
        <v>0</v>
      </c>
      <c r="DC26" s="707"/>
      <c r="DD26" s="707"/>
      <c r="DE26" s="707"/>
      <c r="DF26" s="708"/>
      <c r="DG26" s="706">
        <v>0</v>
      </c>
      <c r="DH26" s="707"/>
      <c r="DI26" s="707"/>
      <c r="DJ26" s="707"/>
      <c r="DK26" s="708"/>
      <c r="DL26" s="706">
        <v>0</v>
      </c>
      <c r="DM26" s="707"/>
      <c r="DN26" s="707"/>
      <c r="DO26" s="707"/>
      <c r="DP26" s="708"/>
      <c r="DQ26" s="706">
        <v>0</v>
      </c>
      <c r="DR26" s="707"/>
      <c r="DS26" s="707"/>
      <c r="DT26" s="707"/>
      <c r="DU26" s="708"/>
      <c r="DV26" s="677">
        <v>0.314</v>
      </c>
      <c r="DW26" s="678"/>
      <c r="DX26" s="678"/>
      <c r="DY26" s="678"/>
      <c r="DZ26" s="679"/>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3"/>
      <c r="AG27" s="744"/>
      <c r="AH27" s="744"/>
      <c r="AI27" s="744"/>
      <c r="AJ27" s="745"/>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539</v>
      </c>
      <c r="BT27" s="694"/>
      <c r="BU27" s="694"/>
      <c r="BV27" s="694"/>
      <c r="BW27" s="694"/>
      <c r="BX27" s="694"/>
      <c r="BY27" s="694"/>
      <c r="BZ27" s="694"/>
      <c r="CA27" s="694"/>
      <c r="CB27" s="694"/>
      <c r="CC27" s="694"/>
      <c r="CD27" s="694"/>
      <c r="CE27" s="694"/>
      <c r="CF27" s="694"/>
      <c r="CG27" s="695"/>
      <c r="CH27" s="706">
        <v>4</v>
      </c>
      <c r="CI27" s="707"/>
      <c r="CJ27" s="707"/>
      <c r="CK27" s="707"/>
      <c r="CL27" s="708"/>
      <c r="CM27" s="706">
        <v>82</v>
      </c>
      <c r="CN27" s="707"/>
      <c r="CO27" s="707"/>
      <c r="CP27" s="707"/>
      <c r="CQ27" s="708"/>
      <c r="CR27" s="706">
        <v>25</v>
      </c>
      <c r="CS27" s="707"/>
      <c r="CT27" s="707"/>
      <c r="CU27" s="707"/>
      <c r="CV27" s="708"/>
      <c r="CW27" s="706">
        <v>0</v>
      </c>
      <c r="CX27" s="707"/>
      <c r="CY27" s="707"/>
      <c r="CZ27" s="707"/>
      <c r="DA27" s="708"/>
      <c r="DB27" s="706">
        <v>0</v>
      </c>
      <c r="DC27" s="707"/>
      <c r="DD27" s="707"/>
      <c r="DE27" s="707"/>
      <c r="DF27" s="708"/>
      <c r="DG27" s="706">
        <v>0</v>
      </c>
      <c r="DH27" s="707"/>
      <c r="DI27" s="707"/>
      <c r="DJ27" s="707"/>
      <c r="DK27" s="708"/>
      <c r="DL27" s="706">
        <v>0</v>
      </c>
      <c r="DM27" s="707"/>
      <c r="DN27" s="707"/>
      <c r="DO27" s="707"/>
      <c r="DP27" s="708"/>
      <c r="DQ27" s="706">
        <v>0</v>
      </c>
      <c r="DR27" s="707"/>
      <c r="DS27" s="707"/>
      <c r="DT27" s="707"/>
      <c r="DU27" s="708"/>
      <c r="DV27" s="677">
        <v>0.374</v>
      </c>
      <c r="DW27" s="678"/>
      <c r="DX27" s="678"/>
      <c r="DY27" s="678"/>
      <c r="DZ27" s="679"/>
      <c r="EA27" s="189"/>
    </row>
    <row r="28" spans="1:131" s="190" customFormat="1" ht="26.25" customHeight="1" thickTop="1">
      <c r="A28" s="209">
        <v>1</v>
      </c>
      <c r="B28" s="656" t="s">
        <v>352</v>
      </c>
      <c r="C28" s="657"/>
      <c r="D28" s="657"/>
      <c r="E28" s="657"/>
      <c r="F28" s="657"/>
      <c r="G28" s="657"/>
      <c r="H28" s="657"/>
      <c r="I28" s="657"/>
      <c r="J28" s="657"/>
      <c r="K28" s="657"/>
      <c r="L28" s="657"/>
      <c r="M28" s="657"/>
      <c r="N28" s="657"/>
      <c r="O28" s="657"/>
      <c r="P28" s="658"/>
      <c r="Q28" s="750">
        <v>18025</v>
      </c>
      <c r="R28" s="751"/>
      <c r="S28" s="751"/>
      <c r="T28" s="751"/>
      <c r="U28" s="751"/>
      <c r="V28" s="751">
        <v>17834</v>
      </c>
      <c r="W28" s="751"/>
      <c r="X28" s="751"/>
      <c r="Y28" s="751"/>
      <c r="Z28" s="751"/>
      <c r="AA28" s="751">
        <v>191</v>
      </c>
      <c r="AB28" s="751"/>
      <c r="AC28" s="751"/>
      <c r="AD28" s="751"/>
      <c r="AE28" s="752"/>
      <c r="AF28" s="753">
        <v>191</v>
      </c>
      <c r="AG28" s="751"/>
      <c r="AH28" s="751"/>
      <c r="AI28" s="751"/>
      <c r="AJ28" s="754"/>
      <c r="AK28" s="755" t="s">
        <v>511</v>
      </c>
      <c r="AL28" s="746"/>
      <c r="AM28" s="746"/>
      <c r="AN28" s="746"/>
      <c r="AO28" s="746"/>
      <c r="AP28" s="746" t="s">
        <v>512</v>
      </c>
      <c r="AQ28" s="746"/>
      <c r="AR28" s="746"/>
      <c r="AS28" s="746"/>
      <c r="AT28" s="746"/>
      <c r="AU28" s="746" t="s">
        <v>512</v>
      </c>
      <c r="AV28" s="746"/>
      <c r="AW28" s="746"/>
      <c r="AX28" s="746"/>
      <c r="AY28" s="746"/>
      <c r="AZ28" s="747" t="s">
        <v>512</v>
      </c>
      <c r="BA28" s="747"/>
      <c r="BB28" s="747"/>
      <c r="BC28" s="747"/>
      <c r="BD28" s="747"/>
      <c r="BE28" s="748"/>
      <c r="BF28" s="748"/>
      <c r="BG28" s="748"/>
      <c r="BH28" s="748"/>
      <c r="BI28" s="749"/>
      <c r="BJ28" s="195"/>
      <c r="BK28" s="195"/>
      <c r="BL28" s="195"/>
      <c r="BM28" s="195"/>
      <c r="BN28" s="195"/>
      <c r="BO28" s="208"/>
      <c r="BP28" s="208"/>
      <c r="BQ28" s="205">
        <v>22</v>
      </c>
      <c r="BR28" s="206" t="s">
        <v>557</v>
      </c>
      <c r="BS28" s="693" t="s">
        <v>540</v>
      </c>
      <c r="BT28" s="694"/>
      <c r="BU28" s="694"/>
      <c r="BV28" s="694"/>
      <c r="BW28" s="694"/>
      <c r="BX28" s="694"/>
      <c r="BY28" s="694"/>
      <c r="BZ28" s="694"/>
      <c r="CA28" s="694"/>
      <c r="CB28" s="694"/>
      <c r="CC28" s="694"/>
      <c r="CD28" s="694"/>
      <c r="CE28" s="694"/>
      <c r="CF28" s="694"/>
      <c r="CG28" s="695"/>
      <c r="CH28" s="706">
        <v>3</v>
      </c>
      <c r="CI28" s="707"/>
      <c r="CJ28" s="707"/>
      <c r="CK28" s="707"/>
      <c r="CL28" s="708"/>
      <c r="CM28" s="706">
        <v>11085</v>
      </c>
      <c r="CN28" s="707"/>
      <c r="CO28" s="707"/>
      <c r="CP28" s="707"/>
      <c r="CQ28" s="708"/>
      <c r="CR28" s="706">
        <v>340</v>
      </c>
      <c r="CS28" s="707"/>
      <c r="CT28" s="707"/>
      <c r="CU28" s="707"/>
      <c r="CV28" s="708"/>
      <c r="CW28" s="706">
        <v>2962</v>
      </c>
      <c r="CX28" s="707"/>
      <c r="CY28" s="707"/>
      <c r="CZ28" s="707"/>
      <c r="DA28" s="708"/>
      <c r="DB28" s="706">
        <v>4226</v>
      </c>
      <c r="DC28" s="707"/>
      <c r="DD28" s="707"/>
      <c r="DE28" s="707"/>
      <c r="DF28" s="708"/>
      <c r="DG28" s="706">
        <v>0</v>
      </c>
      <c r="DH28" s="707"/>
      <c r="DI28" s="707"/>
      <c r="DJ28" s="707"/>
      <c r="DK28" s="708"/>
      <c r="DL28" s="706">
        <v>65863</v>
      </c>
      <c r="DM28" s="707"/>
      <c r="DN28" s="707"/>
      <c r="DO28" s="707"/>
      <c r="DP28" s="708"/>
      <c r="DQ28" s="706">
        <v>6586</v>
      </c>
      <c r="DR28" s="707"/>
      <c r="DS28" s="707"/>
      <c r="DT28" s="707"/>
      <c r="DU28" s="708"/>
      <c r="DV28" s="677">
        <v>0.124</v>
      </c>
      <c r="DW28" s="678"/>
      <c r="DX28" s="678"/>
      <c r="DY28" s="678"/>
      <c r="DZ28" s="679"/>
      <c r="EA28" s="189"/>
    </row>
    <row r="29" spans="1:131" s="190" customFormat="1" ht="26.25" customHeight="1">
      <c r="A29" s="209">
        <v>2</v>
      </c>
      <c r="B29" s="680" t="s">
        <v>353</v>
      </c>
      <c r="C29" s="681"/>
      <c r="D29" s="681"/>
      <c r="E29" s="681"/>
      <c r="F29" s="681"/>
      <c r="G29" s="681"/>
      <c r="H29" s="681"/>
      <c r="I29" s="681"/>
      <c r="J29" s="681"/>
      <c r="K29" s="681"/>
      <c r="L29" s="681"/>
      <c r="M29" s="681"/>
      <c r="N29" s="681"/>
      <c r="O29" s="681"/>
      <c r="P29" s="682"/>
      <c r="Q29" s="683">
        <v>2171</v>
      </c>
      <c r="R29" s="684"/>
      <c r="S29" s="684"/>
      <c r="T29" s="684"/>
      <c r="U29" s="684"/>
      <c r="V29" s="684">
        <v>2045</v>
      </c>
      <c r="W29" s="684"/>
      <c r="X29" s="684"/>
      <c r="Y29" s="684"/>
      <c r="Z29" s="684"/>
      <c r="AA29" s="684">
        <v>126</v>
      </c>
      <c r="AB29" s="684"/>
      <c r="AC29" s="684"/>
      <c r="AD29" s="684"/>
      <c r="AE29" s="685"/>
      <c r="AF29" s="756" t="s">
        <v>100</v>
      </c>
      <c r="AG29" s="684"/>
      <c r="AH29" s="684"/>
      <c r="AI29" s="684"/>
      <c r="AJ29" s="757"/>
      <c r="AK29" s="760">
        <v>2062</v>
      </c>
      <c r="AL29" s="761"/>
      <c r="AM29" s="761"/>
      <c r="AN29" s="761"/>
      <c r="AO29" s="761"/>
      <c r="AP29" s="761">
        <v>13705</v>
      </c>
      <c r="AQ29" s="761"/>
      <c r="AR29" s="761"/>
      <c r="AS29" s="761"/>
      <c r="AT29" s="761"/>
      <c r="AU29" s="761">
        <v>9826</v>
      </c>
      <c r="AV29" s="761"/>
      <c r="AW29" s="761"/>
      <c r="AX29" s="761"/>
      <c r="AY29" s="761"/>
      <c r="AZ29" s="762" t="s">
        <v>511</v>
      </c>
      <c r="BA29" s="762"/>
      <c r="BB29" s="762"/>
      <c r="BC29" s="762"/>
      <c r="BD29" s="762"/>
      <c r="BE29" s="758" t="s">
        <v>354</v>
      </c>
      <c r="BF29" s="758"/>
      <c r="BG29" s="758"/>
      <c r="BH29" s="758"/>
      <c r="BI29" s="759"/>
      <c r="BJ29" s="195"/>
      <c r="BK29" s="195"/>
      <c r="BL29" s="195"/>
      <c r="BM29" s="195"/>
      <c r="BN29" s="195"/>
      <c r="BO29" s="208"/>
      <c r="BP29" s="208"/>
      <c r="BQ29" s="205">
        <v>23</v>
      </c>
      <c r="BR29" s="206"/>
      <c r="BS29" s="693" t="s">
        <v>541</v>
      </c>
      <c r="BT29" s="694"/>
      <c r="BU29" s="694"/>
      <c r="BV29" s="694"/>
      <c r="BW29" s="694"/>
      <c r="BX29" s="694"/>
      <c r="BY29" s="694"/>
      <c r="BZ29" s="694"/>
      <c r="CA29" s="694"/>
      <c r="CB29" s="694"/>
      <c r="CC29" s="694"/>
      <c r="CD29" s="694"/>
      <c r="CE29" s="694"/>
      <c r="CF29" s="694"/>
      <c r="CG29" s="695"/>
      <c r="CH29" s="706">
        <v>267</v>
      </c>
      <c r="CI29" s="707"/>
      <c r="CJ29" s="707"/>
      <c r="CK29" s="707"/>
      <c r="CL29" s="708"/>
      <c r="CM29" s="706">
        <v>2414</v>
      </c>
      <c r="CN29" s="707"/>
      <c r="CO29" s="707"/>
      <c r="CP29" s="707"/>
      <c r="CQ29" s="708"/>
      <c r="CR29" s="706">
        <v>5</v>
      </c>
      <c r="CS29" s="707"/>
      <c r="CT29" s="707"/>
      <c r="CU29" s="707"/>
      <c r="CV29" s="708"/>
      <c r="CW29" s="706">
        <v>164</v>
      </c>
      <c r="CX29" s="707"/>
      <c r="CY29" s="707"/>
      <c r="CZ29" s="707"/>
      <c r="DA29" s="708"/>
      <c r="DB29" s="706">
        <v>0</v>
      </c>
      <c r="DC29" s="707"/>
      <c r="DD29" s="707"/>
      <c r="DE29" s="707"/>
      <c r="DF29" s="708"/>
      <c r="DG29" s="706">
        <v>0</v>
      </c>
      <c r="DH29" s="707"/>
      <c r="DI29" s="707"/>
      <c r="DJ29" s="707"/>
      <c r="DK29" s="708"/>
      <c r="DL29" s="706">
        <v>0</v>
      </c>
      <c r="DM29" s="707"/>
      <c r="DN29" s="707"/>
      <c r="DO29" s="707"/>
      <c r="DP29" s="708"/>
      <c r="DQ29" s="706">
        <v>0</v>
      </c>
      <c r="DR29" s="707"/>
      <c r="DS29" s="707"/>
      <c r="DT29" s="707"/>
      <c r="DU29" s="708"/>
      <c r="DV29" s="677">
        <v>0.33100000000000002</v>
      </c>
      <c r="DW29" s="678"/>
      <c r="DX29" s="678"/>
      <c r="DY29" s="678"/>
      <c r="DZ29" s="679"/>
      <c r="EA29" s="189"/>
    </row>
    <row r="30" spans="1:131" s="190" customFormat="1" ht="26.25" customHeight="1">
      <c r="A30" s="209">
        <v>3</v>
      </c>
      <c r="B30" s="680" t="s">
        <v>355</v>
      </c>
      <c r="C30" s="681"/>
      <c r="D30" s="681"/>
      <c r="E30" s="681"/>
      <c r="F30" s="681"/>
      <c r="G30" s="681"/>
      <c r="H30" s="681"/>
      <c r="I30" s="681"/>
      <c r="J30" s="681"/>
      <c r="K30" s="681"/>
      <c r="L30" s="681"/>
      <c r="M30" s="681"/>
      <c r="N30" s="681"/>
      <c r="O30" s="681"/>
      <c r="P30" s="682"/>
      <c r="Q30" s="683">
        <v>2326</v>
      </c>
      <c r="R30" s="684"/>
      <c r="S30" s="684"/>
      <c r="T30" s="684"/>
      <c r="U30" s="684"/>
      <c r="V30" s="684">
        <v>1949</v>
      </c>
      <c r="W30" s="684"/>
      <c r="X30" s="684"/>
      <c r="Y30" s="684"/>
      <c r="Z30" s="684"/>
      <c r="AA30" s="684">
        <v>378</v>
      </c>
      <c r="AB30" s="684"/>
      <c r="AC30" s="684"/>
      <c r="AD30" s="684"/>
      <c r="AE30" s="685"/>
      <c r="AF30" s="756">
        <v>2356</v>
      </c>
      <c r="AG30" s="684"/>
      <c r="AH30" s="684"/>
      <c r="AI30" s="684"/>
      <c r="AJ30" s="757"/>
      <c r="AK30" s="760" t="s">
        <v>512</v>
      </c>
      <c r="AL30" s="761"/>
      <c r="AM30" s="761"/>
      <c r="AN30" s="761"/>
      <c r="AO30" s="761"/>
      <c r="AP30" s="761">
        <v>7859</v>
      </c>
      <c r="AQ30" s="761"/>
      <c r="AR30" s="761"/>
      <c r="AS30" s="761"/>
      <c r="AT30" s="761"/>
      <c r="AU30" s="761">
        <v>0</v>
      </c>
      <c r="AV30" s="761"/>
      <c r="AW30" s="761"/>
      <c r="AX30" s="761"/>
      <c r="AY30" s="761"/>
      <c r="AZ30" s="762" t="s">
        <v>511</v>
      </c>
      <c r="BA30" s="762"/>
      <c r="BB30" s="762"/>
      <c r="BC30" s="762"/>
      <c r="BD30" s="762"/>
      <c r="BE30" s="758" t="s">
        <v>354</v>
      </c>
      <c r="BF30" s="758"/>
      <c r="BG30" s="758"/>
      <c r="BH30" s="758"/>
      <c r="BI30" s="759"/>
      <c r="BJ30" s="195"/>
      <c r="BK30" s="195"/>
      <c r="BL30" s="195"/>
      <c r="BM30" s="195"/>
      <c r="BN30" s="195"/>
      <c r="BO30" s="208"/>
      <c r="BP30" s="208"/>
      <c r="BQ30" s="205">
        <v>24</v>
      </c>
      <c r="BR30" s="206"/>
      <c r="BS30" s="693" t="s">
        <v>542</v>
      </c>
      <c r="BT30" s="694"/>
      <c r="BU30" s="694"/>
      <c r="BV30" s="694"/>
      <c r="BW30" s="694"/>
      <c r="BX30" s="694"/>
      <c r="BY30" s="694"/>
      <c r="BZ30" s="694"/>
      <c r="CA30" s="694"/>
      <c r="CB30" s="694"/>
      <c r="CC30" s="694"/>
      <c r="CD30" s="694"/>
      <c r="CE30" s="694"/>
      <c r="CF30" s="694"/>
      <c r="CG30" s="695"/>
      <c r="CH30" s="706">
        <v>128</v>
      </c>
      <c r="CI30" s="707"/>
      <c r="CJ30" s="707"/>
      <c r="CK30" s="707"/>
      <c r="CL30" s="708"/>
      <c r="CM30" s="706">
        <v>8305</v>
      </c>
      <c r="CN30" s="707"/>
      <c r="CO30" s="707"/>
      <c r="CP30" s="707"/>
      <c r="CQ30" s="708"/>
      <c r="CR30" s="706">
        <v>1735</v>
      </c>
      <c r="CS30" s="707"/>
      <c r="CT30" s="707"/>
      <c r="CU30" s="707"/>
      <c r="CV30" s="708"/>
      <c r="CW30" s="706">
        <v>0</v>
      </c>
      <c r="CX30" s="707"/>
      <c r="CY30" s="707"/>
      <c r="CZ30" s="707"/>
      <c r="DA30" s="708"/>
      <c r="DB30" s="706">
        <v>0</v>
      </c>
      <c r="DC30" s="707"/>
      <c r="DD30" s="707"/>
      <c r="DE30" s="707"/>
      <c r="DF30" s="708"/>
      <c r="DG30" s="706">
        <v>0</v>
      </c>
      <c r="DH30" s="707"/>
      <c r="DI30" s="707"/>
      <c r="DJ30" s="707"/>
      <c r="DK30" s="708"/>
      <c r="DL30" s="706">
        <v>0</v>
      </c>
      <c r="DM30" s="707"/>
      <c r="DN30" s="707"/>
      <c r="DO30" s="707"/>
      <c r="DP30" s="708"/>
      <c r="DQ30" s="706">
        <v>0</v>
      </c>
      <c r="DR30" s="707"/>
      <c r="DS30" s="707"/>
      <c r="DT30" s="707"/>
      <c r="DU30" s="708"/>
      <c r="DV30" s="677">
        <v>0.28000000000000003</v>
      </c>
      <c r="DW30" s="678"/>
      <c r="DX30" s="678"/>
      <c r="DY30" s="678"/>
      <c r="DZ30" s="679"/>
      <c r="EA30" s="189"/>
    </row>
    <row r="31" spans="1:131" s="190" customFormat="1" ht="26.25" customHeight="1">
      <c r="A31" s="209">
        <v>4</v>
      </c>
      <c r="B31" s="680" t="s">
        <v>356</v>
      </c>
      <c r="C31" s="681"/>
      <c r="D31" s="681"/>
      <c r="E31" s="681"/>
      <c r="F31" s="681"/>
      <c r="G31" s="681"/>
      <c r="H31" s="681"/>
      <c r="I31" s="681"/>
      <c r="J31" s="681"/>
      <c r="K31" s="681"/>
      <c r="L31" s="681"/>
      <c r="M31" s="681"/>
      <c r="N31" s="681"/>
      <c r="O31" s="681"/>
      <c r="P31" s="682"/>
      <c r="Q31" s="683">
        <v>16676</v>
      </c>
      <c r="R31" s="684"/>
      <c r="S31" s="684"/>
      <c r="T31" s="684"/>
      <c r="U31" s="684"/>
      <c r="V31" s="684">
        <v>16899</v>
      </c>
      <c r="W31" s="684"/>
      <c r="X31" s="684"/>
      <c r="Y31" s="684"/>
      <c r="Z31" s="684"/>
      <c r="AA31" s="684">
        <v>-223</v>
      </c>
      <c r="AB31" s="684"/>
      <c r="AC31" s="684"/>
      <c r="AD31" s="684"/>
      <c r="AE31" s="685"/>
      <c r="AF31" s="756">
        <v>1847</v>
      </c>
      <c r="AG31" s="684"/>
      <c r="AH31" s="684"/>
      <c r="AI31" s="684"/>
      <c r="AJ31" s="757"/>
      <c r="AK31" s="760">
        <v>6855</v>
      </c>
      <c r="AL31" s="761"/>
      <c r="AM31" s="761"/>
      <c r="AN31" s="761"/>
      <c r="AO31" s="761"/>
      <c r="AP31" s="761">
        <v>16727</v>
      </c>
      <c r="AQ31" s="761"/>
      <c r="AR31" s="761"/>
      <c r="AS31" s="761"/>
      <c r="AT31" s="761"/>
      <c r="AU31" s="761">
        <v>13532</v>
      </c>
      <c r="AV31" s="761"/>
      <c r="AW31" s="761"/>
      <c r="AX31" s="761"/>
      <c r="AY31" s="761"/>
      <c r="AZ31" s="762" t="s">
        <v>511</v>
      </c>
      <c r="BA31" s="762"/>
      <c r="BB31" s="762"/>
      <c r="BC31" s="762"/>
      <c r="BD31" s="762"/>
      <c r="BE31" s="758" t="s">
        <v>354</v>
      </c>
      <c r="BF31" s="758"/>
      <c r="BG31" s="758"/>
      <c r="BH31" s="758"/>
      <c r="BI31" s="759"/>
      <c r="BJ31" s="195"/>
      <c r="BK31" s="195"/>
      <c r="BL31" s="195"/>
      <c r="BM31" s="195"/>
      <c r="BN31" s="195"/>
      <c r="BO31" s="208"/>
      <c r="BP31" s="208"/>
      <c r="BQ31" s="205">
        <v>25</v>
      </c>
      <c r="BR31" s="206"/>
      <c r="BS31" s="693" t="s">
        <v>543</v>
      </c>
      <c r="BT31" s="694"/>
      <c r="BU31" s="694"/>
      <c r="BV31" s="694"/>
      <c r="BW31" s="694"/>
      <c r="BX31" s="694"/>
      <c r="BY31" s="694"/>
      <c r="BZ31" s="694"/>
      <c r="CA31" s="694"/>
      <c r="CB31" s="694"/>
      <c r="CC31" s="694"/>
      <c r="CD31" s="694"/>
      <c r="CE31" s="694"/>
      <c r="CF31" s="694"/>
      <c r="CG31" s="695"/>
      <c r="CH31" s="706">
        <v>52</v>
      </c>
      <c r="CI31" s="707"/>
      <c r="CJ31" s="707"/>
      <c r="CK31" s="707"/>
      <c r="CL31" s="708"/>
      <c r="CM31" s="706">
        <v>6199</v>
      </c>
      <c r="CN31" s="707"/>
      <c r="CO31" s="707"/>
      <c r="CP31" s="707"/>
      <c r="CQ31" s="708"/>
      <c r="CR31" s="706">
        <v>2500</v>
      </c>
      <c r="CS31" s="707"/>
      <c r="CT31" s="707"/>
      <c r="CU31" s="707"/>
      <c r="CV31" s="708"/>
      <c r="CW31" s="706">
        <v>44</v>
      </c>
      <c r="CX31" s="707"/>
      <c r="CY31" s="707"/>
      <c r="CZ31" s="707"/>
      <c r="DA31" s="708"/>
      <c r="DB31" s="706">
        <v>0</v>
      </c>
      <c r="DC31" s="707"/>
      <c r="DD31" s="707"/>
      <c r="DE31" s="707"/>
      <c r="DF31" s="708"/>
      <c r="DG31" s="706">
        <v>0</v>
      </c>
      <c r="DH31" s="707"/>
      <c r="DI31" s="707"/>
      <c r="DJ31" s="707"/>
      <c r="DK31" s="708"/>
      <c r="DL31" s="706">
        <v>0</v>
      </c>
      <c r="DM31" s="707"/>
      <c r="DN31" s="707"/>
      <c r="DO31" s="707"/>
      <c r="DP31" s="708"/>
      <c r="DQ31" s="706">
        <v>0</v>
      </c>
      <c r="DR31" s="707"/>
      <c r="DS31" s="707"/>
      <c r="DT31" s="707"/>
      <c r="DU31" s="708"/>
      <c r="DV31" s="677">
        <v>0.48699999999999999</v>
      </c>
      <c r="DW31" s="678"/>
      <c r="DX31" s="678"/>
      <c r="DY31" s="678"/>
      <c r="DZ31" s="679"/>
      <c r="EA31" s="189"/>
    </row>
    <row r="32" spans="1:131" s="190" customFormat="1" ht="26.25" customHeight="1">
      <c r="A32" s="209">
        <v>5</v>
      </c>
      <c r="B32" s="680" t="s">
        <v>357</v>
      </c>
      <c r="C32" s="681"/>
      <c r="D32" s="681"/>
      <c r="E32" s="681"/>
      <c r="F32" s="681"/>
      <c r="G32" s="681"/>
      <c r="H32" s="681"/>
      <c r="I32" s="681"/>
      <c r="J32" s="681"/>
      <c r="K32" s="681"/>
      <c r="L32" s="681"/>
      <c r="M32" s="681"/>
      <c r="N32" s="681"/>
      <c r="O32" s="681"/>
      <c r="P32" s="682"/>
      <c r="Q32" s="683">
        <v>959</v>
      </c>
      <c r="R32" s="684"/>
      <c r="S32" s="684"/>
      <c r="T32" s="684"/>
      <c r="U32" s="684"/>
      <c r="V32" s="684">
        <v>947</v>
      </c>
      <c r="W32" s="684"/>
      <c r="X32" s="684"/>
      <c r="Y32" s="684"/>
      <c r="Z32" s="684"/>
      <c r="AA32" s="684">
        <v>12</v>
      </c>
      <c r="AB32" s="684"/>
      <c r="AC32" s="684"/>
      <c r="AD32" s="684"/>
      <c r="AE32" s="685"/>
      <c r="AF32" s="756">
        <v>12</v>
      </c>
      <c r="AG32" s="684"/>
      <c r="AH32" s="684"/>
      <c r="AI32" s="684"/>
      <c r="AJ32" s="757"/>
      <c r="AK32" s="760">
        <v>124</v>
      </c>
      <c r="AL32" s="761"/>
      <c r="AM32" s="761"/>
      <c r="AN32" s="761"/>
      <c r="AO32" s="761"/>
      <c r="AP32" s="761">
        <v>3969</v>
      </c>
      <c r="AQ32" s="761"/>
      <c r="AR32" s="761"/>
      <c r="AS32" s="761"/>
      <c r="AT32" s="761"/>
      <c r="AU32" s="761">
        <v>2064</v>
      </c>
      <c r="AV32" s="761"/>
      <c r="AW32" s="761"/>
      <c r="AX32" s="761"/>
      <c r="AY32" s="761"/>
      <c r="AZ32" s="762" t="s">
        <v>511</v>
      </c>
      <c r="BA32" s="762"/>
      <c r="BB32" s="762"/>
      <c r="BC32" s="762"/>
      <c r="BD32" s="762"/>
      <c r="BE32" s="758" t="s">
        <v>358</v>
      </c>
      <c r="BF32" s="758"/>
      <c r="BG32" s="758"/>
      <c r="BH32" s="758"/>
      <c r="BI32" s="759"/>
      <c r="BJ32" s="195"/>
      <c r="BK32" s="195"/>
      <c r="BL32" s="195"/>
      <c r="BM32" s="195"/>
      <c r="BN32" s="195"/>
      <c r="BO32" s="208"/>
      <c r="BP32" s="208"/>
      <c r="BQ32" s="205">
        <v>26</v>
      </c>
      <c r="BR32" s="206"/>
      <c r="BS32" s="693" t="s">
        <v>544</v>
      </c>
      <c r="BT32" s="694"/>
      <c r="BU32" s="694"/>
      <c r="BV32" s="694"/>
      <c r="BW32" s="694"/>
      <c r="BX32" s="694"/>
      <c r="BY32" s="694"/>
      <c r="BZ32" s="694"/>
      <c r="CA32" s="694"/>
      <c r="CB32" s="694"/>
      <c r="CC32" s="694"/>
      <c r="CD32" s="694"/>
      <c r="CE32" s="694"/>
      <c r="CF32" s="694"/>
      <c r="CG32" s="695"/>
      <c r="CH32" s="706">
        <v>-20</v>
      </c>
      <c r="CI32" s="707"/>
      <c r="CJ32" s="707"/>
      <c r="CK32" s="707"/>
      <c r="CL32" s="708"/>
      <c r="CM32" s="706">
        <v>965</v>
      </c>
      <c r="CN32" s="707"/>
      <c r="CO32" s="707"/>
      <c r="CP32" s="707"/>
      <c r="CQ32" s="708"/>
      <c r="CR32" s="706">
        <v>100</v>
      </c>
      <c r="CS32" s="707"/>
      <c r="CT32" s="707"/>
      <c r="CU32" s="707"/>
      <c r="CV32" s="708"/>
      <c r="CW32" s="706">
        <v>4</v>
      </c>
      <c r="CX32" s="707"/>
      <c r="CY32" s="707"/>
      <c r="CZ32" s="707"/>
      <c r="DA32" s="708"/>
      <c r="DB32" s="706">
        <v>0</v>
      </c>
      <c r="DC32" s="707"/>
      <c r="DD32" s="707"/>
      <c r="DE32" s="707"/>
      <c r="DF32" s="708"/>
      <c r="DG32" s="706">
        <v>1929</v>
      </c>
      <c r="DH32" s="707"/>
      <c r="DI32" s="707"/>
      <c r="DJ32" s="707"/>
      <c r="DK32" s="708"/>
      <c r="DL32" s="706">
        <v>0</v>
      </c>
      <c r="DM32" s="707"/>
      <c r="DN32" s="707"/>
      <c r="DO32" s="707"/>
      <c r="DP32" s="708"/>
      <c r="DQ32" s="706">
        <v>10033</v>
      </c>
      <c r="DR32" s="707"/>
      <c r="DS32" s="707"/>
      <c r="DT32" s="707"/>
      <c r="DU32" s="708"/>
      <c r="DV32" s="677">
        <v>1</v>
      </c>
      <c r="DW32" s="678"/>
      <c r="DX32" s="678"/>
      <c r="DY32" s="678"/>
      <c r="DZ32" s="679"/>
      <c r="EA32" s="189"/>
    </row>
    <row r="33" spans="1:131" s="190" customFormat="1" ht="26.25" customHeight="1">
      <c r="A33" s="209">
        <v>6</v>
      </c>
      <c r="B33" s="680" t="s">
        <v>359</v>
      </c>
      <c r="C33" s="681"/>
      <c r="D33" s="681"/>
      <c r="E33" s="681"/>
      <c r="F33" s="681"/>
      <c r="G33" s="681"/>
      <c r="H33" s="681"/>
      <c r="I33" s="681"/>
      <c r="J33" s="681"/>
      <c r="K33" s="681"/>
      <c r="L33" s="681"/>
      <c r="M33" s="681"/>
      <c r="N33" s="681"/>
      <c r="O33" s="681"/>
      <c r="P33" s="682"/>
      <c r="Q33" s="683">
        <v>5129</v>
      </c>
      <c r="R33" s="684"/>
      <c r="S33" s="684"/>
      <c r="T33" s="684"/>
      <c r="U33" s="684"/>
      <c r="V33" s="684">
        <v>5126</v>
      </c>
      <c r="W33" s="684"/>
      <c r="X33" s="684"/>
      <c r="Y33" s="684"/>
      <c r="Z33" s="684"/>
      <c r="AA33" s="684">
        <v>3</v>
      </c>
      <c r="AB33" s="684"/>
      <c r="AC33" s="684"/>
      <c r="AD33" s="684"/>
      <c r="AE33" s="685"/>
      <c r="AF33" s="756">
        <v>3</v>
      </c>
      <c r="AG33" s="684"/>
      <c r="AH33" s="684"/>
      <c r="AI33" s="684"/>
      <c r="AJ33" s="757"/>
      <c r="AK33" s="760">
        <v>1515</v>
      </c>
      <c r="AL33" s="761"/>
      <c r="AM33" s="761"/>
      <c r="AN33" s="761"/>
      <c r="AO33" s="761"/>
      <c r="AP33" s="761">
        <v>21610</v>
      </c>
      <c r="AQ33" s="761"/>
      <c r="AR33" s="761"/>
      <c r="AS33" s="761"/>
      <c r="AT33" s="761"/>
      <c r="AU33" s="761">
        <v>21545</v>
      </c>
      <c r="AV33" s="761"/>
      <c r="AW33" s="761"/>
      <c r="AX33" s="761"/>
      <c r="AY33" s="761"/>
      <c r="AZ33" s="762" t="s">
        <v>511</v>
      </c>
      <c r="BA33" s="762"/>
      <c r="BB33" s="762"/>
      <c r="BC33" s="762"/>
      <c r="BD33" s="762"/>
      <c r="BE33" s="758" t="s">
        <v>358</v>
      </c>
      <c r="BF33" s="758"/>
      <c r="BG33" s="758"/>
      <c r="BH33" s="758"/>
      <c r="BI33" s="759"/>
      <c r="BJ33" s="195"/>
      <c r="BK33" s="195"/>
      <c r="BL33" s="195"/>
      <c r="BM33" s="195"/>
      <c r="BN33" s="195"/>
      <c r="BO33" s="208"/>
      <c r="BP33" s="208"/>
      <c r="BQ33" s="205">
        <v>27</v>
      </c>
      <c r="BR33" s="206"/>
      <c r="BS33" s="693" t="s">
        <v>545</v>
      </c>
      <c r="BT33" s="694"/>
      <c r="BU33" s="694"/>
      <c r="BV33" s="694"/>
      <c r="BW33" s="694"/>
      <c r="BX33" s="694"/>
      <c r="BY33" s="694"/>
      <c r="BZ33" s="694"/>
      <c r="CA33" s="694"/>
      <c r="CB33" s="694"/>
      <c r="CC33" s="694"/>
      <c r="CD33" s="694"/>
      <c r="CE33" s="694"/>
      <c r="CF33" s="694"/>
      <c r="CG33" s="695"/>
      <c r="CH33" s="706">
        <v>-33</v>
      </c>
      <c r="CI33" s="707"/>
      <c r="CJ33" s="707"/>
      <c r="CK33" s="707"/>
      <c r="CL33" s="708"/>
      <c r="CM33" s="706">
        <v>-5628</v>
      </c>
      <c r="CN33" s="707"/>
      <c r="CO33" s="707"/>
      <c r="CP33" s="707"/>
      <c r="CQ33" s="708"/>
      <c r="CR33" s="706">
        <v>24</v>
      </c>
      <c r="CS33" s="707"/>
      <c r="CT33" s="707"/>
      <c r="CU33" s="707"/>
      <c r="CV33" s="708"/>
      <c r="CW33" s="706">
        <v>0</v>
      </c>
      <c r="CX33" s="707"/>
      <c r="CY33" s="707"/>
      <c r="CZ33" s="707"/>
      <c r="DA33" s="708"/>
      <c r="DB33" s="706">
        <v>28006</v>
      </c>
      <c r="DC33" s="707"/>
      <c r="DD33" s="707"/>
      <c r="DE33" s="707"/>
      <c r="DF33" s="708"/>
      <c r="DG33" s="706">
        <v>0</v>
      </c>
      <c r="DH33" s="707"/>
      <c r="DI33" s="707"/>
      <c r="DJ33" s="707"/>
      <c r="DK33" s="708"/>
      <c r="DL33" s="706">
        <v>0</v>
      </c>
      <c r="DM33" s="707"/>
      <c r="DN33" s="707"/>
      <c r="DO33" s="707"/>
      <c r="DP33" s="708"/>
      <c r="DQ33" s="706">
        <v>0</v>
      </c>
      <c r="DR33" s="707"/>
      <c r="DS33" s="707"/>
      <c r="DT33" s="707"/>
      <c r="DU33" s="708"/>
      <c r="DV33" s="677">
        <v>0.8</v>
      </c>
      <c r="DW33" s="678"/>
      <c r="DX33" s="678"/>
      <c r="DY33" s="678"/>
      <c r="DZ33" s="679"/>
      <c r="EA33" s="189"/>
    </row>
    <row r="34" spans="1:131" s="190" customFormat="1" ht="26.25" customHeight="1">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6"/>
      <c r="AG34" s="684"/>
      <c r="AH34" s="684"/>
      <c r="AI34" s="684"/>
      <c r="AJ34" s="757"/>
      <c r="AK34" s="760"/>
      <c r="AL34" s="761"/>
      <c r="AM34" s="761"/>
      <c r="AN34" s="761"/>
      <c r="AO34" s="761"/>
      <c r="AP34" s="761"/>
      <c r="AQ34" s="761"/>
      <c r="AR34" s="761"/>
      <c r="AS34" s="761"/>
      <c r="AT34" s="761"/>
      <c r="AU34" s="761"/>
      <c r="AV34" s="761"/>
      <c r="AW34" s="761"/>
      <c r="AX34" s="761"/>
      <c r="AY34" s="761"/>
      <c r="AZ34" s="762"/>
      <c r="BA34" s="762"/>
      <c r="BB34" s="762"/>
      <c r="BC34" s="762"/>
      <c r="BD34" s="762"/>
      <c r="BE34" s="758"/>
      <c r="BF34" s="758"/>
      <c r="BG34" s="758"/>
      <c r="BH34" s="758"/>
      <c r="BI34" s="759"/>
      <c r="BJ34" s="195"/>
      <c r="BK34" s="195"/>
      <c r="BL34" s="195"/>
      <c r="BM34" s="195"/>
      <c r="BN34" s="195"/>
      <c r="BO34" s="208"/>
      <c r="BP34" s="208"/>
      <c r="BQ34" s="205">
        <v>28</v>
      </c>
      <c r="BR34" s="206"/>
      <c r="BS34" s="693" t="s">
        <v>546</v>
      </c>
      <c r="BT34" s="694"/>
      <c r="BU34" s="694"/>
      <c r="BV34" s="694"/>
      <c r="BW34" s="694"/>
      <c r="BX34" s="694"/>
      <c r="BY34" s="694"/>
      <c r="BZ34" s="694"/>
      <c r="CA34" s="694"/>
      <c r="CB34" s="694"/>
      <c r="CC34" s="694"/>
      <c r="CD34" s="694"/>
      <c r="CE34" s="694"/>
      <c r="CF34" s="694"/>
      <c r="CG34" s="695"/>
      <c r="CH34" s="706">
        <v>0</v>
      </c>
      <c r="CI34" s="707"/>
      <c r="CJ34" s="707"/>
      <c r="CK34" s="707"/>
      <c r="CL34" s="708"/>
      <c r="CM34" s="706">
        <v>31</v>
      </c>
      <c r="CN34" s="707"/>
      <c r="CO34" s="707"/>
      <c r="CP34" s="707"/>
      <c r="CQ34" s="708"/>
      <c r="CR34" s="706">
        <v>30</v>
      </c>
      <c r="CS34" s="707"/>
      <c r="CT34" s="707"/>
      <c r="CU34" s="707"/>
      <c r="CV34" s="708"/>
      <c r="CW34" s="706">
        <v>0</v>
      </c>
      <c r="CX34" s="707"/>
      <c r="CY34" s="707"/>
      <c r="CZ34" s="707"/>
      <c r="DA34" s="708"/>
      <c r="DB34" s="706">
        <v>0</v>
      </c>
      <c r="DC34" s="707"/>
      <c r="DD34" s="707"/>
      <c r="DE34" s="707"/>
      <c r="DF34" s="708"/>
      <c r="DG34" s="706">
        <v>0</v>
      </c>
      <c r="DH34" s="707"/>
      <c r="DI34" s="707"/>
      <c r="DJ34" s="707"/>
      <c r="DK34" s="708"/>
      <c r="DL34" s="706">
        <v>0</v>
      </c>
      <c r="DM34" s="707"/>
      <c r="DN34" s="707"/>
      <c r="DO34" s="707"/>
      <c r="DP34" s="708"/>
      <c r="DQ34" s="706">
        <v>0</v>
      </c>
      <c r="DR34" s="707"/>
      <c r="DS34" s="707"/>
      <c r="DT34" s="707"/>
      <c r="DU34" s="708"/>
      <c r="DV34" s="677">
        <v>1</v>
      </c>
      <c r="DW34" s="678"/>
      <c r="DX34" s="678"/>
      <c r="DY34" s="678"/>
      <c r="DZ34" s="679"/>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6"/>
      <c r="AG35" s="684"/>
      <c r="AH35" s="684"/>
      <c r="AI35" s="684"/>
      <c r="AJ35" s="757"/>
      <c r="AK35" s="760"/>
      <c r="AL35" s="761"/>
      <c r="AM35" s="761"/>
      <c r="AN35" s="761"/>
      <c r="AO35" s="761"/>
      <c r="AP35" s="761"/>
      <c r="AQ35" s="761"/>
      <c r="AR35" s="761"/>
      <c r="AS35" s="761"/>
      <c r="AT35" s="761"/>
      <c r="AU35" s="761"/>
      <c r="AV35" s="761"/>
      <c r="AW35" s="761"/>
      <c r="AX35" s="761"/>
      <c r="AY35" s="761"/>
      <c r="AZ35" s="762"/>
      <c r="BA35" s="762"/>
      <c r="BB35" s="762"/>
      <c r="BC35" s="762"/>
      <c r="BD35" s="762"/>
      <c r="BE35" s="758"/>
      <c r="BF35" s="758"/>
      <c r="BG35" s="758"/>
      <c r="BH35" s="758"/>
      <c r="BI35" s="759"/>
      <c r="BJ35" s="195"/>
      <c r="BK35" s="195"/>
      <c r="BL35" s="195"/>
      <c r="BM35" s="195"/>
      <c r="BN35" s="195"/>
      <c r="BO35" s="208"/>
      <c r="BP35" s="208"/>
      <c r="BQ35" s="205">
        <v>29</v>
      </c>
      <c r="BR35" s="206"/>
      <c r="BS35" s="693" t="s">
        <v>547</v>
      </c>
      <c r="BT35" s="694"/>
      <c r="BU35" s="694"/>
      <c r="BV35" s="694"/>
      <c r="BW35" s="694"/>
      <c r="BX35" s="694"/>
      <c r="BY35" s="694"/>
      <c r="BZ35" s="694"/>
      <c r="CA35" s="694"/>
      <c r="CB35" s="694"/>
      <c r="CC35" s="694"/>
      <c r="CD35" s="694"/>
      <c r="CE35" s="694"/>
      <c r="CF35" s="694"/>
      <c r="CG35" s="695"/>
      <c r="CH35" s="706">
        <v>-46</v>
      </c>
      <c r="CI35" s="707"/>
      <c r="CJ35" s="707"/>
      <c r="CK35" s="707"/>
      <c r="CL35" s="708"/>
      <c r="CM35" s="706">
        <v>452</v>
      </c>
      <c r="CN35" s="707"/>
      <c r="CO35" s="707"/>
      <c r="CP35" s="707"/>
      <c r="CQ35" s="708"/>
      <c r="CR35" s="706">
        <v>5</v>
      </c>
      <c r="CS35" s="707"/>
      <c r="CT35" s="707"/>
      <c r="CU35" s="707"/>
      <c r="CV35" s="708"/>
      <c r="CW35" s="706">
        <v>5</v>
      </c>
      <c r="CX35" s="707"/>
      <c r="CY35" s="707"/>
      <c r="CZ35" s="707"/>
      <c r="DA35" s="708"/>
      <c r="DB35" s="706">
        <v>0</v>
      </c>
      <c r="DC35" s="707"/>
      <c r="DD35" s="707"/>
      <c r="DE35" s="707"/>
      <c r="DF35" s="708"/>
      <c r="DG35" s="706">
        <v>0</v>
      </c>
      <c r="DH35" s="707"/>
      <c r="DI35" s="707"/>
      <c r="DJ35" s="707"/>
      <c r="DK35" s="708"/>
      <c r="DL35" s="706">
        <v>0</v>
      </c>
      <c r="DM35" s="707"/>
      <c r="DN35" s="707"/>
      <c r="DO35" s="707"/>
      <c r="DP35" s="708"/>
      <c r="DQ35" s="706">
        <v>0</v>
      </c>
      <c r="DR35" s="707"/>
      <c r="DS35" s="707"/>
      <c r="DT35" s="707"/>
      <c r="DU35" s="708"/>
      <c r="DV35" s="677">
        <v>3.6999999999999998E-2</v>
      </c>
      <c r="DW35" s="678"/>
      <c r="DX35" s="678"/>
      <c r="DY35" s="678"/>
      <c r="DZ35" s="679"/>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6"/>
      <c r="AG36" s="684"/>
      <c r="AH36" s="684"/>
      <c r="AI36" s="684"/>
      <c r="AJ36" s="757"/>
      <c r="AK36" s="760"/>
      <c r="AL36" s="761"/>
      <c r="AM36" s="761"/>
      <c r="AN36" s="761"/>
      <c r="AO36" s="761"/>
      <c r="AP36" s="761"/>
      <c r="AQ36" s="761"/>
      <c r="AR36" s="761"/>
      <c r="AS36" s="761"/>
      <c r="AT36" s="761"/>
      <c r="AU36" s="761"/>
      <c r="AV36" s="761"/>
      <c r="AW36" s="761"/>
      <c r="AX36" s="761"/>
      <c r="AY36" s="761"/>
      <c r="AZ36" s="762"/>
      <c r="BA36" s="762"/>
      <c r="BB36" s="762"/>
      <c r="BC36" s="762"/>
      <c r="BD36" s="762"/>
      <c r="BE36" s="758"/>
      <c r="BF36" s="758"/>
      <c r="BG36" s="758"/>
      <c r="BH36" s="758"/>
      <c r="BI36" s="759"/>
      <c r="BJ36" s="195"/>
      <c r="BK36" s="195"/>
      <c r="BL36" s="195"/>
      <c r="BM36" s="195"/>
      <c r="BN36" s="195"/>
      <c r="BO36" s="208"/>
      <c r="BP36" s="208"/>
      <c r="BQ36" s="205">
        <v>30</v>
      </c>
      <c r="BR36" s="206"/>
      <c r="BS36" s="693" t="s">
        <v>548</v>
      </c>
      <c r="BT36" s="694"/>
      <c r="BU36" s="694"/>
      <c r="BV36" s="694"/>
      <c r="BW36" s="694"/>
      <c r="BX36" s="694"/>
      <c r="BY36" s="694"/>
      <c r="BZ36" s="694"/>
      <c r="CA36" s="694"/>
      <c r="CB36" s="694"/>
      <c r="CC36" s="694"/>
      <c r="CD36" s="694"/>
      <c r="CE36" s="694"/>
      <c r="CF36" s="694"/>
      <c r="CG36" s="695"/>
      <c r="CH36" s="706">
        <v>-2</v>
      </c>
      <c r="CI36" s="707"/>
      <c r="CJ36" s="707"/>
      <c r="CK36" s="707"/>
      <c r="CL36" s="708"/>
      <c r="CM36" s="706">
        <v>209</v>
      </c>
      <c r="CN36" s="707"/>
      <c r="CO36" s="707"/>
      <c r="CP36" s="707"/>
      <c r="CQ36" s="708"/>
      <c r="CR36" s="706">
        <v>100</v>
      </c>
      <c r="CS36" s="707"/>
      <c r="CT36" s="707"/>
      <c r="CU36" s="707"/>
      <c r="CV36" s="708"/>
      <c r="CW36" s="706">
        <v>0</v>
      </c>
      <c r="CX36" s="707"/>
      <c r="CY36" s="707"/>
      <c r="CZ36" s="707"/>
      <c r="DA36" s="708"/>
      <c r="DB36" s="706">
        <v>0</v>
      </c>
      <c r="DC36" s="707"/>
      <c r="DD36" s="707"/>
      <c r="DE36" s="707"/>
      <c r="DF36" s="708"/>
      <c r="DG36" s="706">
        <v>0</v>
      </c>
      <c r="DH36" s="707"/>
      <c r="DI36" s="707"/>
      <c r="DJ36" s="707"/>
      <c r="DK36" s="708"/>
      <c r="DL36" s="706">
        <v>0</v>
      </c>
      <c r="DM36" s="707"/>
      <c r="DN36" s="707"/>
      <c r="DO36" s="707"/>
      <c r="DP36" s="708"/>
      <c r="DQ36" s="706">
        <v>0</v>
      </c>
      <c r="DR36" s="707"/>
      <c r="DS36" s="707"/>
      <c r="DT36" s="707"/>
      <c r="DU36" s="708"/>
      <c r="DV36" s="677">
        <v>0.49299999999999999</v>
      </c>
      <c r="DW36" s="678"/>
      <c r="DX36" s="678"/>
      <c r="DY36" s="678"/>
      <c r="DZ36" s="679"/>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6"/>
      <c r="AG37" s="684"/>
      <c r="AH37" s="684"/>
      <c r="AI37" s="684"/>
      <c r="AJ37" s="757"/>
      <c r="AK37" s="760"/>
      <c r="AL37" s="761"/>
      <c r="AM37" s="761"/>
      <c r="AN37" s="761"/>
      <c r="AO37" s="761"/>
      <c r="AP37" s="761"/>
      <c r="AQ37" s="761"/>
      <c r="AR37" s="761"/>
      <c r="AS37" s="761"/>
      <c r="AT37" s="761"/>
      <c r="AU37" s="761"/>
      <c r="AV37" s="761"/>
      <c r="AW37" s="761"/>
      <c r="AX37" s="761"/>
      <c r="AY37" s="761"/>
      <c r="AZ37" s="762"/>
      <c r="BA37" s="762"/>
      <c r="BB37" s="762"/>
      <c r="BC37" s="762"/>
      <c r="BD37" s="762"/>
      <c r="BE37" s="758"/>
      <c r="BF37" s="758"/>
      <c r="BG37" s="758"/>
      <c r="BH37" s="758"/>
      <c r="BI37" s="759"/>
      <c r="BJ37" s="195"/>
      <c r="BK37" s="195"/>
      <c r="BL37" s="195"/>
      <c r="BM37" s="195"/>
      <c r="BN37" s="195"/>
      <c r="BO37" s="208"/>
      <c r="BP37" s="208"/>
      <c r="BQ37" s="205">
        <v>31</v>
      </c>
      <c r="BR37" s="206"/>
      <c r="BS37" s="693" t="s">
        <v>549</v>
      </c>
      <c r="BT37" s="694"/>
      <c r="BU37" s="694"/>
      <c r="BV37" s="694"/>
      <c r="BW37" s="694"/>
      <c r="BX37" s="694"/>
      <c r="BY37" s="694"/>
      <c r="BZ37" s="694"/>
      <c r="CA37" s="694"/>
      <c r="CB37" s="694"/>
      <c r="CC37" s="694"/>
      <c r="CD37" s="694"/>
      <c r="CE37" s="694"/>
      <c r="CF37" s="694"/>
      <c r="CG37" s="695"/>
      <c r="CH37" s="706">
        <v>29</v>
      </c>
      <c r="CI37" s="707"/>
      <c r="CJ37" s="707"/>
      <c r="CK37" s="707"/>
      <c r="CL37" s="708"/>
      <c r="CM37" s="706">
        <v>1651</v>
      </c>
      <c r="CN37" s="707"/>
      <c r="CO37" s="707"/>
      <c r="CP37" s="707"/>
      <c r="CQ37" s="708"/>
      <c r="CR37" s="706">
        <v>1022</v>
      </c>
      <c r="CS37" s="707"/>
      <c r="CT37" s="707"/>
      <c r="CU37" s="707"/>
      <c r="CV37" s="708"/>
      <c r="CW37" s="706">
        <v>0</v>
      </c>
      <c r="CX37" s="707"/>
      <c r="CY37" s="707"/>
      <c r="CZ37" s="707"/>
      <c r="DA37" s="708"/>
      <c r="DB37" s="706">
        <v>0</v>
      </c>
      <c r="DC37" s="707"/>
      <c r="DD37" s="707"/>
      <c r="DE37" s="707"/>
      <c r="DF37" s="708"/>
      <c r="DG37" s="706">
        <v>0</v>
      </c>
      <c r="DH37" s="707"/>
      <c r="DI37" s="707"/>
      <c r="DJ37" s="707"/>
      <c r="DK37" s="708"/>
      <c r="DL37" s="706">
        <v>0</v>
      </c>
      <c r="DM37" s="707"/>
      <c r="DN37" s="707"/>
      <c r="DO37" s="707"/>
      <c r="DP37" s="708"/>
      <c r="DQ37" s="706">
        <v>0</v>
      </c>
      <c r="DR37" s="707"/>
      <c r="DS37" s="707"/>
      <c r="DT37" s="707"/>
      <c r="DU37" s="708"/>
      <c r="DV37" s="677">
        <v>0.68</v>
      </c>
      <c r="DW37" s="678"/>
      <c r="DX37" s="678"/>
      <c r="DY37" s="678"/>
      <c r="DZ37" s="679"/>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6"/>
      <c r="AG38" s="684"/>
      <c r="AH38" s="684"/>
      <c r="AI38" s="684"/>
      <c r="AJ38" s="757"/>
      <c r="AK38" s="760"/>
      <c r="AL38" s="761"/>
      <c r="AM38" s="761"/>
      <c r="AN38" s="761"/>
      <c r="AO38" s="761"/>
      <c r="AP38" s="761"/>
      <c r="AQ38" s="761"/>
      <c r="AR38" s="761"/>
      <c r="AS38" s="761"/>
      <c r="AT38" s="761"/>
      <c r="AU38" s="761"/>
      <c r="AV38" s="761"/>
      <c r="AW38" s="761"/>
      <c r="AX38" s="761"/>
      <c r="AY38" s="761"/>
      <c r="AZ38" s="762"/>
      <c r="BA38" s="762"/>
      <c r="BB38" s="762"/>
      <c r="BC38" s="762"/>
      <c r="BD38" s="762"/>
      <c r="BE38" s="758"/>
      <c r="BF38" s="758"/>
      <c r="BG38" s="758"/>
      <c r="BH38" s="758"/>
      <c r="BI38" s="759"/>
      <c r="BJ38" s="195"/>
      <c r="BK38" s="195"/>
      <c r="BL38" s="195"/>
      <c r="BM38" s="195"/>
      <c r="BN38" s="195"/>
      <c r="BO38" s="208"/>
      <c r="BP38" s="208"/>
      <c r="BQ38" s="205">
        <v>32</v>
      </c>
      <c r="BR38" s="206"/>
      <c r="BS38" s="693" t="s">
        <v>550</v>
      </c>
      <c r="BT38" s="694"/>
      <c r="BU38" s="694"/>
      <c r="BV38" s="694"/>
      <c r="BW38" s="694"/>
      <c r="BX38" s="694"/>
      <c r="BY38" s="694"/>
      <c r="BZ38" s="694"/>
      <c r="CA38" s="694"/>
      <c r="CB38" s="694"/>
      <c r="CC38" s="694"/>
      <c r="CD38" s="694"/>
      <c r="CE38" s="694"/>
      <c r="CF38" s="694"/>
      <c r="CG38" s="695"/>
      <c r="CH38" s="706">
        <v>-9</v>
      </c>
      <c r="CI38" s="707"/>
      <c r="CJ38" s="707"/>
      <c r="CK38" s="707"/>
      <c r="CL38" s="708"/>
      <c r="CM38" s="706">
        <v>5025</v>
      </c>
      <c r="CN38" s="707"/>
      <c r="CO38" s="707"/>
      <c r="CP38" s="707"/>
      <c r="CQ38" s="708"/>
      <c r="CR38" s="706">
        <v>3267</v>
      </c>
      <c r="CS38" s="707"/>
      <c r="CT38" s="707"/>
      <c r="CU38" s="707"/>
      <c r="CV38" s="708"/>
      <c r="CW38" s="706">
        <v>0</v>
      </c>
      <c r="CX38" s="707"/>
      <c r="CY38" s="707"/>
      <c r="CZ38" s="707"/>
      <c r="DA38" s="708"/>
      <c r="DB38" s="706">
        <v>0</v>
      </c>
      <c r="DC38" s="707"/>
      <c r="DD38" s="707"/>
      <c r="DE38" s="707"/>
      <c r="DF38" s="708"/>
      <c r="DG38" s="706">
        <v>0</v>
      </c>
      <c r="DH38" s="707"/>
      <c r="DI38" s="707"/>
      <c r="DJ38" s="707"/>
      <c r="DK38" s="708"/>
      <c r="DL38" s="706">
        <v>0</v>
      </c>
      <c r="DM38" s="707"/>
      <c r="DN38" s="707"/>
      <c r="DO38" s="707"/>
      <c r="DP38" s="708"/>
      <c r="DQ38" s="706">
        <v>0</v>
      </c>
      <c r="DR38" s="707"/>
      <c r="DS38" s="707"/>
      <c r="DT38" s="707"/>
      <c r="DU38" s="708"/>
      <c r="DV38" s="677">
        <v>0.45300000000000001</v>
      </c>
      <c r="DW38" s="678"/>
      <c r="DX38" s="678"/>
      <c r="DY38" s="678"/>
      <c r="DZ38" s="679"/>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6"/>
      <c r="AG39" s="684"/>
      <c r="AH39" s="684"/>
      <c r="AI39" s="684"/>
      <c r="AJ39" s="757"/>
      <c r="AK39" s="760"/>
      <c r="AL39" s="761"/>
      <c r="AM39" s="761"/>
      <c r="AN39" s="761"/>
      <c r="AO39" s="761"/>
      <c r="AP39" s="761"/>
      <c r="AQ39" s="761"/>
      <c r="AR39" s="761"/>
      <c r="AS39" s="761"/>
      <c r="AT39" s="761"/>
      <c r="AU39" s="761"/>
      <c r="AV39" s="761"/>
      <c r="AW39" s="761"/>
      <c r="AX39" s="761"/>
      <c r="AY39" s="761"/>
      <c r="AZ39" s="762"/>
      <c r="BA39" s="762"/>
      <c r="BB39" s="762"/>
      <c r="BC39" s="762"/>
      <c r="BD39" s="762"/>
      <c r="BE39" s="758"/>
      <c r="BF39" s="758"/>
      <c r="BG39" s="758"/>
      <c r="BH39" s="758"/>
      <c r="BI39" s="759"/>
      <c r="BJ39" s="195"/>
      <c r="BK39" s="195"/>
      <c r="BL39" s="195"/>
      <c r="BM39" s="195"/>
      <c r="BN39" s="195"/>
      <c r="BO39" s="208"/>
      <c r="BP39" s="208"/>
      <c r="BQ39" s="205">
        <v>33</v>
      </c>
      <c r="BR39" s="206"/>
      <c r="BS39" s="693" t="s">
        <v>551</v>
      </c>
      <c r="BT39" s="694"/>
      <c r="BU39" s="694"/>
      <c r="BV39" s="694"/>
      <c r="BW39" s="694"/>
      <c r="BX39" s="694"/>
      <c r="BY39" s="694"/>
      <c r="BZ39" s="694"/>
      <c r="CA39" s="694"/>
      <c r="CB39" s="694"/>
      <c r="CC39" s="694"/>
      <c r="CD39" s="694"/>
      <c r="CE39" s="694"/>
      <c r="CF39" s="694"/>
      <c r="CG39" s="695"/>
      <c r="CH39" s="706">
        <v>125</v>
      </c>
      <c r="CI39" s="707"/>
      <c r="CJ39" s="707"/>
      <c r="CK39" s="707"/>
      <c r="CL39" s="708"/>
      <c r="CM39" s="706">
        <v>159</v>
      </c>
      <c r="CN39" s="707"/>
      <c r="CO39" s="707"/>
      <c r="CP39" s="707"/>
      <c r="CQ39" s="708"/>
      <c r="CR39" s="706">
        <v>96</v>
      </c>
      <c r="CS39" s="707"/>
      <c r="CT39" s="707"/>
      <c r="CU39" s="707"/>
      <c r="CV39" s="708"/>
      <c r="CW39" s="706">
        <v>48</v>
      </c>
      <c r="CX39" s="707"/>
      <c r="CY39" s="707"/>
      <c r="CZ39" s="707"/>
      <c r="DA39" s="708"/>
      <c r="DB39" s="706">
        <v>195</v>
      </c>
      <c r="DC39" s="707"/>
      <c r="DD39" s="707"/>
      <c r="DE39" s="707"/>
      <c r="DF39" s="708"/>
      <c r="DG39" s="706">
        <v>0</v>
      </c>
      <c r="DH39" s="707"/>
      <c r="DI39" s="707"/>
      <c r="DJ39" s="707"/>
      <c r="DK39" s="708"/>
      <c r="DL39" s="706">
        <v>0</v>
      </c>
      <c r="DM39" s="707"/>
      <c r="DN39" s="707"/>
      <c r="DO39" s="707"/>
      <c r="DP39" s="708"/>
      <c r="DQ39" s="706">
        <v>0</v>
      </c>
      <c r="DR39" s="707"/>
      <c r="DS39" s="707"/>
      <c r="DT39" s="707"/>
      <c r="DU39" s="708"/>
      <c r="DV39" s="677">
        <v>0.19500000000000001</v>
      </c>
      <c r="DW39" s="678"/>
      <c r="DX39" s="678"/>
      <c r="DY39" s="678"/>
      <c r="DZ39" s="679"/>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6"/>
      <c r="AG40" s="684"/>
      <c r="AH40" s="684"/>
      <c r="AI40" s="684"/>
      <c r="AJ40" s="757"/>
      <c r="AK40" s="760"/>
      <c r="AL40" s="761"/>
      <c r="AM40" s="761"/>
      <c r="AN40" s="761"/>
      <c r="AO40" s="761"/>
      <c r="AP40" s="761"/>
      <c r="AQ40" s="761"/>
      <c r="AR40" s="761"/>
      <c r="AS40" s="761"/>
      <c r="AT40" s="761"/>
      <c r="AU40" s="761"/>
      <c r="AV40" s="761"/>
      <c r="AW40" s="761"/>
      <c r="AX40" s="761"/>
      <c r="AY40" s="761"/>
      <c r="AZ40" s="762"/>
      <c r="BA40" s="762"/>
      <c r="BB40" s="762"/>
      <c r="BC40" s="762"/>
      <c r="BD40" s="762"/>
      <c r="BE40" s="758"/>
      <c r="BF40" s="758"/>
      <c r="BG40" s="758"/>
      <c r="BH40" s="758"/>
      <c r="BI40" s="759"/>
      <c r="BJ40" s="195"/>
      <c r="BK40" s="195"/>
      <c r="BL40" s="195"/>
      <c r="BM40" s="195"/>
      <c r="BN40" s="195"/>
      <c r="BO40" s="208"/>
      <c r="BP40" s="208"/>
      <c r="BQ40" s="205">
        <v>34</v>
      </c>
      <c r="BR40" s="206"/>
      <c r="BS40" s="693" t="s">
        <v>552</v>
      </c>
      <c r="BT40" s="694"/>
      <c r="BU40" s="694"/>
      <c r="BV40" s="694"/>
      <c r="BW40" s="694"/>
      <c r="BX40" s="694"/>
      <c r="BY40" s="694"/>
      <c r="BZ40" s="694"/>
      <c r="CA40" s="694"/>
      <c r="CB40" s="694"/>
      <c r="CC40" s="694"/>
      <c r="CD40" s="694"/>
      <c r="CE40" s="694"/>
      <c r="CF40" s="694"/>
      <c r="CG40" s="695"/>
      <c r="CH40" s="706">
        <v>455</v>
      </c>
      <c r="CI40" s="707"/>
      <c r="CJ40" s="707"/>
      <c r="CK40" s="707"/>
      <c r="CL40" s="708"/>
      <c r="CM40" s="706">
        <v>58078</v>
      </c>
      <c r="CN40" s="707"/>
      <c r="CO40" s="707"/>
      <c r="CP40" s="707"/>
      <c r="CQ40" s="708"/>
      <c r="CR40" s="706">
        <v>14963</v>
      </c>
      <c r="CS40" s="707"/>
      <c r="CT40" s="707"/>
      <c r="CU40" s="707"/>
      <c r="CV40" s="708"/>
      <c r="CW40" s="706">
        <v>0</v>
      </c>
      <c r="CX40" s="707"/>
      <c r="CY40" s="707"/>
      <c r="CZ40" s="707"/>
      <c r="DA40" s="708"/>
      <c r="DB40" s="706">
        <v>0</v>
      </c>
      <c r="DC40" s="707"/>
      <c r="DD40" s="707"/>
      <c r="DE40" s="707"/>
      <c r="DF40" s="708"/>
      <c r="DG40" s="706">
        <v>0</v>
      </c>
      <c r="DH40" s="707"/>
      <c r="DI40" s="707"/>
      <c r="DJ40" s="707"/>
      <c r="DK40" s="708"/>
      <c r="DL40" s="706">
        <v>0</v>
      </c>
      <c r="DM40" s="707"/>
      <c r="DN40" s="707"/>
      <c r="DO40" s="707"/>
      <c r="DP40" s="708"/>
      <c r="DQ40" s="706">
        <v>0</v>
      </c>
      <c r="DR40" s="707"/>
      <c r="DS40" s="707"/>
      <c r="DT40" s="707"/>
      <c r="DU40" s="708"/>
      <c r="DV40" s="677">
        <v>0.27400000000000002</v>
      </c>
      <c r="DW40" s="678"/>
      <c r="DX40" s="678"/>
      <c r="DY40" s="678"/>
      <c r="DZ40" s="679"/>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6"/>
      <c r="AG41" s="684"/>
      <c r="AH41" s="684"/>
      <c r="AI41" s="684"/>
      <c r="AJ41" s="757"/>
      <c r="AK41" s="760"/>
      <c r="AL41" s="761"/>
      <c r="AM41" s="761"/>
      <c r="AN41" s="761"/>
      <c r="AO41" s="761"/>
      <c r="AP41" s="761"/>
      <c r="AQ41" s="761"/>
      <c r="AR41" s="761"/>
      <c r="AS41" s="761"/>
      <c r="AT41" s="761"/>
      <c r="AU41" s="761"/>
      <c r="AV41" s="761"/>
      <c r="AW41" s="761"/>
      <c r="AX41" s="761"/>
      <c r="AY41" s="761"/>
      <c r="AZ41" s="762"/>
      <c r="BA41" s="762"/>
      <c r="BB41" s="762"/>
      <c r="BC41" s="762"/>
      <c r="BD41" s="762"/>
      <c r="BE41" s="758"/>
      <c r="BF41" s="758"/>
      <c r="BG41" s="758"/>
      <c r="BH41" s="758"/>
      <c r="BI41" s="759"/>
      <c r="BJ41" s="195"/>
      <c r="BK41" s="195"/>
      <c r="BL41" s="195"/>
      <c r="BM41" s="195"/>
      <c r="BN41" s="195"/>
      <c r="BO41" s="208"/>
      <c r="BP41" s="208"/>
      <c r="BQ41" s="205">
        <v>35</v>
      </c>
      <c r="BR41" s="206"/>
      <c r="BS41" s="693" t="s">
        <v>553</v>
      </c>
      <c r="BT41" s="694"/>
      <c r="BU41" s="694"/>
      <c r="BV41" s="694"/>
      <c r="BW41" s="694"/>
      <c r="BX41" s="694"/>
      <c r="BY41" s="694"/>
      <c r="BZ41" s="694"/>
      <c r="CA41" s="694"/>
      <c r="CB41" s="694"/>
      <c r="CC41" s="694"/>
      <c r="CD41" s="694"/>
      <c r="CE41" s="694"/>
      <c r="CF41" s="694"/>
      <c r="CG41" s="695"/>
      <c r="CH41" s="706">
        <v>8</v>
      </c>
      <c r="CI41" s="707"/>
      <c r="CJ41" s="707"/>
      <c r="CK41" s="707"/>
      <c r="CL41" s="708"/>
      <c r="CM41" s="706">
        <v>28184</v>
      </c>
      <c r="CN41" s="707"/>
      <c r="CO41" s="707"/>
      <c r="CP41" s="707"/>
      <c r="CQ41" s="708"/>
      <c r="CR41" s="706">
        <v>9153</v>
      </c>
      <c r="CS41" s="707"/>
      <c r="CT41" s="707"/>
      <c r="CU41" s="707"/>
      <c r="CV41" s="708"/>
      <c r="CW41" s="706">
        <v>0</v>
      </c>
      <c r="CX41" s="707"/>
      <c r="CY41" s="707"/>
      <c r="CZ41" s="707"/>
      <c r="DA41" s="708"/>
      <c r="DB41" s="706">
        <v>0</v>
      </c>
      <c r="DC41" s="707"/>
      <c r="DD41" s="707"/>
      <c r="DE41" s="707"/>
      <c r="DF41" s="708"/>
      <c r="DG41" s="706">
        <v>0</v>
      </c>
      <c r="DH41" s="707"/>
      <c r="DI41" s="707"/>
      <c r="DJ41" s="707"/>
      <c r="DK41" s="708"/>
      <c r="DL41" s="706">
        <v>0</v>
      </c>
      <c r="DM41" s="707"/>
      <c r="DN41" s="707"/>
      <c r="DO41" s="707"/>
      <c r="DP41" s="708"/>
      <c r="DQ41" s="706">
        <v>0</v>
      </c>
      <c r="DR41" s="707"/>
      <c r="DS41" s="707"/>
      <c r="DT41" s="707"/>
      <c r="DU41" s="708"/>
      <c r="DV41" s="677">
        <v>0.33300000000000002</v>
      </c>
      <c r="DW41" s="678"/>
      <c r="DX41" s="678"/>
      <c r="DY41" s="678"/>
      <c r="DZ41" s="679"/>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6"/>
      <c r="AG42" s="684"/>
      <c r="AH42" s="684"/>
      <c r="AI42" s="684"/>
      <c r="AJ42" s="757"/>
      <c r="AK42" s="760"/>
      <c r="AL42" s="761"/>
      <c r="AM42" s="761"/>
      <c r="AN42" s="761"/>
      <c r="AO42" s="761"/>
      <c r="AP42" s="761"/>
      <c r="AQ42" s="761"/>
      <c r="AR42" s="761"/>
      <c r="AS42" s="761"/>
      <c r="AT42" s="761"/>
      <c r="AU42" s="761"/>
      <c r="AV42" s="761"/>
      <c r="AW42" s="761"/>
      <c r="AX42" s="761"/>
      <c r="AY42" s="761"/>
      <c r="AZ42" s="762"/>
      <c r="BA42" s="762"/>
      <c r="BB42" s="762"/>
      <c r="BC42" s="762"/>
      <c r="BD42" s="762"/>
      <c r="BE42" s="758"/>
      <c r="BF42" s="758"/>
      <c r="BG42" s="758"/>
      <c r="BH42" s="758"/>
      <c r="BI42" s="759"/>
      <c r="BJ42" s="195"/>
      <c r="BK42" s="195"/>
      <c r="BL42" s="195"/>
      <c r="BM42" s="195"/>
      <c r="BN42" s="195"/>
      <c r="BO42" s="208"/>
      <c r="BP42" s="208"/>
      <c r="BQ42" s="205">
        <v>36</v>
      </c>
      <c r="BR42" s="206"/>
      <c r="BS42" s="693" t="s">
        <v>554</v>
      </c>
      <c r="BT42" s="694"/>
      <c r="BU42" s="694"/>
      <c r="BV42" s="694"/>
      <c r="BW42" s="694"/>
      <c r="BX42" s="694"/>
      <c r="BY42" s="694"/>
      <c r="BZ42" s="694"/>
      <c r="CA42" s="694"/>
      <c r="CB42" s="694"/>
      <c r="CC42" s="694"/>
      <c r="CD42" s="694"/>
      <c r="CE42" s="694"/>
      <c r="CF42" s="694"/>
      <c r="CG42" s="695"/>
      <c r="CH42" s="706">
        <v>14</v>
      </c>
      <c r="CI42" s="707"/>
      <c r="CJ42" s="707"/>
      <c r="CK42" s="707"/>
      <c r="CL42" s="708"/>
      <c r="CM42" s="706">
        <v>143</v>
      </c>
      <c r="CN42" s="707"/>
      <c r="CO42" s="707"/>
      <c r="CP42" s="707"/>
      <c r="CQ42" s="708"/>
      <c r="CR42" s="706">
        <v>25</v>
      </c>
      <c r="CS42" s="707"/>
      <c r="CT42" s="707"/>
      <c r="CU42" s="707"/>
      <c r="CV42" s="708"/>
      <c r="CW42" s="706">
        <v>4</v>
      </c>
      <c r="CX42" s="707"/>
      <c r="CY42" s="707"/>
      <c r="CZ42" s="707"/>
      <c r="DA42" s="708"/>
      <c r="DB42" s="706">
        <v>0</v>
      </c>
      <c r="DC42" s="707"/>
      <c r="DD42" s="707"/>
      <c r="DE42" s="707"/>
      <c r="DF42" s="708"/>
      <c r="DG42" s="706">
        <v>0</v>
      </c>
      <c r="DH42" s="707"/>
      <c r="DI42" s="707"/>
      <c r="DJ42" s="707"/>
      <c r="DK42" s="708"/>
      <c r="DL42" s="706">
        <v>0</v>
      </c>
      <c r="DM42" s="707"/>
      <c r="DN42" s="707"/>
      <c r="DO42" s="707"/>
      <c r="DP42" s="708"/>
      <c r="DQ42" s="706">
        <v>0</v>
      </c>
      <c r="DR42" s="707"/>
      <c r="DS42" s="707"/>
      <c r="DT42" s="707"/>
      <c r="DU42" s="708"/>
      <c r="DV42" s="677">
        <v>0.25</v>
      </c>
      <c r="DW42" s="678"/>
      <c r="DX42" s="678"/>
      <c r="DY42" s="678"/>
      <c r="DZ42" s="679"/>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6"/>
      <c r="AG43" s="684"/>
      <c r="AH43" s="684"/>
      <c r="AI43" s="684"/>
      <c r="AJ43" s="757"/>
      <c r="AK43" s="760"/>
      <c r="AL43" s="761"/>
      <c r="AM43" s="761"/>
      <c r="AN43" s="761"/>
      <c r="AO43" s="761"/>
      <c r="AP43" s="761"/>
      <c r="AQ43" s="761"/>
      <c r="AR43" s="761"/>
      <c r="AS43" s="761"/>
      <c r="AT43" s="761"/>
      <c r="AU43" s="761"/>
      <c r="AV43" s="761"/>
      <c r="AW43" s="761"/>
      <c r="AX43" s="761"/>
      <c r="AY43" s="761"/>
      <c r="AZ43" s="762"/>
      <c r="BA43" s="762"/>
      <c r="BB43" s="762"/>
      <c r="BC43" s="762"/>
      <c r="BD43" s="762"/>
      <c r="BE43" s="758"/>
      <c r="BF43" s="758"/>
      <c r="BG43" s="758"/>
      <c r="BH43" s="758"/>
      <c r="BI43" s="759"/>
      <c r="BJ43" s="195"/>
      <c r="BK43" s="195"/>
      <c r="BL43" s="195"/>
      <c r="BM43" s="195"/>
      <c r="BN43" s="195"/>
      <c r="BO43" s="208"/>
      <c r="BP43" s="208"/>
      <c r="BQ43" s="205">
        <v>37</v>
      </c>
      <c r="BR43" s="206"/>
      <c r="BS43" s="693" t="s">
        <v>555</v>
      </c>
      <c r="BT43" s="694"/>
      <c r="BU43" s="694"/>
      <c r="BV43" s="694"/>
      <c r="BW43" s="694"/>
      <c r="BX43" s="694"/>
      <c r="BY43" s="694"/>
      <c r="BZ43" s="694"/>
      <c r="CA43" s="694"/>
      <c r="CB43" s="694"/>
      <c r="CC43" s="694"/>
      <c r="CD43" s="694"/>
      <c r="CE43" s="694"/>
      <c r="CF43" s="694"/>
      <c r="CG43" s="695"/>
      <c r="CH43" s="706">
        <v>44</v>
      </c>
      <c r="CI43" s="707"/>
      <c r="CJ43" s="707"/>
      <c r="CK43" s="707"/>
      <c r="CL43" s="708"/>
      <c r="CM43" s="706">
        <v>16</v>
      </c>
      <c r="CN43" s="707"/>
      <c r="CO43" s="707"/>
      <c r="CP43" s="707"/>
      <c r="CQ43" s="708"/>
      <c r="CR43" s="706">
        <v>30</v>
      </c>
      <c r="CS43" s="707"/>
      <c r="CT43" s="707"/>
      <c r="CU43" s="707"/>
      <c r="CV43" s="708"/>
      <c r="CW43" s="706">
        <v>0</v>
      </c>
      <c r="CX43" s="707"/>
      <c r="CY43" s="707"/>
      <c r="CZ43" s="707"/>
      <c r="DA43" s="708"/>
      <c r="DB43" s="706">
        <v>140</v>
      </c>
      <c r="DC43" s="707"/>
      <c r="DD43" s="707"/>
      <c r="DE43" s="707"/>
      <c r="DF43" s="708"/>
      <c r="DG43" s="706">
        <v>0</v>
      </c>
      <c r="DH43" s="707"/>
      <c r="DI43" s="707"/>
      <c r="DJ43" s="707"/>
      <c r="DK43" s="708"/>
      <c r="DL43" s="706">
        <v>0</v>
      </c>
      <c r="DM43" s="707"/>
      <c r="DN43" s="707"/>
      <c r="DO43" s="707"/>
      <c r="DP43" s="708"/>
      <c r="DQ43" s="706">
        <v>0</v>
      </c>
      <c r="DR43" s="707"/>
      <c r="DS43" s="707"/>
      <c r="DT43" s="707"/>
      <c r="DU43" s="708"/>
      <c r="DV43" s="677">
        <v>3.4000000000000002E-2</v>
      </c>
      <c r="DW43" s="678"/>
      <c r="DX43" s="678"/>
      <c r="DY43" s="678"/>
      <c r="DZ43" s="679"/>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6"/>
      <c r="AG44" s="684"/>
      <c r="AH44" s="684"/>
      <c r="AI44" s="684"/>
      <c r="AJ44" s="757"/>
      <c r="AK44" s="760"/>
      <c r="AL44" s="761"/>
      <c r="AM44" s="761"/>
      <c r="AN44" s="761"/>
      <c r="AO44" s="761"/>
      <c r="AP44" s="761"/>
      <c r="AQ44" s="761"/>
      <c r="AR44" s="761"/>
      <c r="AS44" s="761"/>
      <c r="AT44" s="761"/>
      <c r="AU44" s="761"/>
      <c r="AV44" s="761"/>
      <c r="AW44" s="761"/>
      <c r="AX44" s="761"/>
      <c r="AY44" s="761"/>
      <c r="AZ44" s="762"/>
      <c r="BA44" s="762"/>
      <c r="BB44" s="762"/>
      <c r="BC44" s="762"/>
      <c r="BD44" s="762"/>
      <c r="BE44" s="758"/>
      <c r="BF44" s="758"/>
      <c r="BG44" s="758"/>
      <c r="BH44" s="758"/>
      <c r="BI44" s="759"/>
      <c r="BJ44" s="195"/>
      <c r="BK44" s="195"/>
      <c r="BL44" s="195"/>
      <c r="BM44" s="195"/>
      <c r="BN44" s="195"/>
      <c r="BO44" s="208"/>
      <c r="BP44" s="208"/>
      <c r="BQ44" s="205">
        <v>38</v>
      </c>
      <c r="BR44" s="206"/>
      <c r="BS44" s="693" t="s">
        <v>556</v>
      </c>
      <c r="BT44" s="694"/>
      <c r="BU44" s="694"/>
      <c r="BV44" s="694"/>
      <c r="BW44" s="694"/>
      <c r="BX44" s="694"/>
      <c r="BY44" s="694"/>
      <c r="BZ44" s="694"/>
      <c r="CA44" s="694"/>
      <c r="CB44" s="694"/>
      <c r="CC44" s="694"/>
      <c r="CD44" s="694"/>
      <c r="CE44" s="694"/>
      <c r="CF44" s="694"/>
      <c r="CG44" s="695"/>
      <c r="CH44" s="706">
        <v>-89</v>
      </c>
      <c r="CI44" s="707"/>
      <c r="CJ44" s="707"/>
      <c r="CK44" s="707"/>
      <c r="CL44" s="708"/>
      <c r="CM44" s="706">
        <v>137</v>
      </c>
      <c r="CN44" s="707"/>
      <c r="CO44" s="707"/>
      <c r="CP44" s="707"/>
      <c r="CQ44" s="708"/>
      <c r="CR44" s="706">
        <v>181</v>
      </c>
      <c r="CS44" s="707"/>
      <c r="CT44" s="707"/>
      <c r="CU44" s="707"/>
      <c r="CV44" s="708"/>
      <c r="CW44" s="706">
        <v>0</v>
      </c>
      <c r="CX44" s="707"/>
      <c r="CY44" s="707"/>
      <c r="CZ44" s="707"/>
      <c r="DA44" s="708"/>
      <c r="DB44" s="706">
        <v>0</v>
      </c>
      <c r="DC44" s="707"/>
      <c r="DD44" s="707"/>
      <c r="DE44" s="707"/>
      <c r="DF44" s="708"/>
      <c r="DG44" s="706">
        <v>0</v>
      </c>
      <c r="DH44" s="707"/>
      <c r="DI44" s="707"/>
      <c r="DJ44" s="707"/>
      <c r="DK44" s="708"/>
      <c r="DL44" s="706">
        <v>0</v>
      </c>
      <c r="DM44" s="707"/>
      <c r="DN44" s="707"/>
      <c r="DO44" s="707"/>
      <c r="DP44" s="708"/>
      <c r="DQ44" s="706">
        <v>0</v>
      </c>
      <c r="DR44" s="707"/>
      <c r="DS44" s="707"/>
      <c r="DT44" s="707"/>
      <c r="DU44" s="708"/>
      <c r="DV44" s="677">
        <v>0.8</v>
      </c>
      <c r="DW44" s="678"/>
      <c r="DX44" s="678"/>
      <c r="DY44" s="678"/>
      <c r="DZ44" s="679"/>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6"/>
      <c r="AG45" s="684"/>
      <c r="AH45" s="684"/>
      <c r="AI45" s="684"/>
      <c r="AJ45" s="757"/>
      <c r="AK45" s="760"/>
      <c r="AL45" s="761"/>
      <c r="AM45" s="761"/>
      <c r="AN45" s="761"/>
      <c r="AO45" s="761"/>
      <c r="AP45" s="761"/>
      <c r="AQ45" s="761"/>
      <c r="AR45" s="761"/>
      <c r="AS45" s="761"/>
      <c r="AT45" s="761"/>
      <c r="AU45" s="761"/>
      <c r="AV45" s="761"/>
      <c r="AW45" s="761"/>
      <c r="AX45" s="761"/>
      <c r="AY45" s="761"/>
      <c r="AZ45" s="762"/>
      <c r="BA45" s="762"/>
      <c r="BB45" s="762"/>
      <c r="BC45" s="762"/>
      <c r="BD45" s="762"/>
      <c r="BE45" s="758"/>
      <c r="BF45" s="758"/>
      <c r="BG45" s="758"/>
      <c r="BH45" s="758"/>
      <c r="BI45" s="759"/>
      <c r="BJ45" s="195"/>
      <c r="BK45" s="195"/>
      <c r="BL45" s="195"/>
      <c r="BM45" s="195"/>
      <c r="BN45" s="195"/>
      <c r="BO45" s="208"/>
      <c r="BP45" s="208"/>
      <c r="BQ45" s="205">
        <v>39</v>
      </c>
      <c r="BR45" s="206"/>
      <c r="BS45" s="693" t="s">
        <v>558</v>
      </c>
      <c r="BT45" s="694"/>
      <c r="BU45" s="694"/>
      <c r="BV45" s="694"/>
      <c r="BW45" s="694"/>
      <c r="BX45" s="694"/>
      <c r="BY45" s="694"/>
      <c r="BZ45" s="694"/>
      <c r="CA45" s="694"/>
      <c r="CB45" s="694"/>
      <c r="CC45" s="694"/>
      <c r="CD45" s="694"/>
      <c r="CE45" s="694"/>
      <c r="CF45" s="694"/>
      <c r="CG45" s="695"/>
      <c r="CH45" s="706">
        <v>2109</v>
      </c>
      <c r="CI45" s="707"/>
      <c r="CJ45" s="707"/>
      <c r="CK45" s="707"/>
      <c r="CL45" s="708"/>
      <c r="CM45" s="706">
        <v>11048</v>
      </c>
      <c r="CN45" s="707"/>
      <c r="CO45" s="707"/>
      <c r="CP45" s="707"/>
      <c r="CQ45" s="708"/>
      <c r="CR45" s="706">
        <v>50</v>
      </c>
      <c r="CS45" s="707"/>
      <c r="CT45" s="707"/>
      <c r="CU45" s="707"/>
      <c r="CV45" s="708"/>
      <c r="CW45" s="706">
        <v>0</v>
      </c>
      <c r="CX45" s="707"/>
      <c r="CY45" s="707"/>
      <c r="CZ45" s="707"/>
      <c r="DA45" s="708"/>
      <c r="DB45" s="706">
        <v>3260</v>
      </c>
      <c r="DC45" s="707"/>
      <c r="DD45" s="707"/>
      <c r="DE45" s="707"/>
      <c r="DF45" s="708"/>
      <c r="DG45" s="706">
        <v>0</v>
      </c>
      <c r="DH45" s="707"/>
      <c r="DI45" s="707"/>
      <c r="DJ45" s="707"/>
      <c r="DK45" s="708"/>
      <c r="DL45" s="706">
        <v>0</v>
      </c>
      <c r="DM45" s="707"/>
      <c r="DN45" s="707"/>
      <c r="DO45" s="707"/>
      <c r="DP45" s="708"/>
      <c r="DQ45" s="706">
        <v>0</v>
      </c>
      <c r="DR45" s="707"/>
      <c r="DS45" s="707"/>
      <c r="DT45" s="707"/>
      <c r="DU45" s="708"/>
      <c r="DV45" s="677">
        <v>0.13300000000000001</v>
      </c>
      <c r="DW45" s="678"/>
      <c r="DX45" s="678"/>
      <c r="DY45" s="678"/>
      <c r="DZ45" s="679"/>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6"/>
      <c r="AG46" s="684"/>
      <c r="AH46" s="684"/>
      <c r="AI46" s="684"/>
      <c r="AJ46" s="757"/>
      <c r="AK46" s="760"/>
      <c r="AL46" s="761"/>
      <c r="AM46" s="761"/>
      <c r="AN46" s="761"/>
      <c r="AO46" s="761"/>
      <c r="AP46" s="761"/>
      <c r="AQ46" s="761"/>
      <c r="AR46" s="761"/>
      <c r="AS46" s="761"/>
      <c r="AT46" s="761"/>
      <c r="AU46" s="761"/>
      <c r="AV46" s="761"/>
      <c r="AW46" s="761"/>
      <c r="AX46" s="761"/>
      <c r="AY46" s="761"/>
      <c r="AZ46" s="762"/>
      <c r="BA46" s="762"/>
      <c r="BB46" s="762"/>
      <c r="BC46" s="762"/>
      <c r="BD46" s="762"/>
      <c r="BE46" s="758"/>
      <c r="BF46" s="758"/>
      <c r="BG46" s="758"/>
      <c r="BH46" s="758"/>
      <c r="BI46" s="759"/>
      <c r="BJ46" s="195"/>
      <c r="BK46" s="195"/>
      <c r="BL46" s="195"/>
      <c r="BM46" s="195"/>
      <c r="BN46" s="195"/>
      <c r="BO46" s="208"/>
      <c r="BP46" s="208"/>
      <c r="BQ46" s="205">
        <v>40</v>
      </c>
      <c r="BR46" s="206" t="s">
        <v>557</v>
      </c>
      <c r="BS46" s="693" t="s">
        <v>559</v>
      </c>
      <c r="BT46" s="694"/>
      <c r="BU46" s="694"/>
      <c r="BV46" s="694"/>
      <c r="BW46" s="694"/>
      <c r="BX46" s="694"/>
      <c r="BY46" s="694"/>
      <c r="BZ46" s="694"/>
      <c r="CA46" s="694"/>
      <c r="CB46" s="694"/>
      <c r="CC46" s="694"/>
      <c r="CD46" s="694"/>
      <c r="CE46" s="694"/>
      <c r="CF46" s="694"/>
      <c r="CG46" s="695"/>
      <c r="CH46" s="706">
        <v>155</v>
      </c>
      <c r="CI46" s="707"/>
      <c r="CJ46" s="707"/>
      <c r="CK46" s="707"/>
      <c r="CL46" s="708"/>
      <c r="CM46" s="706">
        <v>36572</v>
      </c>
      <c r="CN46" s="707"/>
      <c r="CO46" s="707"/>
      <c r="CP46" s="707"/>
      <c r="CQ46" s="708"/>
      <c r="CR46" s="706">
        <v>34585</v>
      </c>
      <c r="CS46" s="707"/>
      <c r="CT46" s="707"/>
      <c r="CU46" s="707"/>
      <c r="CV46" s="708"/>
      <c r="CW46" s="706">
        <v>5905</v>
      </c>
      <c r="CX46" s="707"/>
      <c r="CY46" s="707"/>
      <c r="CZ46" s="707"/>
      <c r="DA46" s="708"/>
      <c r="DB46" s="706">
        <v>1820</v>
      </c>
      <c r="DC46" s="707"/>
      <c r="DD46" s="707"/>
      <c r="DE46" s="707"/>
      <c r="DF46" s="708"/>
      <c r="DG46" s="706">
        <v>0</v>
      </c>
      <c r="DH46" s="707"/>
      <c r="DI46" s="707"/>
      <c r="DJ46" s="707"/>
      <c r="DK46" s="708"/>
      <c r="DL46" s="706">
        <v>0</v>
      </c>
      <c r="DM46" s="707"/>
      <c r="DN46" s="707"/>
      <c r="DO46" s="707"/>
      <c r="DP46" s="708"/>
      <c r="DQ46" s="706">
        <v>0</v>
      </c>
      <c r="DR46" s="707"/>
      <c r="DS46" s="707"/>
      <c r="DT46" s="707"/>
      <c r="DU46" s="708"/>
      <c r="DV46" s="677">
        <v>1</v>
      </c>
      <c r="DW46" s="678"/>
      <c r="DX46" s="678"/>
      <c r="DY46" s="678"/>
      <c r="DZ46" s="679"/>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6"/>
      <c r="AG47" s="684"/>
      <c r="AH47" s="684"/>
      <c r="AI47" s="684"/>
      <c r="AJ47" s="757"/>
      <c r="AK47" s="760"/>
      <c r="AL47" s="761"/>
      <c r="AM47" s="761"/>
      <c r="AN47" s="761"/>
      <c r="AO47" s="761"/>
      <c r="AP47" s="761"/>
      <c r="AQ47" s="761"/>
      <c r="AR47" s="761"/>
      <c r="AS47" s="761"/>
      <c r="AT47" s="761"/>
      <c r="AU47" s="761"/>
      <c r="AV47" s="761"/>
      <c r="AW47" s="761"/>
      <c r="AX47" s="761"/>
      <c r="AY47" s="761"/>
      <c r="AZ47" s="762"/>
      <c r="BA47" s="762"/>
      <c r="BB47" s="762"/>
      <c r="BC47" s="762"/>
      <c r="BD47" s="762"/>
      <c r="BE47" s="758"/>
      <c r="BF47" s="758"/>
      <c r="BG47" s="758"/>
      <c r="BH47" s="758"/>
      <c r="BI47" s="759"/>
      <c r="BJ47" s="195"/>
      <c r="BK47" s="195"/>
      <c r="BL47" s="195"/>
      <c r="BM47" s="195"/>
      <c r="BN47" s="195"/>
      <c r="BO47" s="208"/>
      <c r="BP47" s="208"/>
      <c r="BQ47" s="205">
        <v>41</v>
      </c>
      <c r="BR47" s="206" t="s">
        <v>557</v>
      </c>
      <c r="BS47" s="693" t="s">
        <v>560</v>
      </c>
      <c r="BT47" s="694"/>
      <c r="BU47" s="694"/>
      <c r="BV47" s="694"/>
      <c r="BW47" s="694"/>
      <c r="BX47" s="694"/>
      <c r="BY47" s="694"/>
      <c r="BZ47" s="694"/>
      <c r="CA47" s="694"/>
      <c r="CB47" s="694"/>
      <c r="CC47" s="694"/>
      <c r="CD47" s="694"/>
      <c r="CE47" s="694"/>
      <c r="CF47" s="694"/>
      <c r="CG47" s="695"/>
      <c r="CH47" s="706">
        <v>596</v>
      </c>
      <c r="CI47" s="707"/>
      <c r="CJ47" s="707"/>
      <c r="CK47" s="707"/>
      <c r="CL47" s="708"/>
      <c r="CM47" s="706">
        <v>23585</v>
      </c>
      <c r="CN47" s="707"/>
      <c r="CO47" s="707"/>
      <c r="CP47" s="707"/>
      <c r="CQ47" s="708"/>
      <c r="CR47" s="706">
        <v>25426</v>
      </c>
      <c r="CS47" s="707"/>
      <c r="CT47" s="707"/>
      <c r="CU47" s="707"/>
      <c r="CV47" s="708"/>
      <c r="CW47" s="706">
        <v>13219</v>
      </c>
      <c r="CX47" s="707"/>
      <c r="CY47" s="707"/>
      <c r="CZ47" s="707"/>
      <c r="DA47" s="708"/>
      <c r="DB47" s="706">
        <v>0</v>
      </c>
      <c r="DC47" s="707"/>
      <c r="DD47" s="707"/>
      <c r="DE47" s="707"/>
      <c r="DF47" s="708"/>
      <c r="DG47" s="706">
        <v>0</v>
      </c>
      <c r="DH47" s="707"/>
      <c r="DI47" s="707"/>
      <c r="DJ47" s="707"/>
      <c r="DK47" s="708"/>
      <c r="DL47" s="706">
        <v>0</v>
      </c>
      <c r="DM47" s="707"/>
      <c r="DN47" s="707"/>
      <c r="DO47" s="707"/>
      <c r="DP47" s="708"/>
      <c r="DQ47" s="706">
        <v>0</v>
      </c>
      <c r="DR47" s="707"/>
      <c r="DS47" s="707"/>
      <c r="DT47" s="707"/>
      <c r="DU47" s="708"/>
      <c r="DV47" s="677">
        <v>1</v>
      </c>
      <c r="DW47" s="678"/>
      <c r="DX47" s="678"/>
      <c r="DY47" s="678"/>
      <c r="DZ47" s="679"/>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6"/>
      <c r="AG48" s="684"/>
      <c r="AH48" s="684"/>
      <c r="AI48" s="684"/>
      <c r="AJ48" s="757"/>
      <c r="AK48" s="760"/>
      <c r="AL48" s="761"/>
      <c r="AM48" s="761"/>
      <c r="AN48" s="761"/>
      <c r="AO48" s="761"/>
      <c r="AP48" s="761"/>
      <c r="AQ48" s="761"/>
      <c r="AR48" s="761"/>
      <c r="AS48" s="761"/>
      <c r="AT48" s="761"/>
      <c r="AU48" s="761"/>
      <c r="AV48" s="761"/>
      <c r="AW48" s="761"/>
      <c r="AX48" s="761"/>
      <c r="AY48" s="761"/>
      <c r="AZ48" s="762"/>
      <c r="BA48" s="762"/>
      <c r="BB48" s="762"/>
      <c r="BC48" s="762"/>
      <c r="BD48" s="762"/>
      <c r="BE48" s="758"/>
      <c r="BF48" s="758"/>
      <c r="BG48" s="758"/>
      <c r="BH48" s="758"/>
      <c r="BI48" s="759"/>
      <c r="BJ48" s="195"/>
      <c r="BK48" s="195"/>
      <c r="BL48" s="195"/>
      <c r="BM48" s="195"/>
      <c r="BN48" s="195"/>
      <c r="BO48" s="208"/>
      <c r="BP48" s="208"/>
      <c r="BQ48" s="205">
        <v>42</v>
      </c>
      <c r="BR48" s="206"/>
      <c r="BS48" s="693" t="s">
        <v>561</v>
      </c>
      <c r="BT48" s="694"/>
      <c r="BU48" s="694"/>
      <c r="BV48" s="694"/>
      <c r="BW48" s="694"/>
      <c r="BX48" s="694"/>
      <c r="BY48" s="694"/>
      <c r="BZ48" s="694"/>
      <c r="CA48" s="694"/>
      <c r="CB48" s="694"/>
      <c r="CC48" s="694"/>
      <c r="CD48" s="694"/>
      <c r="CE48" s="694"/>
      <c r="CF48" s="694"/>
      <c r="CG48" s="695"/>
      <c r="CH48" s="706">
        <v>-9</v>
      </c>
      <c r="CI48" s="707"/>
      <c r="CJ48" s="707"/>
      <c r="CK48" s="707"/>
      <c r="CL48" s="708"/>
      <c r="CM48" s="706">
        <v>605</v>
      </c>
      <c r="CN48" s="707"/>
      <c r="CO48" s="707"/>
      <c r="CP48" s="707"/>
      <c r="CQ48" s="708"/>
      <c r="CR48" s="706">
        <v>20</v>
      </c>
      <c r="CS48" s="707"/>
      <c r="CT48" s="707"/>
      <c r="CU48" s="707"/>
      <c r="CV48" s="708"/>
      <c r="CW48" s="706">
        <v>8</v>
      </c>
      <c r="CX48" s="707"/>
      <c r="CY48" s="707"/>
      <c r="CZ48" s="707"/>
      <c r="DA48" s="708"/>
      <c r="DB48" s="706">
        <v>0</v>
      </c>
      <c r="DC48" s="707"/>
      <c r="DD48" s="707"/>
      <c r="DE48" s="707"/>
      <c r="DF48" s="708"/>
      <c r="DG48" s="706">
        <v>0</v>
      </c>
      <c r="DH48" s="707"/>
      <c r="DI48" s="707"/>
      <c r="DJ48" s="707"/>
      <c r="DK48" s="708"/>
      <c r="DL48" s="706">
        <v>0</v>
      </c>
      <c r="DM48" s="707"/>
      <c r="DN48" s="707"/>
      <c r="DO48" s="707"/>
      <c r="DP48" s="708"/>
      <c r="DQ48" s="706">
        <v>0</v>
      </c>
      <c r="DR48" s="707"/>
      <c r="DS48" s="707"/>
      <c r="DT48" s="707"/>
      <c r="DU48" s="708"/>
      <c r="DV48" s="677">
        <v>7.0999999999999994E-2</v>
      </c>
      <c r="DW48" s="678"/>
      <c r="DX48" s="678"/>
      <c r="DY48" s="678"/>
      <c r="DZ48" s="679"/>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6"/>
      <c r="AG49" s="684"/>
      <c r="AH49" s="684"/>
      <c r="AI49" s="684"/>
      <c r="AJ49" s="757"/>
      <c r="AK49" s="760"/>
      <c r="AL49" s="761"/>
      <c r="AM49" s="761"/>
      <c r="AN49" s="761"/>
      <c r="AO49" s="761"/>
      <c r="AP49" s="761"/>
      <c r="AQ49" s="761"/>
      <c r="AR49" s="761"/>
      <c r="AS49" s="761"/>
      <c r="AT49" s="761"/>
      <c r="AU49" s="761"/>
      <c r="AV49" s="761"/>
      <c r="AW49" s="761"/>
      <c r="AX49" s="761"/>
      <c r="AY49" s="761"/>
      <c r="AZ49" s="762"/>
      <c r="BA49" s="762"/>
      <c r="BB49" s="762"/>
      <c r="BC49" s="762"/>
      <c r="BD49" s="762"/>
      <c r="BE49" s="758"/>
      <c r="BF49" s="758"/>
      <c r="BG49" s="758"/>
      <c r="BH49" s="758"/>
      <c r="BI49" s="759"/>
      <c r="BJ49" s="195"/>
      <c r="BK49" s="195"/>
      <c r="BL49" s="195"/>
      <c r="BM49" s="195"/>
      <c r="BN49" s="195"/>
      <c r="BO49" s="208"/>
      <c r="BP49" s="208"/>
      <c r="BQ49" s="205">
        <v>43</v>
      </c>
      <c r="BR49" s="206"/>
      <c r="BS49" s="693" t="s">
        <v>562</v>
      </c>
      <c r="BT49" s="694"/>
      <c r="BU49" s="694"/>
      <c r="BV49" s="694"/>
      <c r="BW49" s="694"/>
      <c r="BX49" s="694"/>
      <c r="BY49" s="694"/>
      <c r="BZ49" s="694"/>
      <c r="CA49" s="694"/>
      <c r="CB49" s="694"/>
      <c r="CC49" s="694"/>
      <c r="CD49" s="694"/>
      <c r="CE49" s="694"/>
      <c r="CF49" s="694"/>
      <c r="CG49" s="695"/>
      <c r="CH49" s="706">
        <v>523</v>
      </c>
      <c r="CI49" s="707"/>
      <c r="CJ49" s="707"/>
      <c r="CK49" s="707"/>
      <c r="CL49" s="708"/>
      <c r="CM49" s="706">
        <v>2968</v>
      </c>
      <c r="CN49" s="707"/>
      <c r="CO49" s="707"/>
      <c r="CP49" s="707"/>
      <c r="CQ49" s="708"/>
      <c r="CR49" s="706">
        <v>15</v>
      </c>
      <c r="CS49" s="707"/>
      <c r="CT49" s="707"/>
      <c r="CU49" s="707"/>
      <c r="CV49" s="708"/>
      <c r="CW49" s="706">
        <v>0</v>
      </c>
      <c r="CX49" s="707"/>
      <c r="CY49" s="707"/>
      <c r="CZ49" s="707"/>
      <c r="DA49" s="708"/>
      <c r="DB49" s="706">
        <v>60</v>
      </c>
      <c r="DC49" s="707"/>
      <c r="DD49" s="707"/>
      <c r="DE49" s="707"/>
      <c r="DF49" s="708"/>
      <c r="DG49" s="706">
        <v>0</v>
      </c>
      <c r="DH49" s="707"/>
      <c r="DI49" s="707"/>
      <c r="DJ49" s="707"/>
      <c r="DK49" s="708"/>
      <c r="DL49" s="706">
        <v>0</v>
      </c>
      <c r="DM49" s="707"/>
      <c r="DN49" s="707"/>
      <c r="DO49" s="707"/>
      <c r="DP49" s="708"/>
      <c r="DQ49" s="706">
        <v>0</v>
      </c>
      <c r="DR49" s="707"/>
      <c r="DS49" s="707"/>
      <c r="DT49" s="707"/>
      <c r="DU49" s="708"/>
      <c r="DV49" s="677">
        <v>5.8000000000000003E-2</v>
      </c>
      <c r="DW49" s="678"/>
      <c r="DX49" s="678"/>
      <c r="DY49" s="678"/>
      <c r="DZ49" s="679"/>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3"/>
      <c r="R50" s="764"/>
      <c r="S50" s="764"/>
      <c r="T50" s="764"/>
      <c r="U50" s="764"/>
      <c r="V50" s="764"/>
      <c r="W50" s="764"/>
      <c r="X50" s="764"/>
      <c r="Y50" s="764"/>
      <c r="Z50" s="764"/>
      <c r="AA50" s="764"/>
      <c r="AB50" s="764"/>
      <c r="AC50" s="764"/>
      <c r="AD50" s="764"/>
      <c r="AE50" s="765"/>
      <c r="AF50" s="756"/>
      <c r="AG50" s="684"/>
      <c r="AH50" s="684"/>
      <c r="AI50" s="684"/>
      <c r="AJ50" s="757"/>
      <c r="AK50" s="766"/>
      <c r="AL50" s="764"/>
      <c r="AM50" s="764"/>
      <c r="AN50" s="764"/>
      <c r="AO50" s="764"/>
      <c r="AP50" s="764"/>
      <c r="AQ50" s="764"/>
      <c r="AR50" s="764"/>
      <c r="AS50" s="764"/>
      <c r="AT50" s="764"/>
      <c r="AU50" s="764"/>
      <c r="AV50" s="764"/>
      <c r="AW50" s="764"/>
      <c r="AX50" s="764"/>
      <c r="AY50" s="764"/>
      <c r="AZ50" s="767"/>
      <c r="BA50" s="767"/>
      <c r="BB50" s="767"/>
      <c r="BC50" s="767"/>
      <c r="BD50" s="767"/>
      <c r="BE50" s="758"/>
      <c r="BF50" s="758"/>
      <c r="BG50" s="758"/>
      <c r="BH50" s="758"/>
      <c r="BI50" s="759"/>
      <c r="BJ50" s="195"/>
      <c r="BK50" s="195"/>
      <c r="BL50" s="195"/>
      <c r="BM50" s="195"/>
      <c r="BN50" s="195"/>
      <c r="BO50" s="208"/>
      <c r="BP50" s="208"/>
      <c r="BQ50" s="205">
        <v>44</v>
      </c>
      <c r="BR50" s="206"/>
      <c r="BS50" s="693" t="s">
        <v>563</v>
      </c>
      <c r="BT50" s="694"/>
      <c r="BU50" s="694"/>
      <c r="BV50" s="694"/>
      <c r="BW50" s="694"/>
      <c r="BX50" s="694"/>
      <c r="BY50" s="694"/>
      <c r="BZ50" s="694"/>
      <c r="CA50" s="694"/>
      <c r="CB50" s="694"/>
      <c r="CC50" s="694"/>
      <c r="CD50" s="694"/>
      <c r="CE50" s="694"/>
      <c r="CF50" s="694"/>
      <c r="CG50" s="695"/>
      <c r="CH50" s="706">
        <v>359</v>
      </c>
      <c r="CI50" s="707"/>
      <c r="CJ50" s="707"/>
      <c r="CK50" s="707"/>
      <c r="CL50" s="708"/>
      <c r="CM50" s="706">
        <v>5521</v>
      </c>
      <c r="CN50" s="707"/>
      <c r="CO50" s="707"/>
      <c r="CP50" s="707"/>
      <c r="CQ50" s="708"/>
      <c r="CR50" s="706">
        <v>100</v>
      </c>
      <c r="CS50" s="707"/>
      <c r="CT50" s="707"/>
      <c r="CU50" s="707"/>
      <c r="CV50" s="708"/>
      <c r="CW50" s="706">
        <v>458</v>
      </c>
      <c r="CX50" s="707"/>
      <c r="CY50" s="707"/>
      <c r="CZ50" s="707"/>
      <c r="DA50" s="708"/>
      <c r="DB50" s="706">
        <v>0</v>
      </c>
      <c r="DC50" s="707"/>
      <c r="DD50" s="707"/>
      <c r="DE50" s="707"/>
      <c r="DF50" s="708"/>
      <c r="DG50" s="706">
        <v>0</v>
      </c>
      <c r="DH50" s="707"/>
      <c r="DI50" s="707"/>
      <c r="DJ50" s="707"/>
      <c r="DK50" s="708"/>
      <c r="DL50" s="706">
        <v>0</v>
      </c>
      <c r="DM50" s="707"/>
      <c r="DN50" s="707"/>
      <c r="DO50" s="707"/>
      <c r="DP50" s="708"/>
      <c r="DQ50" s="706">
        <v>0</v>
      </c>
      <c r="DR50" s="707"/>
      <c r="DS50" s="707"/>
      <c r="DT50" s="707"/>
      <c r="DU50" s="708"/>
      <c r="DV50" s="677">
        <v>2.1000000000000001E-2</v>
      </c>
      <c r="DW50" s="678"/>
      <c r="DX50" s="678"/>
      <c r="DY50" s="678"/>
      <c r="DZ50" s="679"/>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3"/>
      <c r="R51" s="764"/>
      <c r="S51" s="764"/>
      <c r="T51" s="764"/>
      <c r="U51" s="764"/>
      <c r="V51" s="764"/>
      <c r="W51" s="764"/>
      <c r="X51" s="764"/>
      <c r="Y51" s="764"/>
      <c r="Z51" s="764"/>
      <c r="AA51" s="764"/>
      <c r="AB51" s="764"/>
      <c r="AC51" s="764"/>
      <c r="AD51" s="764"/>
      <c r="AE51" s="765"/>
      <c r="AF51" s="756"/>
      <c r="AG51" s="684"/>
      <c r="AH51" s="684"/>
      <c r="AI51" s="684"/>
      <c r="AJ51" s="757"/>
      <c r="AK51" s="766"/>
      <c r="AL51" s="764"/>
      <c r="AM51" s="764"/>
      <c r="AN51" s="764"/>
      <c r="AO51" s="764"/>
      <c r="AP51" s="764"/>
      <c r="AQ51" s="764"/>
      <c r="AR51" s="764"/>
      <c r="AS51" s="764"/>
      <c r="AT51" s="764"/>
      <c r="AU51" s="764"/>
      <c r="AV51" s="764"/>
      <c r="AW51" s="764"/>
      <c r="AX51" s="764"/>
      <c r="AY51" s="764"/>
      <c r="AZ51" s="767"/>
      <c r="BA51" s="767"/>
      <c r="BB51" s="767"/>
      <c r="BC51" s="767"/>
      <c r="BD51" s="767"/>
      <c r="BE51" s="758"/>
      <c r="BF51" s="758"/>
      <c r="BG51" s="758"/>
      <c r="BH51" s="758"/>
      <c r="BI51" s="759"/>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68"/>
      <c r="DW51" s="769"/>
      <c r="DX51" s="769"/>
      <c r="DY51" s="769"/>
      <c r="DZ51" s="770"/>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3"/>
      <c r="R52" s="764"/>
      <c r="S52" s="764"/>
      <c r="T52" s="764"/>
      <c r="U52" s="764"/>
      <c r="V52" s="764"/>
      <c r="W52" s="764"/>
      <c r="X52" s="764"/>
      <c r="Y52" s="764"/>
      <c r="Z52" s="764"/>
      <c r="AA52" s="764"/>
      <c r="AB52" s="764"/>
      <c r="AC52" s="764"/>
      <c r="AD52" s="764"/>
      <c r="AE52" s="765"/>
      <c r="AF52" s="756"/>
      <c r="AG52" s="684"/>
      <c r="AH52" s="684"/>
      <c r="AI52" s="684"/>
      <c r="AJ52" s="757"/>
      <c r="AK52" s="766"/>
      <c r="AL52" s="764"/>
      <c r="AM52" s="764"/>
      <c r="AN52" s="764"/>
      <c r="AO52" s="764"/>
      <c r="AP52" s="764"/>
      <c r="AQ52" s="764"/>
      <c r="AR52" s="764"/>
      <c r="AS52" s="764"/>
      <c r="AT52" s="764"/>
      <c r="AU52" s="764"/>
      <c r="AV52" s="764"/>
      <c r="AW52" s="764"/>
      <c r="AX52" s="764"/>
      <c r="AY52" s="764"/>
      <c r="AZ52" s="767"/>
      <c r="BA52" s="767"/>
      <c r="BB52" s="767"/>
      <c r="BC52" s="767"/>
      <c r="BD52" s="767"/>
      <c r="BE52" s="758"/>
      <c r="BF52" s="758"/>
      <c r="BG52" s="758"/>
      <c r="BH52" s="758"/>
      <c r="BI52" s="759"/>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68"/>
      <c r="DW52" s="769"/>
      <c r="DX52" s="769"/>
      <c r="DY52" s="769"/>
      <c r="DZ52" s="770"/>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3"/>
      <c r="R53" s="764"/>
      <c r="S53" s="764"/>
      <c r="T53" s="764"/>
      <c r="U53" s="764"/>
      <c r="V53" s="764"/>
      <c r="W53" s="764"/>
      <c r="X53" s="764"/>
      <c r="Y53" s="764"/>
      <c r="Z53" s="764"/>
      <c r="AA53" s="764"/>
      <c r="AB53" s="764"/>
      <c r="AC53" s="764"/>
      <c r="AD53" s="764"/>
      <c r="AE53" s="765"/>
      <c r="AF53" s="756"/>
      <c r="AG53" s="684"/>
      <c r="AH53" s="684"/>
      <c r="AI53" s="684"/>
      <c r="AJ53" s="757"/>
      <c r="AK53" s="766"/>
      <c r="AL53" s="764"/>
      <c r="AM53" s="764"/>
      <c r="AN53" s="764"/>
      <c r="AO53" s="764"/>
      <c r="AP53" s="764"/>
      <c r="AQ53" s="764"/>
      <c r="AR53" s="764"/>
      <c r="AS53" s="764"/>
      <c r="AT53" s="764"/>
      <c r="AU53" s="764"/>
      <c r="AV53" s="764"/>
      <c r="AW53" s="764"/>
      <c r="AX53" s="764"/>
      <c r="AY53" s="764"/>
      <c r="AZ53" s="767"/>
      <c r="BA53" s="767"/>
      <c r="BB53" s="767"/>
      <c r="BC53" s="767"/>
      <c r="BD53" s="767"/>
      <c r="BE53" s="758"/>
      <c r="BF53" s="758"/>
      <c r="BG53" s="758"/>
      <c r="BH53" s="758"/>
      <c r="BI53" s="759"/>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68"/>
      <c r="DW53" s="769"/>
      <c r="DX53" s="769"/>
      <c r="DY53" s="769"/>
      <c r="DZ53" s="770"/>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3"/>
      <c r="R54" s="764"/>
      <c r="S54" s="764"/>
      <c r="T54" s="764"/>
      <c r="U54" s="764"/>
      <c r="V54" s="764"/>
      <c r="W54" s="764"/>
      <c r="X54" s="764"/>
      <c r="Y54" s="764"/>
      <c r="Z54" s="764"/>
      <c r="AA54" s="764"/>
      <c r="AB54" s="764"/>
      <c r="AC54" s="764"/>
      <c r="AD54" s="764"/>
      <c r="AE54" s="765"/>
      <c r="AF54" s="756"/>
      <c r="AG54" s="684"/>
      <c r="AH54" s="684"/>
      <c r="AI54" s="684"/>
      <c r="AJ54" s="757"/>
      <c r="AK54" s="766"/>
      <c r="AL54" s="764"/>
      <c r="AM54" s="764"/>
      <c r="AN54" s="764"/>
      <c r="AO54" s="764"/>
      <c r="AP54" s="764"/>
      <c r="AQ54" s="764"/>
      <c r="AR54" s="764"/>
      <c r="AS54" s="764"/>
      <c r="AT54" s="764"/>
      <c r="AU54" s="764"/>
      <c r="AV54" s="764"/>
      <c r="AW54" s="764"/>
      <c r="AX54" s="764"/>
      <c r="AY54" s="764"/>
      <c r="AZ54" s="767"/>
      <c r="BA54" s="767"/>
      <c r="BB54" s="767"/>
      <c r="BC54" s="767"/>
      <c r="BD54" s="767"/>
      <c r="BE54" s="758"/>
      <c r="BF54" s="758"/>
      <c r="BG54" s="758"/>
      <c r="BH54" s="758"/>
      <c r="BI54" s="759"/>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68"/>
      <c r="DW54" s="769"/>
      <c r="DX54" s="769"/>
      <c r="DY54" s="769"/>
      <c r="DZ54" s="770"/>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3"/>
      <c r="R55" s="764"/>
      <c r="S55" s="764"/>
      <c r="T55" s="764"/>
      <c r="U55" s="764"/>
      <c r="V55" s="764"/>
      <c r="W55" s="764"/>
      <c r="X55" s="764"/>
      <c r="Y55" s="764"/>
      <c r="Z55" s="764"/>
      <c r="AA55" s="764"/>
      <c r="AB55" s="764"/>
      <c r="AC55" s="764"/>
      <c r="AD55" s="764"/>
      <c r="AE55" s="765"/>
      <c r="AF55" s="756"/>
      <c r="AG55" s="684"/>
      <c r="AH55" s="684"/>
      <c r="AI55" s="684"/>
      <c r="AJ55" s="757"/>
      <c r="AK55" s="766"/>
      <c r="AL55" s="764"/>
      <c r="AM55" s="764"/>
      <c r="AN55" s="764"/>
      <c r="AO55" s="764"/>
      <c r="AP55" s="764"/>
      <c r="AQ55" s="764"/>
      <c r="AR55" s="764"/>
      <c r="AS55" s="764"/>
      <c r="AT55" s="764"/>
      <c r="AU55" s="764"/>
      <c r="AV55" s="764"/>
      <c r="AW55" s="764"/>
      <c r="AX55" s="764"/>
      <c r="AY55" s="764"/>
      <c r="AZ55" s="767"/>
      <c r="BA55" s="767"/>
      <c r="BB55" s="767"/>
      <c r="BC55" s="767"/>
      <c r="BD55" s="767"/>
      <c r="BE55" s="758"/>
      <c r="BF55" s="758"/>
      <c r="BG55" s="758"/>
      <c r="BH55" s="758"/>
      <c r="BI55" s="759"/>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68"/>
      <c r="DW55" s="769"/>
      <c r="DX55" s="769"/>
      <c r="DY55" s="769"/>
      <c r="DZ55" s="770"/>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3"/>
      <c r="R56" s="764"/>
      <c r="S56" s="764"/>
      <c r="T56" s="764"/>
      <c r="U56" s="764"/>
      <c r="V56" s="764"/>
      <c r="W56" s="764"/>
      <c r="X56" s="764"/>
      <c r="Y56" s="764"/>
      <c r="Z56" s="764"/>
      <c r="AA56" s="764"/>
      <c r="AB56" s="764"/>
      <c r="AC56" s="764"/>
      <c r="AD56" s="764"/>
      <c r="AE56" s="765"/>
      <c r="AF56" s="756"/>
      <c r="AG56" s="684"/>
      <c r="AH56" s="684"/>
      <c r="AI56" s="684"/>
      <c r="AJ56" s="757"/>
      <c r="AK56" s="766"/>
      <c r="AL56" s="764"/>
      <c r="AM56" s="764"/>
      <c r="AN56" s="764"/>
      <c r="AO56" s="764"/>
      <c r="AP56" s="764"/>
      <c r="AQ56" s="764"/>
      <c r="AR56" s="764"/>
      <c r="AS56" s="764"/>
      <c r="AT56" s="764"/>
      <c r="AU56" s="764"/>
      <c r="AV56" s="764"/>
      <c r="AW56" s="764"/>
      <c r="AX56" s="764"/>
      <c r="AY56" s="764"/>
      <c r="AZ56" s="767"/>
      <c r="BA56" s="767"/>
      <c r="BB56" s="767"/>
      <c r="BC56" s="767"/>
      <c r="BD56" s="767"/>
      <c r="BE56" s="758"/>
      <c r="BF56" s="758"/>
      <c r="BG56" s="758"/>
      <c r="BH56" s="758"/>
      <c r="BI56" s="759"/>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68"/>
      <c r="DW56" s="769"/>
      <c r="DX56" s="769"/>
      <c r="DY56" s="769"/>
      <c r="DZ56" s="770"/>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3"/>
      <c r="R57" s="764"/>
      <c r="S57" s="764"/>
      <c r="T57" s="764"/>
      <c r="U57" s="764"/>
      <c r="V57" s="764"/>
      <c r="W57" s="764"/>
      <c r="X57" s="764"/>
      <c r="Y57" s="764"/>
      <c r="Z57" s="764"/>
      <c r="AA57" s="764"/>
      <c r="AB57" s="764"/>
      <c r="AC57" s="764"/>
      <c r="AD57" s="764"/>
      <c r="AE57" s="765"/>
      <c r="AF57" s="756"/>
      <c r="AG57" s="684"/>
      <c r="AH57" s="684"/>
      <c r="AI57" s="684"/>
      <c r="AJ57" s="757"/>
      <c r="AK57" s="766"/>
      <c r="AL57" s="764"/>
      <c r="AM57" s="764"/>
      <c r="AN57" s="764"/>
      <c r="AO57" s="764"/>
      <c r="AP57" s="764"/>
      <c r="AQ57" s="764"/>
      <c r="AR57" s="764"/>
      <c r="AS57" s="764"/>
      <c r="AT57" s="764"/>
      <c r="AU57" s="764"/>
      <c r="AV57" s="764"/>
      <c r="AW57" s="764"/>
      <c r="AX57" s="764"/>
      <c r="AY57" s="764"/>
      <c r="AZ57" s="767"/>
      <c r="BA57" s="767"/>
      <c r="BB57" s="767"/>
      <c r="BC57" s="767"/>
      <c r="BD57" s="767"/>
      <c r="BE57" s="758"/>
      <c r="BF57" s="758"/>
      <c r="BG57" s="758"/>
      <c r="BH57" s="758"/>
      <c r="BI57" s="759"/>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68"/>
      <c r="DW57" s="769"/>
      <c r="DX57" s="769"/>
      <c r="DY57" s="769"/>
      <c r="DZ57" s="770"/>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3"/>
      <c r="R58" s="764"/>
      <c r="S58" s="764"/>
      <c r="T58" s="764"/>
      <c r="U58" s="764"/>
      <c r="V58" s="764"/>
      <c r="W58" s="764"/>
      <c r="X58" s="764"/>
      <c r="Y58" s="764"/>
      <c r="Z58" s="764"/>
      <c r="AA58" s="764"/>
      <c r="AB58" s="764"/>
      <c r="AC58" s="764"/>
      <c r="AD58" s="764"/>
      <c r="AE58" s="765"/>
      <c r="AF58" s="756"/>
      <c r="AG58" s="684"/>
      <c r="AH58" s="684"/>
      <c r="AI58" s="684"/>
      <c r="AJ58" s="757"/>
      <c r="AK58" s="766"/>
      <c r="AL58" s="764"/>
      <c r="AM58" s="764"/>
      <c r="AN58" s="764"/>
      <c r="AO58" s="764"/>
      <c r="AP58" s="764"/>
      <c r="AQ58" s="764"/>
      <c r="AR58" s="764"/>
      <c r="AS58" s="764"/>
      <c r="AT58" s="764"/>
      <c r="AU58" s="764"/>
      <c r="AV58" s="764"/>
      <c r="AW58" s="764"/>
      <c r="AX58" s="764"/>
      <c r="AY58" s="764"/>
      <c r="AZ58" s="767"/>
      <c r="BA58" s="767"/>
      <c r="BB58" s="767"/>
      <c r="BC58" s="767"/>
      <c r="BD58" s="767"/>
      <c r="BE58" s="758"/>
      <c r="BF58" s="758"/>
      <c r="BG58" s="758"/>
      <c r="BH58" s="758"/>
      <c r="BI58" s="759"/>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68"/>
      <c r="DW58" s="769"/>
      <c r="DX58" s="769"/>
      <c r="DY58" s="769"/>
      <c r="DZ58" s="770"/>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3"/>
      <c r="R59" s="764"/>
      <c r="S59" s="764"/>
      <c r="T59" s="764"/>
      <c r="U59" s="764"/>
      <c r="V59" s="764"/>
      <c r="W59" s="764"/>
      <c r="X59" s="764"/>
      <c r="Y59" s="764"/>
      <c r="Z59" s="764"/>
      <c r="AA59" s="764"/>
      <c r="AB59" s="764"/>
      <c r="AC59" s="764"/>
      <c r="AD59" s="764"/>
      <c r="AE59" s="765"/>
      <c r="AF59" s="756"/>
      <c r="AG59" s="684"/>
      <c r="AH59" s="684"/>
      <c r="AI59" s="684"/>
      <c r="AJ59" s="757"/>
      <c r="AK59" s="766"/>
      <c r="AL59" s="764"/>
      <c r="AM59" s="764"/>
      <c r="AN59" s="764"/>
      <c r="AO59" s="764"/>
      <c r="AP59" s="764"/>
      <c r="AQ59" s="764"/>
      <c r="AR59" s="764"/>
      <c r="AS59" s="764"/>
      <c r="AT59" s="764"/>
      <c r="AU59" s="764"/>
      <c r="AV59" s="764"/>
      <c r="AW59" s="764"/>
      <c r="AX59" s="764"/>
      <c r="AY59" s="764"/>
      <c r="AZ59" s="767"/>
      <c r="BA59" s="767"/>
      <c r="BB59" s="767"/>
      <c r="BC59" s="767"/>
      <c r="BD59" s="767"/>
      <c r="BE59" s="758"/>
      <c r="BF59" s="758"/>
      <c r="BG59" s="758"/>
      <c r="BH59" s="758"/>
      <c r="BI59" s="759"/>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68"/>
      <c r="DW59" s="769"/>
      <c r="DX59" s="769"/>
      <c r="DY59" s="769"/>
      <c r="DZ59" s="770"/>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3"/>
      <c r="R60" s="764"/>
      <c r="S60" s="764"/>
      <c r="T60" s="764"/>
      <c r="U60" s="764"/>
      <c r="V60" s="764"/>
      <c r="W60" s="764"/>
      <c r="X60" s="764"/>
      <c r="Y60" s="764"/>
      <c r="Z60" s="764"/>
      <c r="AA60" s="764"/>
      <c r="AB60" s="764"/>
      <c r="AC60" s="764"/>
      <c r="AD60" s="764"/>
      <c r="AE60" s="765"/>
      <c r="AF60" s="756"/>
      <c r="AG60" s="684"/>
      <c r="AH60" s="684"/>
      <c r="AI60" s="684"/>
      <c r="AJ60" s="757"/>
      <c r="AK60" s="766"/>
      <c r="AL60" s="764"/>
      <c r="AM60" s="764"/>
      <c r="AN60" s="764"/>
      <c r="AO60" s="764"/>
      <c r="AP60" s="764"/>
      <c r="AQ60" s="764"/>
      <c r="AR60" s="764"/>
      <c r="AS60" s="764"/>
      <c r="AT60" s="764"/>
      <c r="AU60" s="764"/>
      <c r="AV60" s="764"/>
      <c r="AW60" s="764"/>
      <c r="AX60" s="764"/>
      <c r="AY60" s="764"/>
      <c r="AZ60" s="767"/>
      <c r="BA60" s="767"/>
      <c r="BB60" s="767"/>
      <c r="BC60" s="767"/>
      <c r="BD60" s="767"/>
      <c r="BE60" s="758"/>
      <c r="BF60" s="758"/>
      <c r="BG60" s="758"/>
      <c r="BH60" s="758"/>
      <c r="BI60" s="759"/>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68"/>
      <c r="DW60" s="769"/>
      <c r="DX60" s="769"/>
      <c r="DY60" s="769"/>
      <c r="DZ60" s="770"/>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3"/>
      <c r="R61" s="764"/>
      <c r="S61" s="764"/>
      <c r="T61" s="764"/>
      <c r="U61" s="764"/>
      <c r="V61" s="764"/>
      <c r="W61" s="764"/>
      <c r="X61" s="764"/>
      <c r="Y61" s="764"/>
      <c r="Z61" s="764"/>
      <c r="AA61" s="764"/>
      <c r="AB61" s="764"/>
      <c r="AC61" s="764"/>
      <c r="AD61" s="764"/>
      <c r="AE61" s="765"/>
      <c r="AF61" s="756"/>
      <c r="AG61" s="684"/>
      <c r="AH61" s="684"/>
      <c r="AI61" s="684"/>
      <c r="AJ61" s="757"/>
      <c r="AK61" s="766"/>
      <c r="AL61" s="764"/>
      <c r="AM61" s="764"/>
      <c r="AN61" s="764"/>
      <c r="AO61" s="764"/>
      <c r="AP61" s="764"/>
      <c r="AQ61" s="764"/>
      <c r="AR61" s="764"/>
      <c r="AS61" s="764"/>
      <c r="AT61" s="764"/>
      <c r="AU61" s="764"/>
      <c r="AV61" s="764"/>
      <c r="AW61" s="764"/>
      <c r="AX61" s="764"/>
      <c r="AY61" s="764"/>
      <c r="AZ61" s="767"/>
      <c r="BA61" s="767"/>
      <c r="BB61" s="767"/>
      <c r="BC61" s="767"/>
      <c r="BD61" s="767"/>
      <c r="BE61" s="758"/>
      <c r="BF61" s="758"/>
      <c r="BG61" s="758"/>
      <c r="BH61" s="758"/>
      <c r="BI61" s="759"/>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68"/>
      <c r="DW61" s="769"/>
      <c r="DX61" s="769"/>
      <c r="DY61" s="769"/>
      <c r="DZ61" s="770"/>
      <c r="EA61" s="189"/>
    </row>
    <row r="62" spans="1:131" s="190" customFormat="1" ht="26.25" customHeight="1">
      <c r="A62" s="204">
        <v>35</v>
      </c>
      <c r="B62" s="781"/>
      <c r="C62" s="782"/>
      <c r="D62" s="782"/>
      <c r="E62" s="782"/>
      <c r="F62" s="782"/>
      <c r="G62" s="782"/>
      <c r="H62" s="782"/>
      <c r="I62" s="782"/>
      <c r="J62" s="782"/>
      <c r="K62" s="782"/>
      <c r="L62" s="782"/>
      <c r="M62" s="782"/>
      <c r="N62" s="782"/>
      <c r="O62" s="782"/>
      <c r="P62" s="783"/>
      <c r="Q62" s="763"/>
      <c r="R62" s="764"/>
      <c r="S62" s="764"/>
      <c r="T62" s="764"/>
      <c r="U62" s="764"/>
      <c r="V62" s="764"/>
      <c r="W62" s="764"/>
      <c r="X62" s="764"/>
      <c r="Y62" s="764"/>
      <c r="Z62" s="764"/>
      <c r="AA62" s="764"/>
      <c r="AB62" s="764"/>
      <c r="AC62" s="764"/>
      <c r="AD62" s="764"/>
      <c r="AE62" s="765"/>
      <c r="AF62" s="784"/>
      <c r="AG62" s="764"/>
      <c r="AH62" s="764"/>
      <c r="AI62" s="764"/>
      <c r="AJ62" s="785"/>
      <c r="AK62" s="766"/>
      <c r="AL62" s="764"/>
      <c r="AM62" s="764"/>
      <c r="AN62" s="764"/>
      <c r="AO62" s="764"/>
      <c r="AP62" s="764"/>
      <c r="AQ62" s="764"/>
      <c r="AR62" s="764"/>
      <c r="AS62" s="764"/>
      <c r="AT62" s="764"/>
      <c r="AU62" s="764"/>
      <c r="AV62" s="764"/>
      <c r="AW62" s="764"/>
      <c r="AX62" s="764"/>
      <c r="AY62" s="764"/>
      <c r="AZ62" s="767"/>
      <c r="BA62" s="767"/>
      <c r="BB62" s="767"/>
      <c r="BC62" s="767"/>
      <c r="BD62" s="767"/>
      <c r="BE62" s="778"/>
      <c r="BF62" s="778"/>
      <c r="BG62" s="778"/>
      <c r="BH62" s="778"/>
      <c r="BI62" s="779"/>
      <c r="BJ62" s="780" t="s">
        <v>360</v>
      </c>
      <c r="BK62" s="734"/>
      <c r="BL62" s="734"/>
      <c r="BM62" s="734"/>
      <c r="BN62" s="735"/>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68"/>
      <c r="DW62" s="769"/>
      <c r="DX62" s="769"/>
      <c r="DY62" s="769"/>
      <c r="DZ62" s="770"/>
      <c r="EA62" s="189"/>
    </row>
    <row r="63" spans="1:131" s="190" customFormat="1" ht="26.25" customHeight="1" thickBot="1">
      <c r="A63" s="207" t="s">
        <v>340</v>
      </c>
      <c r="B63" s="718" t="s">
        <v>361</v>
      </c>
      <c r="C63" s="719"/>
      <c r="D63" s="719"/>
      <c r="E63" s="719"/>
      <c r="F63" s="719"/>
      <c r="G63" s="719"/>
      <c r="H63" s="719"/>
      <c r="I63" s="719"/>
      <c r="J63" s="719"/>
      <c r="K63" s="719"/>
      <c r="L63" s="719"/>
      <c r="M63" s="719"/>
      <c r="N63" s="719"/>
      <c r="O63" s="719"/>
      <c r="P63" s="720"/>
      <c r="Q63" s="771"/>
      <c r="R63" s="772"/>
      <c r="S63" s="772"/>
      <c r="T63" s="772"/>
      <c r="U63" s="772"/>
      <c r="V63" s="772"/>
      <c r="W63" s="772"/>
      <c r="X63" s="772"/>
      <c r="Y63" s="772"/>
      <c r="Z63" s="772"/>
      <c r="AA63" s="772"/>
      <c r="AB63" s="772"/>
      <c r="AC63" s="772"/>
      <c r="AD63" s="772"/>
      <c r="AE63" s="773"/>
      <c r="AF63" s="774">
        <v>4409</v>
      </c>
      <c r="AG63" s="775"/>
      <c r="AH63" s="775"/>
      <c r="AI63" s="775"/>
      <c r="AJ63" s="776"/>
      <c r="AK63" s="777"/>
      <c r="AL63" s="772"/>
      <c r="AM63" s="772"/>
      <c r="AN63" s="772"/>
      <c r="AO63" s="772"/>
      <c r="AP63" s="775">
        <v>63870</v>
      </c>
      <c r="AQ63" s="775"/>
      <c r="AR63" s="775"/>
      <c r="AS63" s="775"/>
      <c r="AT63" s="775"/>
      <c r="AU63" s="775">
        <v>46967</v>
      </c>
      <c r="AV63" s="775"/>
      <c r="AW63" s="775"/>
      <c r="AX63" s="775"/>
      <c r="AY63" s="775"/>
      <c r="AZ63" s="786"/>
      <c r="BA63" s="786"/>
      <c r="BB63" s="786"/>
      <c r="BC63" s="786"/>
      <c r="BD63" s="786"/>
      <c r="BE63" s="787"/>
      <c r="BF63" s="787"/>
      <c r="BG63" s="787"/>
      <c r="BH63" s="787"/>
      <c r="BI63" s="788"/>
      <c r="BJ63" s="789" t="s">
        <v>362</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68"/>
      <c r="DW63" s="769"/>
      <c r="DX63" s="769"/>
      <c r="DY63" s="769"/>
      <c r="DZ63" s="770"/>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68"/>
      <c r="DW64" s="769"/>
      <c r="DX64" s="769"/>
      <c r="DY64" s="769"/>
      <c r="DZ64" s="770"/>
      <c r="EA64" s="189"/>
    </row>
    <row r="65" spans="1:131" s="190" customFormat="1" ht="26.25" customHeight="1" thickBot="1">
      <c r="A65" s="195" t="s">
        <v>363</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68"/>
      <c r="DW65" s="769"/>
      <c r="DX65" s="769"/>
      <c r="DY65" s="769"/>
      <c r="DZ65" s="770"/>
      <c r="EA65" s="189"/>
    </row>
    <row r="66" spans="1:131" s="190" customFormat="1" ht="26.25" customHeight="1">
      <c r="A66" s="665" t="s">
        <v>364</v>
      </c>
      <c r="B66" s="666"/>
      <c r="C66" s="666"/>
      <c r="D66" s="666"/>
      <c r="E66" s="666"/>
      <c r="F66" s="666"/>
      <c r="G66" s="666"/>
      <c r="H66" s="666"/>
      <c r="I66" s="666"/>
      <c r="J66" s="666"/>
      <c r="K66" s="666"/>
      <c r="L66" s="666"/>
      <c r="M66" s="666"/>
      <c r="N66" s="666"/>
      <c r="O66" s="666"/>
      <c r="P66" s="667"/>
      <c r="Q66" s="642" t="s">
        <v>365</v>
      </c>
      <c r="R66" s="643"/>
      <c r="S66" s="643"/>
      <c r="T66" s="643"/>
      <c r="U66" s="644"/>
      <c r="V66" s="642" t="s">
        <v>366</v>
      </c>
      <c r="W66" s="643"/>
      <c r="X66" s="643"/>
      <c r="Y66" s="643"/>
      <c r="Z66" s="644"/>
      <c r="AA66" s="642" t="s">
        <v>367</v>
      </c>
      <c r="AB66" s="643"/>
      <c r="AC66" s="643"/>
      <c r="AD66" s="643"/>
      <c r="AE66" s="644"/>
      <c r="AF66" s="792" t="s">
        <v>368</v>
      </c>
      <c r="AG66" s="741"/>
      <c r="AH66" s="741"/>
      <c r="AI66" s="741"/>
      <c r="AJ66" s="793"/>
      <c r="AK66" s="642" t="s">
        <v>369</v>
      </c>
      <c r="AL66" s="666"/>
      <c r="AM66" s="666"/>
      <c r="AN66" s="666"/>
      <c r="AO66" s="667"/>
      <c r="AP66" s="642" t="s">
        <v>370</v>
      </c>
      <c r="AQ66" s="643"/>
      <c r="AR66" s="643"/>
      <c r="AS66" s="643"/>
      <c r="AT66" s="644"/>
      <c r="AU66" s="642" t="s">
        <v>371</v>
      </c>
      <c r="AV66" s="643"/>
      <c r="AW66" s="643"/>
      <c r="AX66" s="643"/>
      <c r="AY66" s="644"/>
      <c r="AZ66" s="642" t="s">
        <v>318</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4"/>
      <c r="AH67" s="744"/>
      <c r="AI67" s="744"/>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c r="A68" s="201">
        <v>1</v>
      </c>
      <c r="B68" s="809" t="s">
        <v>513</v>
      </c>
      <c r="C68" s="810"/>
      <c r="D68" s="810"/>
      <c r="E68" s="810"/>
      <c r="F68" s="810"/>
      <c r="G68" s="810"/>
      <c r="H68" s="810"/>
      <c r="I68" s="810"/>
      <c r="J68" s="810"/>
      <c r="K68" s="810"/>
      <c r="L68" s="810"/>
      <c r="M68" s="810"/>
      <c r="N68" s="810"/>
      <c r="O68" s="810"/>
      <c r="P68" s="811"/>
      <c r="Q68" s="812">
        <v>4622</v>
      </c>
      <c r="R68" s="806"/>
      <c r="S68" s="806"/>
      <c r="T68" s="806"/>
      <c r="U68" s="806"/>
      <c r="V68" s="806">
        <v>4449</v>
      </c>
      <c r="W68" s="806"/>
      <c r="X68" s="806"/>
      <c r="Y68" s="806"/>
      <c r="Z68" s="806"/>
      <c r="AA68" s="806">
        <v>173</v>
      </c>
      <c r="AB68" s="806"/>
      <c r="AC68" s="806"/>
      <c r="AD68" s="806"/>
      <c r="AE68" s="806"/>
      <c r="AF68" s="806">
        <v>173</v>
      </c>
      <c r="AG68" s="806"/>
      <c r="AH68" s="806"/>
      <c r="AI68" s="806"/>
      <c r="AJ68" s="806"/>
      <c r="AK68" s="806">
        <v>0</v>
      </c>
      <c r="AL68" s="806"/>
      <c r="AM68" s="806"/>
      <c r="AN68" s="806"/>
      <c r="AO68" s="806"/>
      <c r="AP68" s="806">
        <v>16943</v>
      </c>
      <c r="AQ68" s="806"/>
      <c r="AR68" s="806"/>
      <c r="AS68" s="806"/>
      <c r="AT68" s="806"/>
      <c r="AU68" s="806">
        <v>4388</v>
      </c>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c r="A69" s="204">
        <v>2</v>
      </c>
      <c r="B69" s="813" t="s">
        <v>515</v>
      </c>
      <c r="C69" s="814"/>
      <c r="D69" s="814"/>
      <c r="E69" s="814"/>
      <c r="F69" s="814"/>
      <c r="G69" s="814"/>
      <c r="H69" s="814"/>
      <c r="I69" s="814"/>
      <c r="J69" s="814"/>
      <c r="K69" s="814"/>
      <c r="L69" s="814"/>
      <c r="M69" s="814"/>
      <c r="N69" s="814"/>
      <c r="O69" s="814"/>
      <c r="P69" s="815"/>
      <c r="Q69" s="816">
        <v>3495</v>
      </c>
      <c r="R69" s="761"/>
      <c r="S69" s="761"/>
      <c r="T69" s="761"/>
      <c r="U69" s="761"/>
      <c r="V69" s="761">
        <v>3495</v>
      </c>
      <c r="W69" s="761"/>
      <c r="X69" s="761"/>
      <c r="Y69" s="761"/>
      <c r="Z69" s="761"/>
      <c r="AA69" s="761">
        <v>0</v>
      </c>
      <c r="AB69" s="761"/>
      <c r="AC69" s="761"/>
      <c r="AD69" s="761"/>
      <c r="AE69" s="761"/>
      <c r="AF69" s="761">
        <v>0</v>
      </c>
      <c r="AG69" s="761"/>
      <c r="AH69" s="761"/>
      <c r="AI69" s="761"/>
      <c r="AJ69" s="761"/>
      <c r="AK69" s="761">
        <v>589</v>
      </c>
      <c r="AL69" s="761"/>
      <c r="AM69" s="761"/>
      <c r="AN69" s="761"/>
      <c r="AO69" s="761"/>
      <c r="AP69" s="761">
        <v>14986</v>
      </c>
      <c r="AQ69" s="761"/>
      <c r="AR69" s="761"/>
      <c r="AS69" s="761"/>
      <c r="AT69" s="761"/>
      <c r="AU69" s="761">
        <v>3851</v>
      </c>
      <c r="AV69" s="761"/>
      <c r="AW69" s="761"/>
      <c r="AX69" s="761"/>
      <c r="AY69" s="761"/>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c r="A70" s="204">
        <v>3</v>
      </c>
      <c r="B70" s="813" t="s">
        <v>514</v>
      </c>
      <c r="C70" s="814"/>
      <c r="D70" s="814"/>
      <c r="E70" s="814"/>
      <c r="F70" s="814"/>
      <c r="G70" s="814"/>
      <c r="H70" s="814"/>
      <c r="I70" s="814"/>
      <c r="J70" s="814"/>
      <c r="K70" s="814"/>
      <c r="L70" s="814"/>
      <c r="M70" s="814"/>
      <c r="N70" s="814"/>
      <c r="O70" s="814"/>
      <c r="P70" s="815"/>
      <c r="Q70" s="816">
        <v>2117</v>
      </c>
      <c r="R70" s="761"/>
      <c r="S70" s="761"/>
      <c r="T70" s="761"/>
      <c r="U70" s="761"/>
      <c r="V70" s="761">
        <v>2090</v>
      </c>
      <c r="W70" s="761"/>
      <c r="X70" s="761"/>
      <c r="Y70" s="761"/>
      <c r="Z70" s="761"/>
      <c r="AA70" s="761">
        <v>27</v>
      </c>
      <c r="AB70" s="761"/>
      <c r="AC70" s="761"/>
      <c r="AD70" s="761"/>
      <c r="AE70" s="761"/>
      <c r="AF70" s="761">
        <v>27</v>
      </c>
      <c r="AG70" s="761"/>
      <c r="AH70" s="761"/>
      <c r="AI70" s="761"/>
      <c r="AJ70" s="761"/>
      <c r="AK70" s="761">
        <v>522</v>
      </c>
      <c r="AL70" s="761"/>
      <c r="AM70" s="761"/>
      <c r="AN70" s="761"/>
      <c r="AO70" s="761"/>
      <c r="AP70" s="761">
        <v>7303</v>
      </c>
      <c r="AQ70" s="761"/>
      <c r="AR70" s="761"/>
      <c r="AS70" s="761"/>
      <c r="AT70" s="761"/>
      <c r="AU70" s="761">
        <v>3177</v>
      </c>
      <c r="AV70" s="761"/>
      <c r="AW70" s="761"/>
      <c r="AX70" s="761"/>
      <c r="AY70" s="761"/>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c r="A71" s="204">
        <v>4</v>
      </c>
      <c r="B71" s="813" t="s">
        <v>516</v>
      </c>
      <c r="C71" s="814"/>
      <c r="D71" s="814"/>
      <c r="E71" s="814"/>
      <c r="F71" s="814"/>
      <c r="G71" s="814"/>
      <c r="H71" s="814"/>
      <c r="I71" s="814"/>
      <c r="J71" s="814"/>
      <c r="K71" s="814"/>
      <c r="L71" s="814"/>
      <c r="M71" s="814"/>
      <c r="N71" s="814"/>
      <c r="O71" s="814"/>
      <c r="P71" s="815"/>
      <c r="Q71" s="816">
        <v>1818</v>
      </c>
      <c r="R71" s="761"/>
      <c r="S71" s="761"/>
      <c r="T71" s="761"/>
      <c r="U71" s="761"/>
      <c r="V71" s="761">
        <v>1818</v>
      </c>
      <c r="W71" s="761"/>
      <c r="X71" s="761"/>
      <c r="Y71" s="761"/>
      <c r="Z71" s="761"/>
      <c r="AA71" s="761">
        <v>0</v>
      </c>
      <c r="AB71" s="761"/>
      <c r="AC71" s="761"/>
      <c r="AD71" s="761"/>
      <c r="AE71" s="761"/>
      <c r="AF71" s="761">
        <v>111</v>
      </c>
      <c r="AG71" s="761"/>
      <c r="AH71" s="761"/>
      <c r="AI71" s="761"/>
      <c r="AJ71" s="761"/>
      <c r="AK71" s="761">
        <v>0</v>
      </c>
      <c r="AL71" s="761"/>
      <c r="AM71" s="761"/>
      <c r="AN71" s="761"/>
      <c r="AO71" s="761"/>
      <c r="AP71" s="761">
        <v>4133</v>
      </c>
      <c r="AQ71" s="761"/>
      <c r="AR71" s="761"/>
      <c r="AS71" s="761"/>
      <c r="AT71" s="761"/>
      <c r="AU71" s="761">
        <v>422</v>
      </c>
      <c r="AV71" s="761"/>
      <c r="AW71" s="761"/>
      <c r="AX71" s="761"/>
      <c r="AY71" s="761"/>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c r="A72" s="204">
        <v>5</v>
      </c>
      <c r="B72" s="813" t="s">
        <v>517</v>
      </c>
      <c r="C72" s="814"/>
      <c r="D72" s="814"/>
      <c r="E72" s="814"/>
      <c r="F72" s="814"/>
      <c r="G72" s="814"/>
      <c r="H72" s="814"/>
      <c r="I72" s="814"/>
      <c r="J72" s="814"/>
      <c r="K72" s="814"/>
      <c r="L72" s="814"/>
      <c r="M72" s="814"/>
      <c r="N72" s="814"/>
      <c r="O72" s="814"/>
      <c r="P72" s="815"/>
      <c r="Q72" s="816">
        <v>1262</v>
      </c>
      <c r="R72" s="761"/>
      <c r="S72" s="761"/>
      <c r="T72" s="761"/>
      <c r="U72" s="761"/>
      <c r="V72" s="761">
        <v>1174</v>
      </c>
      <c r="W72" s="761"/>
      <c r="X72" s="761"/>
      <c r="Y72" s="761"/>
      <c r="Z72" s="761"/>
      <c r="AA72" s="761">
        <v>88</v>
      </c>
      <c r="AB72" s="761"/>
      <c r="AC72" s="761"/>
      <c r="AD72" s="761"/>
      <c r="AE72" s="761"/>
      <c r="AF72" s="761">
        <v>975</v>
      </c>
      <c r="AG72" s="761"/>
      <c r="AH72" s="761"/>
      <c r="AI72" s="761"/>
      <c r="AJ72" s="761"/>
      <c r="AK72" s="761">
        <v>0</v>
      </c>
      <c r="AL72" s="761"/>
      <c r="AM72" s="761"/>
      <c r="AN72" s="761"/>
      <c r="AO72" s="761"/>
      <c r="AP72" s="761">
        <v>20890</v>
      </c>
      <c r="AQ72" s="761"/>
      <c r="AR72" s="761"/>
      <c r="AS72" s="761"/>
      <c r="AT72" s="761"/>
      <c r="AU72" s="761">
        <v>0</v>
      </c>
      <c r="AV72" s="761"/>
      <c r="AW72" s="761"/>
      <c r="AX72" s="761"/>
      <c r="AY72" s="761"/>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c r="A73" s="204">
        <v>6</v>
      </c>
      <c r="B73" s="813" t="s">
        <v>518</v>
      </c>
      <c r="C73" s="814"/>
      <c r="D73" s="814"/>
      <c r="E73" s="814"/>
      <c r="F73" s="814"/>
      <c r="G73" s="814"/>
      <c r="H73" s="814"/>
      <c r="I73" s="814"/>
      <c r="J73" s="814"/>
      <c r="K73" s="814"/>
      <c r="L73" s="814"/>
      <c r="M73" s="814"/>
      <c r="N73" s="814"/>
      <c r="O73" s="814"/>
      <c r="P73" s="815"/>
      <c r="Q73" s="816">
        <v>1880</v>
      </c>
      <c r="R73" s="761"/>
      <c r="S73" s="761"/>
      <c r="T73" s="761"/>
      <c r="U73" s="761"/>
      <c r="V73" s="761">
        <v>1852</v>
      </c>
      <c r="W73" s="761"/>
      <c r="X73" s="761"/>
      <c r="Y73" s="761"/>
      <c r="Z73" s="761"/>
      <c r="AA73" s="761">
        <v>28</v>
      </c>
      <c r="AB73" s="761"/>
      <c r="AC73" s="761"/>
      <c r="AD73" s="761"/>
      <c r="AE73" s="761"/>
      <c r="AF73" s="761">
        <v>1464</v>
      </c>
      <c r="AG73" s="761"/>
      <c r="AH73" s="761"/>
      <c r="AI73" s="761"/>
      <c r="AJ73" s="761"/>
      <c r="AK73" s="761">
        <v>419</v>
      </c>
      <c r="AL73" s="761"/>
      <c r="AM73" s="761"/>
      <c r="AN73" s="761"/>
      <c r="AO73" s="761"/>
      <c r="AP73" s="761">
        <v>17812</v>
      </c>
      <c r="AQ73" s="761"/>
      <c r="AR73" s="761"/>
      <c r="AS73" s="761"/>
      <c r="AT73" s="761"/>
      <c r="AU73" s="761">
        <v>0</v>
      </c>
      <c r="AV73" s="761"/>
      <c r="AW73" s="761"/>
      <c r="AX73" s="761"/>
      <c r="AY73" s="761"/>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c r="A74" s="204">
        <v>7</v>
      </c>
      <c r="B74" s="813"/>
      <c r="C74" s="814"/>
      <c r="D74" s="814"/>
      <c r="E74" s="814"/>
      <c r="F74" s="814"/>
      <c r="G74" s="814"/>
      <c r="H74" s="814"/>
      <c r="I74" s="814"/>
      <c r="J74" s="814"/>
      <c r="K74" s="814"/>
      <c r="L74" s="814"/>
      <c r="M74" s="814"/>
      <c r="N74" s="814"/>
      <c r="O74" s="814"/>
      <c r="P74" s="815"/>
      <c r="Q74" s="816"/>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c r="A75" s="204">
        <v>8</v>
      </c>
      <c r="B75" s="813"/>
      <c r="C75" s="814"/>
      <c r="D75" s="814"/>
      <c r="E75" s="814"/>
      <c r="F75" s="814"/>
      <c r="G75" s="814"/>
      <c r="H75" s="814"/>
      <c r="I75" s="814"/>
      <c r="J75" s="814"/>
      <c r="K75" s="814"/>
      <c r="L75" s="814"/>
      <c r="M75" s="814"/>
      <c r="N75" s="814"/>
      <c r="O75" s="814"/>
      <c r="P75" s="815"/>
      <c r="Q75" s="819"/>
      <c r="R75" s="820"/>
      <c r="S75" s="820"/>
      <c r="T75" s="820"/>
      <c r="U75" s="760"/>
      <c r="V75" s="821"/>
      <c r="W75" s="820"/>
      <c r="X75" s="820"/>
      <c r="Y75" s="820"/>
      <c r="Z75" s="760"/>
      <c r="AA75" s="821"/>
      <c r="AB75" s="820"/>
      <c r="AC75" s="820"/>
      <c r="AD75" s="820"/>
      <c r="AE75" s="760"/>
      <c r="AF75" s="821"/>
      <c r="AG75" s="820"/>
      <c r="AH75" s="820"/>
      <c r="AI75" s="820"/>
      <c r="AJ75" s="760"/>
      <c r="AK75" s="821"/>
      <c r="AL75" s="820"/>
      <c r="AM75" s="820"/>
      <c r="AN75" s="820"/>
      <c r="AO75" s="760"/>
      <c r="AP75" s="821"/>
      <c r="AQ75" s="820"/>
      <c r="AR75" s="820"/>
      <c r="AS75" s="820"/>
      <c r="AT75" s="760"/>
      <c r="AU75" s="821"/>
      <c r="AV75" s="820"/>
      <c r="AW75" s="820"/>
      <c r="AX75" s="820"/>
      <c r="AY75" s="760"/>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c r="A76" s="204">
        <v>9</v>
      </c>
      <c r="B76" s="813"/>
      <c r="C76" s="814"/>
      <c r="D76" s="814"/>
      <c r="E76" s="814"/>
      <c r="F76" s="814"/>
      <c r="G76" s="814"/>
      <c r="H76" s="814"/>
      <c r="I76" s="814"/>
      <c r="J76" s="814"/>
      <c r="K76" s="814"/>
      <c r="L76" s="814"/>
      <c r="M76" s="814"/>
      <c r="N76" s="814"/>
      <c r="O76" s="814"/>
      <c r="P76" s="815"/>
      <c r="Q76" s="819"/>
      <c r="R76" s="820"/>
      <c r="S76" s="820"/>
      <c r="T76" s="820"/>
      <c r="U76" s="760"/>
      <c r="V76" s="821"/>
      <c r="W76" s="820"/>
      <c r="X76" s="820"/>
      <c r="Y76" s="820"/>
      <c r="Z76" s="760"/>
      <c r="AA76" s="821"/>
      <c r="AB76" s="820"/>
      <c r="AC76" s="820"/>
      <c r="AD76" s="820"/>
      <c r="AE76" s="760"/>
      <c r="AF76" s="821"/>
      <c r="AG76" s="820"/>
      <c r="AH76" s="820"/>
      <c r="AI76" s="820"/>
      <c r="AJ76" s="760"/>
      <c r="AK76" s="821"/>
      <c r="AL76" s="820"/>
      <c r="AM76" s="820"/>
      <c r="AN76" s="820"/>
      <c r="AO76" s="760"/>
      <c r="AP76" s="821"/>
      <c r="AQ76" s="820"/>
      <c r="AR76" s="820"/>
      <c r="AS76" s="820"/>
      <c r="AT76" s="760"/>
      <c r="AU76" s="821"/>
      <c r="AV76" s="820"/>
      <c r="AW76" s="820"/>
      <c r="AX76" s="820"/>
      <c r="AY76" s="760"/>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c r="A77" s="204">
        <v>10</v>
      </c>
      <c r="B77" s="813"/>
      <c r="C77" s="814"/>
      <c r="D77" s="814"/>
      <c r="E77" s="814"/>
      <c r="F77" s="814"/>
      <c r="G77" s="814"/>
      <c r="H77" s="814"/>
      <c r="I77" s="814"/>
      <c r="J77" s="814"/>
      <c r="K77" s="814"/>
      <c r="L77" s="814"/>
      <c r="M77" s="814"/>
      <c r="N77" s="814"/>
      <c r="O77" s="814"/>
      <c r="P77" s="815"/>
      <c r="Q77" s="819"/>
      <c r="R77" s="820"/>
      <c r="S77" s="820"/>
      <c r="T77" s="820"/>
      <c r="U77" s="760"/>
      <c r="V77" s="821"/>
      <c r="W77" s="820"/>
      <c r="X77" s="820"/>
      <c r="Y77" s="820"/>
      <c r="Z77" s="760"/>
      <c r="AA77" s="821"/>
      <c r="AB77" s="820"/>
      <c r="AC77" s="820"/>
      <c r="AD77" s="820"/>
      <c r="AE77" s="760"/>
      <c r="AF77" s="821"/>
      <c r="AG77" s="820"/>
      <c r="AH77" s="820"/>
      <c r="AI77" s="820"/>
      <c r="AJ77" s="760"/>
      <c r="AK77" s="821"/>
      <c r="AL77" s="820"/>
      <c r="AM77" s="820"/>
      <c r="AN77" s="820"/>
      <c r="AO77" s="760"/>
      <c r="AP77" s="821"/>
      <c r="AQ77" s="820"/>
      <c r="AR77" s="820"/>
      <c r="AS77" s="820"/>
      <c r="AT77" s="760"/>
      <c r="AU77" s="821"/>
      <c r="AV77" s="820"/>
      <c r="AW77" s="820"/>
      <c r="AX77" s="820"/>
      <c r="AY77" s="760"/>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c r="A78" s="204">
        <v>11</v>
      </c>
      <c r="B78" s="813"/>
      <c r="C78" s="814"/>
      <c r="D78" s="814"/>
      <c r="E78" s="814"/>
      <c r="F78" s="814"/>
      <c r="G78" s="814"/>
      <c r="H78" s="814"/>
      <c r="I78" s="814"/>
      <c r="J78" s="814"/>
      <c r="K78" s="814"/>
      <c r="L78" s="814"/>
      <c r="M78" s="814"/>
      <c r="N78" s="814"/>
      <c r="O78" s="814"/>
      <c r="P78" s="815"/>
      <c r="Q78" s="816"/>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c r="A79" s="204">
        <v>12</v>
      </c>
      <c r="B79" s="813"/>
      <c r="C79" s="814"/>
      <c r="D79" s="814"/>
      <c r="E79" s="814"/>
      <c r="F79" s="814"/>
      <c r="G79" s="814"/>
      <c r="H79" s="814"/>
      <c r="I79" s="814"/>
      <c r="J79" s="814"/>
      <c r="K79" s="814"/>
      <c r="L79" s="814"/>
      <c r="M79" s="814"/>
      <c r="N79" s="814"/>
      <c r="O79" s="814"/>
      <c r="P79" s="815"/>
      <c r="Q79" s="816"/>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c r="A80" s="204">
        <v>13</v>
      </c>
      <c r="B80" s="813"/>
      <c r="C80" s="814"/>
      <c r="D80" s="814"/>
      <c r="E80" s="814"/>
      <c r="F80" s="814"/>
      <c r="G80" s="814"/>
      <c r="H80" s="814"/>
      <c r="I80" s="814"/>
      <c r="J80" s="814"/>
      <c r="K80" s="814"/>
      <c r="L80" s="814"/>
      <c r="M80" s="814"/>
      <c r="N80" s="814"/>
      <c r="O80" s="814"/>
      <c r="P80" s="815"/>
      <c r="Q80" s="816"/>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c r="A81" s="204">
        <v>14</v>
      </c>
      <c r="B81" s="813"/>
      <c r="C81" s="814"/>
      <c r="D81" s="814"/>
      <c r="E81" s="814"/>
      <c r="F81" s="814"/>
      <c r="G81" s="814"/>
      <c r="H81" s="814"/>
      <c r="I81" s="814"/>
      <c r="J81" s="814"/>
      <c r="K81" s="814"/>
      <c r="L81" s="814"/>
      <c r="M81" s="814"/>
      <c r="N81" s="814"/>
      <c r="O81" s="814"/>
      <c r="P81" s="815"/>
      <c r="Q81" s="816"/>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c r="A82" s="204">
        <v>15</v>
      </c>
      <c r="B82" s="813"/>
      <c r="C82" s="814"/>
      <c r="D82" s="814"/>
      <c r="E82" s="814"/>
      <c r="F82" s="814"/>
      <c r="G82" s="814"/>
      <c r="H82" s="814"/>
      <c r="I82" s="814"/>
      <c r="J82" s="814"/>
      <c r="K82" s="814"/>
      <c r="L82" s="814"/>
      <c r="M82" s="814"/>
      <c r="N82" s="814"/>
      <c r="O82" s="814"/>
      <c r="P82" s="815"/>
      <c r="Q82" s="816"/>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c r="A83" s="204">
        <v>16</v>
      </c>
      <c r="B83" s="813"/>
      <c r="C83" s="814"/>
      <c r="D83" s="814"/>
      <c r="E83" s="814"/>
      <c r="F83" s="814"/>
      <c r="G83" s="814"/>
      <c r="H83" s="814"/>
      <c r="I83" s="814"/>
      <c r="J83" s="814"/>
      <c r="K83" s="814"/>
      <c r="L83" s="814"/>
      <c r="M83" s="814"/>
      <c r="N83" s="814"/>
      <c r="O83" s="814"/>
      <c r="P83" s="815"/>
      <c r="Q83" s="816"/>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c r="A84" s="204">
        <v>17</v>
      </c>
      <c r="B84" s="813"/>
      <c r="C84" s="814"/>
      <c r="D84" s="814"/>
      <c r="E84" s="814"/>
      <c r="F84" s="814"/>
      <c r="G84" s="814"/>
      <c r="H84" s="814"/>
      <c r="I84" s="814"/>
      <c r="J84" s="814"/>
      <c r="K84" s="814"/>
      <c r="L84" s="814"/>
      <c r="M84" s="814"/>
      <c r="N84" s="814"/>
      <c r="O84" s="814"/>
      <c r="P84" s="815"/>
      <c r="Q84" s="816"/>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c r="A85" s="204">
        <v>18</v>
      </c>
      <c r="B85" s="813"/>
      <c r="C85" s="814"/>
      <c r="D85" s="814"/>
      <c r="E85" s="814"/>
      <c r="F85" s="814"/>
      <c r="G85" s="814"/>
      <c r="H85" s="814"/>
      <c r="I85" s="814"/>
      <c r="J85" s="814"/>
      <c r="K85" s="814"/>
      <c r="L85" s="814"/>
      <c r="M85" s="814"/>
      <c r="N85" s="814"/>
      <c r="O85" s="814"/>
      <c r="P85" s="815"/>
      <c r="Q85" s="816"/>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c r="A86" s="204">
        <v>19</v>
      </c>
      <c r="B86" s="813"/>
      <c r="C86" s="814"/>
      <c r="D86" s="814"/>
      <c r="E86" s="814"/>
      <c r="F86" s="814"/>
      <c r="G86" s="814"/>
      <c r="H86" s="814"/>
      <c r="I86" s="814"/>
      <c r="J86" s="814"/>
      <c r="K86" s="814"/>
      <c r="L86" s="814"/>
      <c r="M86" s="814"/>
      <c r="N86" s="814"/>
      <c r="O86" s="814"/>
      <c r="P86" s="815"/>
      <c r="Q86" s="816"/>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c r="A88" s="207" t="s">
        <v>340</v>
      </c>
      <c r="B88" s="718" t="s">
        <v>372</v>
      </c>
      <c r="C88" s="719"/>
      <c r="D88" s="719"/>
      <c r="E88" s="719"/>
      <c r="F88" s="719"/>
      <c r="G88" s="719"/>
      <c r="H88" s="719"/>
      <c r="I88" s="719"/>
      <c r="J88" s="719"/>
      <c r="K88" s="719"/>
      <c r="L88" s="719"/>
      <c r="M88" s="719"/>
      <c r="N88" s="719"/>
      <c r="O88" s="719"/>
      <c r="P88" s="720"/>
      <c r="Q88" s="771"/>
      <c r="R88" s="772"/>
      <c r="S88" s="772"/>
      <c r="T88" s="772"/>
      <c r="U88" s="772"/>
      <c r="V88" s="772"/>
      <c r="W88" s="772"/>
      <c r="X88" s="772"/>
      <c r="Y88" s="772"/>
      <c r="Z88" s="772"/>
      <c r="AA88" s="772"/>
      <c r="AB88" s="772"/>
      <c r="AC88" s="772"/>
      <c r="AD88" s="772"/>
      <c r="AE88" s="772"/>
      <c r="AF88" s="775">
        <v>2749</v>
      </c>
      <c r="AG88" s="775"/>
      <c r="AH88" s="775"/>
      <c r="AI88" s="775"/>
      <c r="AJ88" s="775"/>
      <c r="AK88" s="772"/>
      <c r="AL88" s="772"/>
      <c r="AM88" s="772"/>
      <c r="AN88" s="772"/>
      <c r="AO88" s="772"/>
      <c r="AP88" s="775">
        <v>82066</v>
      </c>
      <c r="AQ88" s="775"/>
      <c r="AR88" s="775"/>
      <c r="AS88" s="775"/>
      <c r="AT88" s="775"/>
      <c r="AU88" s="775">
        <v>11838</v>
      </c>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340</v>
      </c>
      <c r="BR102" s="718" t="s">
        <v>373</v>
      </c>
      <c r="BS102" s="719"/>
      <c r="BT102" s="719"/>
      <c r="BU102" s="719"/>
      <c r="BV102" s="719"/>
      <c r="BW102" s="719"/>
      <c r="BX102" s="719"/>
      <c r="BY102" s="719"/>
      <c r="BZ102" s="719"/>
      <c r="CA102" s="719"/>
      <c r="CB102" s="719"/>
      <c r="CC102" s="719"/>
      <c r="CD102" s="719"/>
      <c r="CE102" s="719"/>
      <c r="CF102" s="719"/>
      <c r="CG102" s="720"/>
      <c r="CH102" s="829"/>
      <c r="CI102" s="830"/>
      <c r="CJ102" s="830"/>
      <c r="CK102" s="830"/>
      <c r="CL102" s="831"/>
      <c r="CM102" s="829"/>
      <c r="CN102" s="830"/>
      <c r="CO102" s="830"/>
      <c r="CP102" s="830"/>
      <c r="CQ102" s="831"/>
      <c r="CR102" s="832">
        <v>114970</v>
      </c>
      <c r="CS102" s="790"/>
      <c r="CT102" s="790"/>
      <c r="CU102" s="790"/>
      <c r="CV102" s="833"/>
      <c r="CW102" s="832">
        <v>23960</v>
      </c>
      <c r="CX102" s="790"/>
      <c r="CY102" s="790"/>
      <c r="CZ102" s="790"/>
      <c r="DA102" s="833"/>
      <c r="DB102" s="832">
        <v>48804</v>
      </c>
      <c r="DC102" s="790"/>
      <c r="DD102" s="790"/>
      <c r="DE102" s="790"/>
      <c r="DF102" s="833"/>
      <c r="DG102" s="832">
        <v>1929</v>
      </c>
      <c r="DH102" s="790"/>
      <c r="DI102" s="790"/>
      <c r="DJ102" s="790"/>
      <c r="DK102" s="833"/>
      <c r="DL102" s="832">
        <v>75284</v>
      </c>
      <c r="DM102" s="790"/>
      <c r="DN102" s="790"/>
      <c r="DO102" s="790"/>
      <c r="DP102" s="833"/>
      <c r="DQ102" s="832">
        <v>24647</v>
      </c>
      <c r="DR102" s="790"/>
      <c r="DS102" s="790"/>
      <c r="DT102" s="790"/>
      <c r="DU102" s="833"/>
      <c r="DV102" s="858"/>
      <c r="DW102" s="859"/>
      <c r="DX102" s="859"/>
      <c r="DY102" s="859"/>
      <c r="DZ102" s="86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374</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375</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376</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377</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3" t="s">
        <v>378</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379</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c r="A109" s="856" t="s">
        <v>380</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381</v>
      </c>
      <c r="AB109" s="835"/>
      <c r="AC109" s="835"/>
      <c r="AD109" s="835"/>
      <c r="AE109" s="836"/>
      <c r="AF109" s="834" t="s">
        <v>274</v>
      </c>
      <c r="AG109" s="835"/>
      <c r="AH109" s="835"/>
      <c r="AI109" s="835"/>
      <c r="AJ109" s="836"/>
      <c r="AK109" s="834" t="s">
        <v>273</v>
      </c>
      <c r="AL109" s="835"/>
      <c r="AM109" s="835"/>
      <c r="AN109" s="835"/>
      <c r="AO109" s="836"/>
      <c r="AP109" s="834" t="s">
        <v>382</v>
      </c>
      <c r="AQ109" s="835"/>
      <c r="AR109" s="835"/>
      <c r="AS109" s="835"/>
      <c r="AT109" s="837"/>
      <c r="AU109" s="856" t="s">
        <v>380</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381</v>
      </c>
      <c r="BR109" s="835"/>
      <c r="BS109" s="835"/>
      <c r="BT109" s="835"/>
      <c r="BU109" s="836"/>
      <c r="BV109" s="834" t="s">
        <v>274</v>
      </c>
      <c r="BW109" s="835"/>
      <c r="BX109" s="835"/>
      <c r="BY109" s="835"/>
      <c r="BZ109" s="836"/>
      <c r="CA109" s="834" t="s">
        <v>273</v>
      </c>
      <c r="CB109" s="835"/>
      <c r="CC109" s="835"/>
      <c r="CD109" s="835"/>
      <c r="CE109" s="836"/>
      <c r="CF109" s="857" t="s">
        <v>382</v>
      </c>
      <c r="CG109" s="857"/>
      <c r="CH109" s="857"/>
      <c r="CI109" s="857"/>
      <c r="CJ109" s="857"/>
      <c r="CK109" s="834" t="s">
        <v>383</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381</v>
      </c>
      <c r="DH109" s="835"/>
      <c r="DI109" s="835"/>
      <c r="DJ109" s="835"/>
      <c r="DK109" s="836"/>
      <c r="DL109" s="834" t="s">
        <v>274</v>
      </c>
      <c r="DM109" s="835"/>
      <c r="DN109" s="835"/>
      <c r="DO109" s="835"/>
      <c r="DP109" s="836"/>
      <c r="DQ109" s="834" t="s">
        <v>273</v>
      </c>
      <c r="DR109" s="835"/>
      <c r="DS109" s="835"/>
      <c r="DT109" s="835"/>
      <c r="DU109" s="836"/>
      <c r="DV109" s="834" t="s">
        <v>382</v>
      </c>
      <c r="DW109" s="835"/>
      <c r="DX109" s="835"/>
      <c r="DY109" s="835"/>
      <c r="DZ109" s="837"/>
    </row>
    <row r="110" spans="1:131" s="189" customFormat="1" ht="26.25" customHeight="1">
      <c r="A110" s="838" t="s">
        <v>384</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335784074</v>
      </c>
      <c r="AB110" s="842"/>
      <c r="AC110" s="842"/>
      <c r="AD110" s="842"/>
      <c r="AE110" s="843"/>
      <c r="AF110" s="844">
        <v>328051644</v>
      </c>
      <c r="AG110" s="842"/>
      <c r="AH110" s="842"/>
      <c r="AI110" s="842"/>
      <c r="AJ110" s="843"/>
      <c r="AK110" s="844">
        <v>309176676</v>
      </c>
      <c r="AL110" s="842"/>
      <c r="AM110" s="842"/>
      <c r="AN110" s="842"/>
      <c r="AO110" s="843"/>
      <c r="AP110" s="845">
        <v>26.7</v>
      </c>
      <c r="AQ110" s="846"/>
      <c r="AR110" s="846"/>
      <c r="AS110" s="846"/>
      <c r="AT110" s="847"/>
      <c r="AU110" s="848" t="s">
        <v>56</v>
      </c>
      <c r="AV110" s="849"/>
      <c r="AW110" s="849"/>
      <c r="AX110" s="849"/>
      <c r="AY110" s="850"/>
      <c r="AZ110" s="892" t="s">
        <v>385</v>
      </c>
      <c r="BA110" s="839"/>
      <c r="BB110" s="839"/>
      <c r="BC110" s="839"/>
      <c r="BD110" s="839"/>
      <c r="BE110" s="839"/>
      <c r="BF110" s="839"/>
      <c r="BG110" s="839"/>
      <c r="BH110" s="839"/>
      <c r="BI110" s="839"/>
      <c r="BJ110" s="839"/>
      <c r="BK110" s="839"/>
      <c r="BL110" s="839"/>
      <c r="BM110" s="839"/>
      <c r="BN110" s="839"/>
      <c r="BO110" s="839"/>
      <c r="BP110" s="840"/>
      <c r="BQ110" s="878">
        <v>5984353061</v>
      </c>
      <c r="BR110" s="879"/>
      <c r="BS110" s="879"/>
      <c r="BT110" s="879"/>
      <c r="BU110" s="879"/>
      <c r="BV110" s="879">
        <v>5982847812</v>
      </c>
      <c r="BW110" s="879"/>
      <c r="BX110" s="879"/>
      <c r="BY110" s="879"/>
      <c r="BZ110" s="879"/>
      <c r="CA110" s="879">
        <v>5956541006</v>
      </c>
      <c r="CB110" s="879"/>
      <c r="CC110" s="879"/>
      <c r="CD110" s="879"/>
      <c r="CE110" s="879"/>
      <c r="CF110" s="893">
        <v>515.20000000000005</v>
      </c>
      <c r="CG110" s="894"/>
      <c r="CH110" s="894"/>
      <c r="CI110" s="894"/>
      <c r="CJ110" s="894"/>
      <c r="CK110" s="895" t="s">
        <v>386</v>
      </c>
      <c r="CL110" s="896"/>
      <c r="CM110" s="875" t="s">
        <v>387</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v>676809</v>
      </c>
      <c r="DH110" s="879"/>
      <c r="DI110" s="879"/>
      <c r="DJ110" s="879"/>
      <c r="DK110" s="879"/>
      <c r="DL110" s="879">
        <v>660490</v>
      </c>
      <c r="DM110" s="879"/>
      <c r="DN110" s="879"/>
      <c r="DO110" s="879"/>
      <c r="DP110" s="879"/>
      <c r="DQ110" s="879">
        <v>641863</v>
      </c>
      <c r="DR110" s="879"/>
      <c r="DS110" s="879"/>
      <c r="DT110" s="879"/>
      <c r="DU110" s="879"/>
      <c r="DV110" s="880">
        <v>0.1</v>
      </c>
      <c r="DW110" s="880"/>
      <c r="DX110" s="880"/>
      <c r="DY110" s="880"/>
      <c r="DZ110" s="881"/>
    </row>
    <row r="111" spans="1:131" s="189" customFormat="1" ht="26.25" customHeight="1">
      <c r="A111" s="882" t="s">
        <v>388</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v>36321687</v>
      </c>
      <c r="AB111" s="886"/>
      <c r="AC111" s="886"/>
      <c r="AD111" s="886"/>
      <c r="AE111" s="887"/>
      <c r="AF111" s="888">
        <v>46124614</v>
      </c>
      <c r="AG111" s="886"/>
      <c r="AH111" s="886"/>
      <c r="AI111" s="886"/>
      <c r="AJ111" s="887"/>
      <c r="AK111" s="888">
        <v>50734938</v>
      </c>
      <c r="AL111" s="886"/>
      <c r="AM111" s="886"/>
      <c r="AN111" s="886"/>
      <c r="AO111" s="887"/>
      <c r="AP111" s="889">
        <v>4.4000000000000004</v>
      </c>
      <c r="AQ111" s="890"/>
      <c r="AR111" s="890"/>
      <c r="AS111" s="890"/>
      <c r="AT111" s="891"/>
      <c r="AU111" s="851"/>
      <c r="AV111" s="852"/>
      <c r="AW111" s="852"/>
      <c r="AX111" s="852"/>
      <c r="AY111" s="853"/>
      <c r="AZ111" s="901" t="s">
        <v>389</v>
      </c>
      <c r="BA111" s="902"/>
      <c r="BB111" s="902"/>
      <c r="BC111" s="902"/>
      <c r="BD111" s="902"/>
      <c r="BE111" s="902"/>
      <c r="BF111" s="902"/>
      <c r="BG111" s="902"/>
      <c r="BH111" s="902"/>
      <c r="BI111" s="902"/>
      <c r="BJ111" s="902"/>
      <c r="BK111" s="902"/>
      <c r="BL111" s="902"/>
      <c r="BM111" s="902"/>
      <c r="BN111" s="902"/>
      <c r="BO111" s="902"/>
      <c r="BP111" s="903"/>
      <c r="BQ111" s="871">
        <v>126990472</v>
      </c>
      <c r="BR111" s="872"/>
      <c r="BS111" s="872"/>
      <c r="BT111" s="872"/>
      <c r="BU111" s="872"/>
      <c r="BV111" s="872">
        <v>107547575</v>
      </c>
      <c r="BW111" s="872"/>
      <c r="BX111" s="872"/>
      <c r="BY111" s="872"/>
      <c r="BZ111" s="872"/>
      <c r="CA111" s="872">
        <v>91634861</v>
      </c>
      <c r="CB111" s="872"/>
      <c r="CC111" s="872"/>
      <c r="CD111" s="872"/>
      <c r="CE111" s="872"/>
      <c r="CF111" s="866">
        <v>7.9</v>
      </c>
      <c r="CG111" s="867"/>
      <c r="CH111" s="867"/>
      <c r="CI111" s="867"/>
      <c r="CJ111" s="867"/>
      <c r="CK111" s="897"/>
      <c r="CL111" s="898"/>
      <c r="CM111" s="868" t="s">
        <v>390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391</v>
      </c>
      <c r="DH111" s="872"/>
      <c r="DI111" s="872"/>
      <c r="DJ111" s="872"/>
      <c r="DK111" s="872"/>
      <c r="DL111" s="872" t="s">
        <v>391</v>
      </c>
      <c r="DM111" s="872"/>
      <c r="DN111" s="872"/>
      <c r="DO111" s="872"/>
      <c r="DP111" s="872"/>
      <c r="DQ111" s="872" t="s">
        <v>391</v>
      </c>
      <c r="DR111" s="872"/>
      <c r="DS111" s="872"/>
      <c r="DT111" s="872"/>
      <c r="DU111" s="872"/>
      <c r="DV111" s="873" t="s">
        <v>391</v>
      </c>
      <c r="DW111" s="873"/>
      <c r="DX111" s="873"/>
      <c r="DY111" s="873"/>
      <c r="DZ111" s="874"/>
    </row>
    <row r="112" spans="1:131" s="189" customFormat="1" ht="26.25" customHeight="1">
      <c r="A112" s="911" t="s">
        <v>392</v>
      </c>
      <c r="B112" s="912"/>
      <c r="C112" s="902" t="s">
        <v>393</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106764922</v>
      </c>
      <c r="AB112" s="905"/>
      <c r="AC112" s="905"/>
      <c r="AD112" s="905"/>
      <c r="AE112" s="906"/>
      <c r="AF112" s="907">
        <v>112210584</v>
      </c>
      <c r="AG112" s="905"/>
      <c r="AH112" s="905"/>
      <c r="AI112" s="905"/>
      <c r="AJ112" s="906"/>
      <c r="AK112" s="907">
        <v>115453467</v>
      </c>
      <c r="AL112" s="905"/>
      <c r="AM112" s="905"/>
      <c r="AN112" s="905"/>
      <c r="AO112" s="906"/>
      <c r="AP112" s="908">
        <v>10</v>
      </c>
      <c r="AQ112" s="909"/>
      <c r="AR112" s="909"/>
      <c r="AS112" s="909"/>
      <c r="AT112" s="910"/>
      <c r="AU112" s="851"/>
      <c r="AV112" s="852"/>
      <c r="AW112" s="852"/>
      <c r="AX112" s="852"/>
      <c r="AY112" s="853"/>
      <c r="AZ112" s="901" t="s">
        <v>394</v>
      </c>
      <c r="BA112" s="902"/>
      <c r="BB112" s="902"/>
      <c r="BC112" s="902"/>
      <c r="BD112" s="902"/>
      <c r="BE112" s="902"/>
      <c r="BF112" s="902"/>
      <c r="BG112" s="902"/>
      <c r="BH112" s="902"/>
      <c r="BI112" s="902"/>
      <c r="BJ112" s="902"/>
      <c r="BK112" s="902"/>
      <c r="BL112" s="902"/>
      <c r="BM112" s="902"/>
      <c r="BN112" s="902"/>
      <c r="BO112" s="902"/>
      <c r="BP112" s="903"/>
      <c r="BQ112" s="871">
        <v>53518503</v>
      </c>
      <c r="BR112" s="872"/>
      <c r="BS112" s="872"/>
      <c r="BT112" s="872"/>
      <c r="BU112" s="872"/>
      <c r="BV112" s="872">
        <v>49404403</v>
      </c>
      <c r="BW112" s="872"/>
      <c r="BX112" s="872"/>
      <c r="BY112" s="872"/>
      <c r="BZ112" s="872"/>
      <c r="CA112" s="872">
        <v>46967361</v>
      </c>
      <c r="CB112" s="872"/>
      <c r="CC112" s="872"/>
      <c r="CD112" s="872"/>
      <c r="CE112" s="872"/>
      <c r="CF112" s="866">
        <v>4.0999999999999996</v>
      </c>
      <c r="CG112" s="867"/>
      <c r="CH112" s="867"/>
      <c r="CI112" s="867"/>
      <c r="CJ112" s="867"/>
      <c r="CK112" s="897"/>
      <c r="CL112" s="898"/>
      <c r="CM112" s="868" t="s">
        <v>395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47845321</v>
      </c>
      <c r="DH112" s="872"/>
      <c r="DI112" s="872"/>
      <c r="DJ112" s="872"/>
      <c r="DK112" s="872"/>
      <c r="DL112" s="872">
        <v>38918178</v>
      </c>
      <c r="DM112" s="872"/>
      <c r="DN112" s="872"/>
      <c r="DO112" s="872"/>
      <c r="DP112" s="872"/>
      <c r="DQ112" s="872">
        <v>30775515</v>
      </c>
      <c r="DR112" s="872"/>
      <c r="DS112" s="872"/>
      <c r="DT112" s="872"/>
      <c r="DU112" s="872"/>
      <c r="DV112" s="873">
        <v>2.7</v>
      </c>
      <c r="DW112" s="873"/>
      <c r="DX112" s="873"/>
      <c r="DY112" s="873"/>
      <c r="DZ112" s="874"/>
    </row>
    <row r="113" spans="1:130" s="189" customFormat="1" ht="26.25" customHeight="1">
      <c r="A113" s="913"/>
      <c r="B113" s="914"/>
      <c r="C113" s="902" t="s">
        <v>396</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5082440</v>
      </c>
      <c r="AB113" s="905"/>
      <c r="AC113" s="905"/>
      <c r="AD113" s="905"/>
      <c r="AE113" s="906"/>
      <c r="AF113" s="907">
        <v>4790846</v>
      </c>
      <c r="AG113" s="905"/>
      <c r="AH113" s="905"/>
      <c r="AI113" s="905"/>
      <c r="AJ113" s="906"/>
      <c r="AK113" s="907">
        <v>4372203</v>
      </c>
      <c r="AL113" s="905"/>
      <c r="AM113" s="905"/>
      <c r="AN113" s="905"/>
      <c r="AO113" s="906"/>
      <c r="AP113" s="908">
        <v>0.4</v>
      </c>
      <c r="AQ113" s="909"/>
      <c r="AR113" s="909"/>
      <c r="AS113" s="909"/>
      <c r="AT113" s="910"/>
      <c r="AU113" s="851"/>
      <c r="AV113" s="852"/>
      <c r="AW113" s="852"/>
      <c r="AX113" s="852"/>
      <c r="AY113" s="853"/>
      <c r="AZ113" s="901" t="s">
        <v>397</v>
      </c>
      <c r="BA113" s="902"/>
      <c r="BB113" s="902"/>
      <c r="BC113" s="902"/>
      <c r="BD113" s="902"/>
      <c r="BE113" s="902"/>
      <c r="BF113" s="902"/>
      <c r="BG113" s="902"/>
      <c r="BH113" s="902"/>
      <c r="BI113" s="902"/>
      <c r="BJ113" s="902"/>
      <c r="BK113" s="902"/>
      <c r="BL113" s="902"/>
      <c r="BM113" s="902"/>
      <c r="BN113" s="902"/>
      <c r="BO113" s="902"/>
      <c r="BP113" s="903"/>
      <c r="BQ113" s="871">
        <v>14785801</v>
      </c>
      <c r="BR113" s="872"/>
      <c r="BS113" s="872"/>
      <c r="BT113" s="872"/>
      <c r="BU113" s="872"/>
      <c r="BV113" s="872">
        <v>13828174</v>
      </c>
      <c r="BW113" s="872"/>
      <c r="BX113" s="872"/>
      <c r="BY113" s="872"/>
      <c r="BZ113" s="872"/>
      <c r="CA113" s="872">
        <v>11837940</v>
      </c>
      <c r="CB113" s="872"/>
      <c r="CC113" s="872"/>
      <c r="CD113" s="872"/>
      <c r="CE113" s="872"/>
      <c r="CF113" s="866">
        <v>1</v>
      </c>
      <c r="CG113" s="867"/>
      <c r="CH113" s="867"/>
      <c r="CI113" s="867"/>
      <c r="CJ113" s="867"/>
      <c r="CK113" s="897"/>
      <c r="CL113" s="898"/>
      <c r="CM113" s="868" t="s">
        <v>398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v>4430200</v>
      </c>
      <c r="DH113" s="872"/>
      <c r="DI113" s="872"/>
      <c r="DJ113" s="872"/>
      <c r="DK113" s="872"/>
      <c r="DL113" s="872">
        <v>3543096</v>
      </c>
      <c r="DM113" s="872"/>
      <c r="DN113" s="872"/>
      <c r="DO113" s="872"/>
      <c r="DP113" s="872"/>
      <c r="DQ113" s="872">
        <v>2647459</v>
      </c>
      <c r="DR113" s="872"/>
      <c r="DS113" s="872"/>
      <c r="DT113" s="872"/>
      <c r="DU113" s="872"/>
      <c r="DV113" s="873">
        <v>0.2</v>
      </c>
      <c r="DW113" s="873"/>
      <c r="DX113" s="873"/>
      <c r="DY113" s="873"/>
      <c r="DZ113" s="874"/>
    </row>
    <row r="114" spans="1:130" s="189" customFormat="1" ht="26.25" customHeight="1">
      <c r="A114" s="913"/>
      <c r="B114" s="914"/>
      <c r="C114" s="902" t="s">
        <v>399</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v>1801684</v>
      </c>
      <c r="AB114" s="905"/>
      <c r="AC114" s="905"/>
      <c r="AD114" s="905"/>
      <c r="AE114" s="906"/>
      <c r="AF114" s="907">
        <v>1550109</v>
      </c>
      <c r="AG114" s="905"/>
      <c r="AH114" s="905"/>
      <c r="AI114" s="905"/>
      <c r="AJ114" s="906"/>
      <c r="AK114" s="907">
        <v>1161164</v>
      </c>
      <c r="AL114" s="905"/>
      <c r="AM114" s="905"/>
      <c r="AN114" s="905"/>
      <c r="AO114" s="906"/>
      <c r="AP114" s="908">
        <v>0.1</v>
      </c>
      <c r="AQ114" s="909"/>
      <c r="AR114" s="909"/>
      <c r="AS114" s="909"/>
      <c r="AT114" s="910"/>
      <c r="AU114" s="851"/>
      <c r="AV114" s="852"/>
      <c r="AW114" s="852"/>
      <c r="AX114" s="852"/>
      <c r="AY114" s="853"/>
      <c r="AZ114" s="901" t="s">
        <v>400</v>
      </c>
      <c r="BA114" s="902"/>
      <c r="BB114" s="902"/>
      <c r="BC114" s="902"/>
      <c r="BD114" s="902"/>
      <c r="BE114" s="902"/>
      <c r="BF114" s="902"/>
      <c r="BG114" s="902"/>
      <c r="BH114" s="902"/>
      <c r="BI114" s="902"/>
      <c r="BJ114" s="902"/>
      <c r="BK114" s="902"/>
      <c r="BL114" s="902"/>
      <c r="BM114" s="902"/>
      <c r="BN114" s="902"/>
      <c r="BO114" s="902"/>
      <c r="BP114" s="903"/>
      <c r="BQ114" s="871">
        <v>675646475</v>
      </c>
      <c r="BR114" s="872"/>
      <c r="BS114" s="872"/>
      <c r="BT114" s="872"/>
      <c r="BU114" s="872"/>
      <c r="BV114" s="872">
        <v>652281191</v>
      </c>
      <c r="BW114" s="872"/>
      <c r="BX114" s="872"/>
      <c r="BY114" s="872"/>
      <c r="BZ114" s="872"/>
      <c r="CA114" s="872">
        <v>614451714</v>
      </c>
      <c r="CB114" s="872"/>
      <c r="CC114" s="872"/>
      <c r="CD114" s="872"/>
      <c r="CE114" s="872"/>
      <c r="CF114" s="866">
        <v>53.1</v>
      </c>
      <c r="CG114" s="867"/>
      <c r="CH114" s="867"/>
      <c r="CI114" s="867"/>
      <c r="CJ114" s="867"/>
      <c r="CK114" s="897"/>
      <c r="CL114" s="898"/>
      <c r="CM114" s="868" t="s">
        <v>401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57436890</v>
      </c>
      <c r="DH114" s="872"/>
      <c r="DI114" s="872"/>
      <c r="DJ114" s="872"/>
      <c r="DK114" s="872"/>
      <c r="DL114" s="872">
        <v>47822853</v>
      </c>
      <c r="DM114" s="872"/>
      <c r="DN114" s="872"/>
      <c r="DO114" s="872"/>
      <c r="DP114" s="872"/>
      <c r="DQ114" s="872">
        <v>40965360</v>
      </c>
      <c r="DR114" s="872"/>
      <c r="DS114" s="872"/>
      <c r="DT114" s="872"/>
      <c r="DU114" s="872"/>
      <c r="DV114" s="873">
        <v>3.5</v>
      </c>
      <c r="DW114" s="873"/>
      <c r="DX114" s="873"/>
      <c r="DY114" s="873"/>
      <c r="DZ114" s="874"/>
    </row>
    <row r="115" spans="1:130" s="189" customFormat="1" ht="26.25" customHeight="1">
      <c r="A115" s="913"/>
      <c r="B115" s="914"/>
      <c r="C115" s="902" t="s">
        <v>402</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24996865</v>
      </c>
      <c r="AB115" s="905"/>
      <c r="AC115" s="905"/>
      <c r="AD115" s="905"/>
      <c r="AE115" s="906"/>
      <c r="AF115" s="907">
        <v>21954668</v>
      </c>
      <c r="AG115" s="905"/>
      <c r="AH115" s="905"/>
      <c r="AI115" s="905"/>
      <c r="AJ115" s="906"/>
      <c r="AK115" s="907">
        <v>19950920</v>
      </c>
      <c r="AL115" s="905"/>
      <c r="AM115" s="905"/>
      <c r="AN115" s="905"/>
      <c r="AO115" s="906"/>
      <c r="AP115" s="908">
        <v>1.7</v>
      </c>
      <c r="AQ115" s="909"/>
      <c r="AR115" s="909"/>
      <c r="AS115" s="909"/>
      <c r="AT115" s="910"/>
      <c r="AU115" s="851"/>
      <c r="AV115" s="852"/>
      <c r="AW115" s="852"/>
      <c r="AX115" s="852"/>
      <c r="AY115" s="853"/>
      <c r="AZ115" s="901" t="s">
        <v>403</v>
      </c>
      <c r="BA115" s="902"/>
      <c r="BB115" s="902"/>
      <c r="BC115" s="902"/>
      <c r="BD115" s="902"/>
      <c r="BE115" s="902"/>
      <c r="BF115" s="902"/>
      <c r="BG115" s="902"/>
      <c r="BH115" s="902"/>
      <c r="BI115" s="902"/>
      <c r="BJ115" s="902"/>
      <c r="BK115" s="902"/>
      <c r="BL115" s="902"/>
      <c r="BM115" s="902"/>
      <c r="BN115" s="902"/>
      <c r="BO115" s="902"/>
      <c r="BP115" s="903"/>
      <c r="BQ115" s="871">
        <v>26520561</v>
      </c>
      <c r="BR115" s="872"/>
      <c r="BS115" s="872"/>
      <c r="BT115" s="872"/>
      <c r="BU115" s="872"/>
      <c r="BV115" s="872">
        <v>25071544</v>
      </c>
      <c r="BW115" s="872"/>
      <c r="BX115" s="872"/>
      <c r="BY115" s="872"/>
      <c r="BZ115" s="872"/>
      <c r="CA115" s="872">
        <v>24647112</v>
      </c>
      <c r="CB115" s="872"/>
      <c r="CC115" s="872"/>
      <c r="CD115" s="872"/>
      <c r="CE115" s="872"/>
      <c r="CF115" s="866">
        <v>2.1</v>
      </c>
      <c r="CG115" s="867"/>
      <c r="CH115" s="867"/>
      <c r="CI115" s="867"/>
      <c r="CJ115" s="867"/>
      <c r="CK115" s="897"/>
      <c r="CL115" s="898"/>
      <c r="CM115" s="901" t="s">
        <v>404</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v>16601252</v>
      </c>
      <c r="DH115" s="872"/>
      <c r="DI115" s="872"/>
      <c r="DJ115" s="872"/>
      <c r="DK115" s="872"/>
      <c r="DL115" s="872">
        <v>16602958</v>
      </c>
      <c r="DM115" s="872"/>
      <c r="DN115" s="872"/>
      <c r="DO115" s="872"/>
      <c r="DP115" s="872"/>
      <c r="DQ115" s="872">
        <v>16604664</v>
      </c>
      <c r="DR115" s="872"/>
      <c r="DS115" s="872"/>
      <c r="DT115" s="872"/>
      <c r="DU115" s="872"/>
      <c r="DV115" s="873">
        <v>1.4</v>
      </c>
      <c r="DW115" s="873"/>
      <c r="DX115" s="873"/>
      <c r="DY115" s="873"/>
      <c r="DZ115" s="874"/>
    </row>
    <row r="116" spans="1:130" s="189" customFormat="1" ht="26.25" customHeight="1">
      <c r="A116" s="915"/>
      <c r="B116" s="916"/>
      <c r="C116" s="923" t="s">
        <v>405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157997</v>
      </c>
      <c r="AB116" s="905"/>
      <c r="AC116" s="905"/>
      <c r="AD116" s="905"/>
      <c r="AE116" s="906"/>
      <c r="AF116" s="907">
        <v>132695</v>
      </c>
      <c r="AG116" s="905"/>
      <c r="AH116" s="905"/>
      <c r="AI116" s="905"/>
      <c r="AJ116" s="906"/>
      <c r="AK116" s="907">
        <v>59315</v>
      </c>
      <c r="AL116" s="905"/>
      <c r="AM116" s="905"/>
      <c r="AN116" s="905"/>
      <c r="AO116" s="906"/>
      <c r="AP116" s="908">
        <v>0</v>
      </c>
      <c r="AQ116" s="909"/>
      <c r="AR116" s="909"/>
      <c r="AS116" s="909"/>
      <c r="AT116" s="910"/>
      <c r="AU116" s="851"/>
      <c r="AV116" s="852"/>
      <c r="AW116" s="852"/>
      <c r="AX116" s="852"/>
      <c r="AY116" s="853"/>
      <c r="AZ116" s="901" t="s">
        <v>406</v>
      </c>
      <c r="BA116" s="902"/>
      <c r="BB116" s="902"/>
      <c r="BC116" s="902"/>
      <c r="BD116" s="902"/>
      <c r="BE116" s="902"/>
      <c r="BF116" s="902"/>
      <c r="BG116" s="902"/>
      <c r="BH116" s="902"/>
      <c r="BI116" s="902"/>
      <c r="BJ116" s="902"/>
      <c r="BK116" s="902"/>
      <c r="BL116" s="902"/>
      <c r="BM116" s="902"/>
      <c r="BN116" s="902"/>
      <c r="BO116" s="902"/>
      <c r="BP116" s="903"/>
      <c r="BQ116" s="871" t="s">
        <v>391</v>
      </c>
      <c r="BR116" s="872"/>
      <c r="BS116" s="872"/>
      <c r="BT116" s="872"/>
      <c r="BU116" s="872"/>
      <c r="BV116" s="872" t="s">
        <v>391</v>
      </c>
      <c r="BW116" s="872"/>
      <c r="BX116" s="872"/>
      <c r="BY116" s="872"/>
      <c r="BZ116" s="872"/>
      <c r="CA116" s="872" t="s">
        <v>391</v>
      </c>
      <c r="CB116" s="872"/>
      <c r="CC116" s="872"/>
      <c r="CD116" s="872"/>
      <c r="CE116" s="872"/>
      <c r="CF116" s="866" t="s">
        <v>391</v>
      </c>
      <c r="CG116" s="867"/>
      <c r="CH116" s="867"/>
      <c r="CI116" s="867"/>
      <c r="CJ116" s="867"/>
      <c r="CK116" s="897"/>
      <c r="CL116" s="898"/>
      <c r="CM116" s="868" t="s">
        <v>407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391</v>
      </c>
      <c r="DH116" s="872"/>
      <c r="DI116" s="872"/>
      <c r="DJ116" s="872"/>
      <c r="DK116" s="872"/>
      <c r="DL116" s="872" t="s">
        <v>391</v>
      </c>
      <c r="DM116" s="872"/>
      <c r="DN116" s="872"/>
      <c r="DO116" s="872"/>
      <c r="DP116" s="872"/>
      <c r="DQ116" s="872" t="s">
        <v>391</v>
      </c>
      <c r="DR116" s="872"/>
      <c r="DS116" s="872"/>
      <c r="DT116" s="872"/>
      <c r="DU116" s="872"/>
      <c r="DV116" s="873" t="s">
        <v>391</v>
      </c>
      <c r="DW116" s="873"/>
      <c r="DX116" s="873"/>
      <c r="DY116" s="873"/>
      <c r="DZ116" s="874"/>
    </row>
    <row r="117" spans="1:130" s="189" customFormat="1" ht="26.25" customHeight="1">
      <c r="A117" s="856" t="s">
        <v>135</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408</v>
      </c>
      <c r="Z117" s="836"/>
      <c r="AA117" s="948">
        <v>510909669</v>
      </c>
      <c r="AB117" s="918"/>
      <c r="AC117" s="918"/>
      <c r="AD117" s="918"/>
      <c r="AE117" s="919"/>
      <c r="AF117" s="917">
        <v>514815160</v>
      </c>
      <c r="AG117" s="918"/>
      <c r="AH117" s="918"/>
      <c r="AI117" s="918"/>
      <c r="AJ117" s="919"/>
      <c r="AK117" s="917">
        <v>500908683</v>
      </c>
      <c r="AL117" s="918"/>
      <c r="AM117" s="918"/>
      <c r="AN117" s="918"/>
      <c r="AO117" s="919"/>
      <c r="AP117" s="920"/>
      <c r="AQ117" s="921"/>
      <c r="AR117" s="921"/>
      <c r="AS117" s="921"/>
      <c r="AT117" s="922"/>
      <c r="AU117" s="851"/>
      <c r="AV117" s="852"/>
      <c r="AW117" s="852"/>
      <c r="AX117" s="852"/>
      <c r="AY117" s="853"/>
      <c r="AZ117" s="947" t="s">
        <v>409</v>
      </c>
      <c r="BA117" s="923"/>
      <c r="BB117" s="923"/>
      <c r="BC117" s="923"/>
      <c r="BD117" s="923"/>
      <c r="BE117" s="923"/>
      <c r="BF117" s="923"/>
      <c r="BG117" s="923"/>
      <c r="BH117" s="923"/>
      <c r="BI117" s="923"/>
      <c r="BJ117" s="923"/>
      <c r="BK117" s="923"/>
      <c r="BL117" s="923"/>
      <c r="BM117" s="923"/>
      <c r="BN117" s="923"/>
      <c r="BO117" s="923"/>
      <c r="BP117" s="924"/>
      <c r="BQ117" s="937" t="s">
        <v>100</v>
      </c>
      <c r="BR117" s="938"/>
      <c r="BS117" s="938"/>
      <c r="BT117" s="938"/>
      <c r="BU117" s="938"/>
      <c r="BV117" s="938" t="s">
        <v>100</v>
      </c>
      <c r="BW117" s="938"/>
      <c r="BX117" s="938"/>
      <c r="BY117" s="938"/>
      <c r="BZ117" s="938"/>
      <c r="CA117" s="938" t="s">
        <v>100</v>
      </c>
      <c r="CB117" s="938"/>
      <c r="CC117" s="938"/>
      <c r="CD117" s="938"/>
      <c r="CE117" s="938"/>
      <c r="CF117" s="866" t="s">
        <v>100</v>
      </c>
      <c r="CG117" s="867"/>
      <c r="CH117" s="867"/>
      <c r="CI117" s="867"/>
      <c r="CJ117" s="867"/>
      <c r="CK117" s="897"/>
      <c r="CL117" s="898"/>
      <c r="CM117" s="868" t="s">
        <v>410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100</v>
      </c>
      <c r="DH117" s="872"/>
      <c r="DI117" s="872"/>
      <c r="DJ117" s="872"/>
      <c r="DK117" s="872"/>
      <c r="DL117" s="872" t="s">
        <v>100</v>
      </c>
      <c r="DM117" s="872"/>
      <c r="DN117" s="872"/>
      <c r="DO117" s="872"/>
      <c r="DP117" s="872"/>
      <c r="DQ117" s="872" t="s">
        <v>100</v>
      </c>
      <c r="DR117" s="872"/>
      <c r="DS117" s="872"/>
      <c r="DT117" s="872"/>
      <c r="DU117" s="872"/>
      <c r="DV117" s="873" t="s">
        <v>100</v>
      </c>
      <c r="DW117" s="873"/>
      <c r="DX117" s="873"/>
      <c r="DY117" s="873"/>
      <c r="DZ117" s="874"/>
    </row>
    <row r="118" spans="1:130" s="189" customFormat="1" ht="26.25" customHeight="1">
      <c r="A118" s="856" t="s">
        <v>383</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381</v>
      </c>
      <c r="AB118" s="835"/>
      <c r="AC118" s="835"/>
      <c r="AD118" s="835"/>
      <c r="AE118" s="836"/>
      <c r="AF118" s="834" t="s">
        <v>274</v>
      </c>
      <c r="AG118" s="835"/>
      <c r="AH118" s="835"/>
      <c r="AI118" s="835"/>
      <c r="AJ118" s="836"/>
      <c r="AK118" s="834" t="s">
        <v>273</v>
      </c>
      <c r="AL118" s="835"/>
      <c r="AM118" s="835"/>
      <c r="AN118" s="835"/>
      <c r="AO118" s="836"/>
      <c r="AP118" s="942" t="s">
        <v>382</v>
      </c>
      <c r="AQ118" s="943"/>
      <c r="AR118" s="943"/>
      <c r="AS118" s="943"/>
      <c r="AT118" s="944"/>
      <c r="AU118" s="854"/>
      <c r="AV118" s="855"/>
      <c r="AW118" s="855"/>
      <c r="AX118" s="855"/>
      <c r="AY118" s="855"/>
      <c r="AZ118" s="220" t="s">
        <v>135</v>
      </c>
      <c r="BA118" s="220"/>
      <c r="BB118" s="220"/>
      <c r="BC118" s="220"/>
      <c r="BD118" s="220"/>
      <c r="BE118" s="220"/>
      <c r="BF118" s="220"/>
      <c r="BG118" s="220"/>
      <c r="BH118" s="220"/>
      <c r="BI118" s="220"/>
      <c r="BJ118" s="220"/>
      <c r="BK118" s="220"/>
      <c r="BL118" s="220"/>
      <c r="BM118" s="220"/>
      <c r="BN118" s="220"/>
      <c r="BO118" s="945" t="s">
        <v>411</v>
      </c>
      <c r="BP118" s="946"/>
      <c r="BQ118" s="937">
        <v>6881814873</v>
      </c>
      <c r="BR118" s="938"/>
      <c r="BS118" s="938"/>
      <c r="BT118" s="938"/>
      <c r="BU118" s="938"/>
      <c r="BV118" s="938">
        <v>6830980699</v>
      </c>
      <c r="BW118" s="938"/>
      <c r="BX118" s="938"/>
      <c r="BY118" s="938"/>
      <c r="BZ118" s="938"/>
      <c r="CA118" s="938">
        <v>6746079994</v>
      </c>
      <c r="CB118" s="938"/>
      <c r="CC118" s="938"/>
      <c r="CD118" s="938"/>
      <c r="CE118" s="938"/>
      <c r="CF118" s="939"/>
      <c r="CG118" s="940"/>
      <c r="CH118" s="940"/>
      <c r="CI118" s="940"/>
      <c r="CJ118" s="941"/>
      <c r="CK118" s="897"/>
      <c r="CL118" s="898"/>
      <c r="CM118" s="868" t="s">
        <v>412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100</v>
      </c>
      <c r="DH118" s="872"/>
      <c r="DI118" s="872"/>
      <c r="DJ118" s="872"/>
      <c r="DK118" s="872"/>
      <c r="DL118" s="872" t="s">
        <v>100</v>
      </c>
      <c r="DM118" s="872"/>
      <c r="DN118" s="872"/>
      <c r="DO118" s="872"/>
      <c r="DP118" s="872"/>
      <c r="DQ118" s="872" t="s">
        <v>100</v>
      </c>
      <c r="DR118" s="872"/>
      <c r="DS118" s="872"/>
      <c r="DT118" s="872"/>
      <c r="DU118" s="872"/>
      <c r="DV118" s="873" t="s">
        <v>100</v>
      </c>
      <c r="DW118" s="873"/>
      <c r="DX118" s="873"/>
      <c r="DY118" s="873"/>
      <c r="DZ118" s="874"/>
    </row>
    <row r="119" spans="1:130" s="189" customFormat="1" ht="26.25" customHeight="1">
      <c r="A119" s="926" t="s">
        <v>386</v>
      </c>
      <c r="B119" s="896"/>
      <c r="C119" s="875" t="s">
        <v>387</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v>41465</v>
      </c>
      <c r="AB119" s="842"/>
      <c r="AC119" s="842"/>
      <c r="AD119" s="842"/>
      <c r="AE119" s="843"/>
      <c r="AF119" s="844">
        <v>41527</v>
      </c>
      <c r="AG119" s="842"/>
      <c r="AH119" s="842"/>
      <c r="AI119" s="842"/>
      <c r="AJ119" s="843"/>
      <c r="AK119" s="844">
        <v>41559</v>
      </c>
      <c r="AL119" s="842"/>
      <c r="AM119" s="842"/>
      <c r="AN119" s="842"/>
      <c r="AO119" s="843"/>
      <c r="AP119" s="845">
        <v>0</v>
      </c>
      <c r="AQ119" s="846"/>
      <c r="AR119" s="846"/>
      <c r="AS119" s="846"/>
      <c r="AT119" s="847"/>
      <c r="AU119" s="929" t="s">
        <v>413</v>
      </c>
      <c r="AV119" s="930"/>
      <c r="AW119" s="930"/>
      <c r="AX119" s="930"/>
      <c r="AY119" s="931"/>
      <c r="AZ119" s="892" t="s">
        <v>414</v>
      </c>
      <c r="BA119" s="839"/>
      <c r="BB119" s="839"/>
      <c r="BC119" s="839"/>
      <c r="BD119" s="839"/>
      <c r="BE119" s="839"/>
      <c r="BF119" s="839"/>
      <c r="BG119" s="839"/>
      <c r="BH119" s="839"/>
      <c r="BI119" s="839"/>
      <c r="BJ119" s="839"/>
      <c r="BK119" s="839"/>
      <c r="BL119" s="839"/>
      <c r="BM119" s="839"/>
      <c r="BN119" s="839"/>
      <c r="BO119" s="839"/>
      <c r="BP119" s="840"/>
      <c r="BQ119" s="878">
        <v>165357061</v>
      </c>
      <c r="BR119" s="879"/>
      <c r="BS119" s="879"/>
      <c r="BT119" s="879"/>
      <c r="BU119" s="879"/>
      <c r="BV119" s="879">
        <v>205102507</v>
      </c>
      <c r="BW119" s="879"/>
      <c r="BX119" s="879"/>
      <c r="BY119" s="879"/>
      <c r="BZ119" s="879"/>
      <c r="CA119" s="879">
        <v>191709191</v>
      </c>
      <c r="CB119" s="879"/>
      <c r="CC119" s="879"/>
      <c r="CD119" s="879"/>
      <c r="CE119" s="879"/>
      <c r="CF119" s="893">
        <v>16.600000000000001</v>
      </c>
      <c r="CG119" s="894"/>
      <c r="CH119" s="894"/>
      <c r="CI119" s="894"/>
      <c r="CJ119" s="894"/>
      <c r="CK119" s="899"/>
      <c r="CL119" s="900"/>
      <c r="CM119" s="949" t="s">
        <v>415</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t="s">
        <v>100</v>
      </c>
      <c r="DH119" s="872"/>
      <c r="DI119" s="872"/>
      <c r="DJ119" s="872"/>
      <c r="DK119" s="872"/>
      <c r="DL119" s="872" t="s">
        <v>100</v>
      </c>
      <c r="DM119" s="872"/>
      <c r="DN119" s="872"/>
      <c r="DO119" s="872"/>
      <c r="DP119" s="872"/>
      <c r="DQ119" s="872" t="s">
        <v>100</v>
      </c>
      <c r="DR119" s="872"/>
      <c r="DS119" s="872"/>
      <c r="DT119" s="872"/>
      <c r="DU119" s="872"/>
      <c r="DV119" s="873" t="s">
        <v>100</v>
      </c>
      <c r="DW119" s="873"/>
      <c r="DX119" s="873"/>
      <c r="DY119" s="873"/>
      <c r="DZ119" s="874"/>
    </row>
    <row r="120" spans="1:130" s="189" customFormat="1" ht="26.25" customHeight="1">
      <c r="A120" s="927"/>
      <c r="B120" s="898"/>
      <c r="C120" s="868" t="s">
        <v>390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100</v>
      </c>
      <c r="AB120" s="905"/>
      <c r="AC120" s="905"/>
      <c r="AD120" s="905"/>
      <c r="AE120" s="906"/>
      <c r="AF120" s="907" t="s">
        <v>100</v>
      </c>
      <c r="AG120" s="905"/>
      <c r="AH120" s="905"/>
      <c r="AI120" s="905"/>
      <c r="AJ120" s="906"/>
      <c r="AK120" s="907" t="s">
        <v>100</v>
      </c>
      <c r="AL120" s="905"/>
      <c r="AM120" s="905"/>
      <c r="AN120" s="905"/>
      <c r="AO120" s="906"/>
      <c r="AP120" s="908" t="s">
        <v>100</v>
      </c>
      <c r="AQ120" s="909"/>
      <c r="AR120" s="909"/>
      <c r="AS120" s="909"/>
      <c r="AT120" s="910"/>
      <c r="AU120" s="932"/>
      <c r="AV120" s="933"/>
      <c r="AW120" s="933"/>
      <c r="AX120" s="933"/>
      <c r="AY120" s="934"/>
      <c r="AZ120" s="901" t="s">
        <v>416</v>
      </c>
      <c r="BA120" s="902"/>
      <c r="BB120" s="902"/>
      <c r="BC120" s="902"/>
      <c r="BD120" s="902"/>
      <c r="BE120" s="902"/>
      <c r="BF120" s="902"/>
      <c r="BG120" s="902"/>
      <c r="BH120" s="902"/>
      <c r="BI120" s="902"/>
      <c r="BJ120" s="902"/>
      <c r="BK120" s="902"/>
      <c r="BL120" s="902"/>
      <c r="BM120" s="902"/>
      <c r="BN120" s="902"/>
      <c r="BO120" s="902"/>
      <c r="BP120" s="903"/>
      <c r="BQ120" s="871">
        <v>90471509</v>
      </c>
      <c r="BR120" s="872"/>
      <c r="BS120" s="872"/>
      <c r="BT120" s="872"/>
      <c r="BU120" s="872"/>
      <c r="BV120" s="872">
        <v>84166085</v>
      </c>
      <c r="BW120" s="872"/>
      <c r="BX120" s="872"/>
      <c r="BY120" s="872"/>
      <c r="BZ120" s="872"/>
      <c r="CA120" s="872">
        <v>80489618</v>
      </c>
      <c r="CB120" s="872"/>
      <c r="CC120" s="872"/>
      <c r="CD120" s="872"/>
      <c r="CE120" s="872"/>
      <c r="CF120" s="866">
        <v>7</v>
      </c>
      <c r="CG120" s="867"/>
      <c r="CH120" s="867"/>
      <c r="CI120" s="867"/>
      <c r="CJ120" s="867"/>
      <c r="CK120" s="958" t="s">
        <v>417</v>
      </c>
      <c r="CL120" s="959"/>
      <c r="CM120" s="959"/>
      <c r="CN120" s="959"/>
      <c r="CO120" s="960"/>
      <c r="CP120" s="966" t="s">
        <v>359</v>
      </c>
      <c r="CQ120" s="967"/>
      <c r="CR120" s="967"/>
      <c r="CS120" s="967"/>
      <c r="CT120" s="967"/>
      <c r="CU120" s="967"/>
      <c r="CV120" s="967"/>
      <c r="CW120" s="967"/>
      <c r="CX120" s="967"/>
      <c r="CY120" s="967"/>
      <c r="CZ120" s="967"/>
      <c r="DA120" s="967"/>
      <c r="DB120" s="967"/>
      <c r="DC120" s="967"/>
      <c r="DD120" s="967"/>
      <c r="DE120" s="967"/>
      <c r="DF120" s="968"/>
      <c r="DG120" s="878">
        <v>22933329</v>
      </c>
      <c r="DH120" s="879"/>
      <c r="DI120" s="879"/>
      <c r="DJ120" s="879"/>
      <c r="DK120" s="879"/>
      <c r="DL120" s="879">
        <v>22321869</v>
      </c>
      <c r="DM120" s="879"/>
      <c r="DN120" s="879"/>
      <c r="DO120" s="879"/>
      <c r="DP120" s="879"/>
      <c r="DQ120" s="879">
        <v>21544913</v>
      </c>
      <c r="DR120" s="879"/>
      <c r="DS120" s="879"/>
      <c r="DT120" s="879"/>
      <c r="DU120" s="879"/>
      <c r="DV120" s="880">
        <v>1.9</v>
      </c>
      <c r="DW120" s="880"/>
      <c r="DX120" s="880"/>
      <c r="DY120" s="880"/>
      <c r="DZ120" s="881"/>
    </row>
    <row r="121" spans="1:130" s="189" customFormat="1" ht="26.25" customHeight="1">
      <c r="A121" s="927"/>
      <c r="B121" s="898"/>
      <c r="C121" s="955" t="s">
        <v>418</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14444887</v>
      </c>
      <c r="AB121" s="905"/>
      <c r="AC121" s="905"/>
      <c r="AD121" s="905"/>
      <c r="AE121" s="906"/>
      <c r="AF121" s="907">
        <v>12552418</v>
      </c>
      <c r="AG121" s="905"/>
      <c r="AH121" s="905"/>
      <c r="AI121" s="905"/>
      <c r="AJ121" s="906"/>
      <c r="AK121" s="907">
        <v>10707870</v>
      </c>
      <c r="AL121" s="905"/>
      <c r="AM121" s="905"/>
      <c r="AN121" s="905"/>
      <c r="AO121" s="906"/>
      <c r="AP121" s="908">
        <v>0.9</v>
      </c>
      <c r="AQ121" s="909"/>
      <c r="AR121" s="909"/>
      <c r="AS121" s="909"/>
      <c r="AT121" s="910"/>
      <c r="AU121" s="932"/>
      <c r="AV121" s="933"/>
      <c r="AW121" s="933"/>
      <c r="AX121" s="933"/>
      <c r="AY121" s="934"/>
      <c r="AZ121" s="947" t="s">
        <v>419</v>
      </c>
      <c r="BA121" s="923"/>
      <c r="BB121" s="923"/>
      <c r="BC121" s="923"/>
      <c r="BD121" s="923"/>
      <c r="BE121" s="923"/>
      <c r="BF121" s="923"/>
      <c r="BG121" s="923"/>
      <c r="BH121" s="923"/>
      <c r="BI121" s="923"/>
      <c r="BJ121" s="923"/>
      <c r="BK121" s="923"/>
      <c r="BL121" s="923"/>
      <c r="BM121" s="923"/>
      <c r="BN121" s="923"/>
      <c r="BO121" s="923"/>
      <c r="BP121" s="924"/>
      <c r="BQ121" s="937">
        <v>2793519459</v>
      </c>
      <c r="BR121" s="938"/>
      <c r="BS121" s="938"/>
      <c r="BT121" s="938"/>
      <c r="BU121" s="938"/>
      <c r="BV121" s="938">
        <v>2815040418</v>
      </c>
      <c r="BW121" s="938"/>
      <c r="BX121" s="938"/>
      <c r="BY121" s="938"/>
      <c r="BZ121" s="938"/>
      <c r="CA121" s="938">
        <v>2803099206</v>
      </c>
      <c r="CB121" s="938"/>
      <c r="CC121" s="938"/>
      <c r="CD121" s="938"/>
      <c r="CE121" s="938"/>
      <c r="CF121" s="969">
        <v>242.4</v>
      </c>
      <c r="CG121" s="970"/>
      <c r="CH121" s="970"/>
      <c r="CI121" s="970"/>
      <c r="CJ121" s="970"/>
      <c r="CK121" s="961"/>
      <c r="CL121" s="962"/>
      <c r="CM121" s="962"/>
      <c r="CN121" s="962"/>
      <c r="CO121" s="963"/>
      <c r="CP121" s="952" t="s">
        <v>356</v>
      </c>
      <c r="CQ121" s="953"/>
      <c r="CR121" s="953"/>
      <c r="CS121" s="953"/>
      <c r="CT121" s="953"/>
      <c r="CU121" s="953"/>
      <c r="CV121" s="953"/>
      <c r="CW121" s="953"/>
      <c r="CX121" s="953"/>
      <c r="CY121" s="953"/>
      <c r="CZ121" s="953"/>
      <c r="DA121" s="953"/>
      <c r="DB121" s="953"/>
      <c r="DC121" s="953"/>
      <c r="DD121" s="953"/>
      <c r="DE121" s="953"/>
      <c r="DF121" s="954"/>
      <c r="DG121" s="871">
        <v>15568229</v>
      </c>
      <c r="DH121" s="872"/>
      <c r="DI121" s="872"/>
      <c r="DJ121" s="872"/>
      <c r="DK121" s="872"/>
      <c r="DL121" s="872">
        <v>13783993</v>
      </c>
      <c r="DM121" s="872"/>
      <c r="DN121" s="872"/>
      <c r="DO121" s="872"/>
      <c r="DP121" s="872"/>
      <c r="DQ121" s="872">
        <v>13532237</v>
      </c>
      <c r="DR121" s="872"/>
      <c r="DS121" s="872"/>
      <c r="DT121" s="872"/>
      <c r="DU121" s="872"/>
      <c r="DV121" s="873">
        <v>1.2</v>
      </c>
      <c r="DW121" s="873"/>
      <c r="DX121" s="873"/>
      <c r="DY121" s="873"/>
      <c r="DZ121" s="874"/>
    </row>
    <row r="122" spans="1:130" s="189" customFormat="1" ht="26.25" customHeight="1">
      <c r="A122" s="927"/>
      <c r="B122" s="898"/>
      <c r="C122" s="868" t="s">
        <v>401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9095309</v>
      </c>
      <c r="AB122" s="905"/>
      <c r="AC122" s="905"/>
      <c r="AD122" s="905"/>
      <c r="AE122" s="906"/>
      <c r="AF122" s="907">
        <v>8085422</v>
      </c>
      <c r="AG122" s="905"/>
      <c r="AH122" s="905"/>
      <c r="AI122" s="905"/>
      <c r="AJ122" s="906"/>
      <c r="AK122" s="907">
        <v>8055719</v>
      </c>
      <c r="AL122" s="905"/>
      <c r="AM122" s="905"/>
      <c r="AN122" s="905"/>
      <c r="AO122" s="906"/>
      <c r="AP122" s="908">
        <v>0.7</v>
      </c>
      <c r="AQ122" s="909"/>
      <c r="AR122" s="909"/>
      <c r="AS122" s="909"/>
      <c r="AT122" s="910"/>
      <c r="AU122" s="935"/>
      <c r="AV122" s="936"/>
      <c r="AW122" s="936"/>
      <c r="AX122" s="936"/>
      <c r="AY122" s="936"/>
      <c r="AZ122" s="220" t="s">
        <v>135</v>
      </c>
      <c r="BA122" s="220"/>
      <c r="BB122" s="220"/>
      <c r="BC122" s="220"/>
      <c r="BD122" s="220"/>
      <c r="BE122" s="220"/>
      <c r="BF122" s="220"/>
      <c r="BG122" s="220"/>
      <c r="BH122" s="220"/>
      <c r="BI122" s="220"/>
      <c r="BJ122" s="220"/>
      <c r="BK122" s="220"/>
      <c r="BL122" s="220"/>
      <c r="BM122" s="220"/>
      <c r="BN122" s="220"/>
      <c r="BO122" s="945" t="s">
        <v>420</v>
      </c>
      <c r="BP122" s="946"/>
      <c r="BQ122" s="982">
        <v>3049348029</v>
      </c>
      <c r="BR122" s="983"/>
      <c r="BS122" s="983"/>
      <c r="BT122" s="983"/>
      <c r="BU122" s="983"/>
      <c r="BV122" s="983">
        <v>3104309010</v>
      </c>
      <c r="BW122" s="983"/>
      <c r="BX122" s="983"/>
      <c r="BY122" s="983"/>
      <c r="BZ122" s="983"/>
      <c r="CA122" s="983">
        <v>3075298015</v>
      </c>
      <c r="CB122" s="983"/>
      <c r="CC122" s="983"/>
      <c r="CD122" s="983"/>
      <c r="CE122" s="983"/>
      <c r="CF122" s="939"/>
      <c r="CG122" s="940"/>
      <c r="CH122" s="940"/>
      <c r="CI122" s="940"/>
      <c r="CJ122" s="941"/>
      <c r="CK122" s="961"/>
      <c r="CL122" s="962"/>
      <c r="CM122" s="962"/>
      <c r="CN122" s="962"/>
      <c r="CO122" s="963"/>
      <c r="CP122" s="952" t="s">
        <v>353</v>
      </c>
      <c r="CQ122" s="953"/>
      <c r="CR122" s="953"/>
      <c r="CS122" s="953"/>
      <c r="CT122" s="953"/>
      <c r="CU122" s="953"/>
      <c r="CV122" s="953"/>
      <c r="CW122" s="953"/>
      <c r="CX122" s="953"/>
      <c r="CY122" s="953"/>
      <c r="CZ122" s="953"/>
      <c r="DA122" s="953"/>
      <c r="DB122" s="953"/>
      <c r="DC122" s="953"/>
      <c r="DD122" s="953"/>
      <c r="DE122" s="953"/>
      <c r="DF122" s="954"/>
      <c r="DG122" s="871">
        <v>13054997</v>
      </c>
      <c r="DH122" s="872"/>
      <c r="DI122" s="872"/>
      <c r="DJ122" s="872"/>
      <c r="DK122" s="872"/>
      <c r="DL122" s="872">
        <v>11163525</v>
      </c>
      <c r="DM122" s="872"/>
      <c r="DN122" s="872"/>
      <c r="DO122" s="872"/>
      <c r="DP122" s="872"/>
      <c r="DQ122" s="872">
        <v>9826470</v>
      </c>
      <c r="DR122" s="872"/>
      <c r="DS122" s="872"/>
      <c r="DT122" s="872"/>
      <c r="DU122" s="872"/>
      <c r="DV122" s="873">
        <v>0.8</v>
      </c>
      <c r="DW122" s="873"/>
      <c r="DX122" s="873"/>
      <c r="DY122" s="873"/>
      <c r="DZ122" s="874"/>
    </row>
    <row r="123" spans="1:130" s="189" customFormat="1" ht="26.25" customHeight="1" thickBot="1">
      <c r="A123" s="927"/>
      <c r="B123" s="898"/>
      <c r="C123" s="868" t="s">
        <v>407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100</v>
      </c>
      <c r="AB123" s="905"/>
      <c r="AC123" s="905"/>
      <c r="AD123" s="905"/>
      <c r="AE123" s="906"/>
      <c r="AF123" s="907" t="s">
        <v>100</v>
      </c>
      <c r="AG123" s="905"/>
      <c r="AH123" s="905"/>
      <c r="AI123" s="905"/>
      <c r="AJ123" s="906"/>
      <c r="AK123" s="907" t="s">
        <v>100</v>
      </c>
      <c r="AL123" s="905"/>
      <c r="AM123" s="905"/>
      <c r="AN123" s="905"/>
      <c r="AO123" s="906"/>
      <c r="AP123" s="908" t="s">
        <v>100</v>
      </c>
      <c r="AQ123" s="909"/>
      <c r="AR123" s="909"/>
      <c r="AS123" s="909"/>
      <c r="AT123" s="910"/>
      <c r="AU123" s="979" t="s">
        <v>421</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328.6</v>
      </c>
      <c r="BR123" s="975"/>
      <c r="BS123" s="975"/>
      <c r="BT123" s="975"/>
      <c r="BU123" s="975"/>
      <c r="BV123" s="975">
        <v>320.60000000000002</v>
      </c>
      <c r="BW123" s="975"/>
      <c r="BX123" s="975"/>
      <c r="BY123" s="975"/>
      <c r="BZ123" s="975"/>
      <c r="CA123" s="975">
        <v>317.39999999999998</v>
      </c>
      <c r="CB123" s="975"/>
      <c r="CC123" s="975"/>
      <c r="CD123" s="975"/>
      <c r="CE123" s="975"/>
      <c r="CF123" s="976"/>
      <c r="CG123" s="977"/>
      <c r="CH123" s="977"/>
      <c r="CI123" s="977"/>
      <c r="CJ123" s="978"/>
      <c r="CK123" s="961"/>
      <c r="CL123" s="962"/>
      <c r="CM123" s="962"/>
      <c r="CN123" s="962"/>
      <c r="CO123" s="963"/>
      <c r="CP123" s="952" t="s">
        <v>357</v>
      </c>
      <c r="CQ123" s="953"/>
      <c r="CR123" s="953"/>
      <c r="CS123" s="953"/>
      <c r="CT123" s="953"/>
      <c r="CU123" s="953"/>
      <c r="CV123" s="953"/>
      <c r="CW123" s="953"/>
      <c r="CX123" s="953"/>
      <c r="CY123" s="953"/>
      <c r="CZ123" s="953"/>
      <c r="DA123" s="953"/>
      <c r="DB123" s="953"/>
      <c r="DC123" s="953"/>
      <c r="DD123" s="953"/>
      <c r="DE123" s="953"/>
      <c r="DF123" s="954"/>
      <c r="DG123" s="871">
        <v>1961948</v>
      </c>
      <c r="DH123" s="872"/>
      <c r="DI123" s="872"/>
      <c r="DJ123" s="872"/>
      <c r="DK123" s="872"/>
      <c r="DL123" s="872">
        <v>2135016</v>
      </c>
      <c r="DM123" s="872"/>
      <c r="DN123" s="872"/>
      <c r="DO123" s="872"/>
      <c r="DP123" s="872"/>
      <c r="DQ123" s="872">
        <v>2063741</v>
      </c>
      <c r="DR123" s="872"/>
      <c r="DS123" s="872"/>
      <c r="DT123" s="872"/>
      <c r="DU123" s="872"/>
      <c r="DV123" s="873">
        <v>0.2</v>
      </c>
      <c r="DW123" s="873"/>
      <c r="DX123" s="873"/>
      <c r="DY123" s="873"/>
      <c r="DZ123" s="874"/>
    </row>
    <row r="124" spans="1:130" s="189" customFormat="1" ht="26.25" customHeight="1">
      <c r="A124" s="927"/>
      <c r="B124" s="898"/>
      <c r="C124" s="868" t="s">
        <v>410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100</v>
      </c>
      <c r="AB124" s="905"/>
      <c r="AC124" s="905"/>
      <c r="AD124" s="905"/>
      <c r="AE124" s="906"/>
      <c r="AF124" s="907" t="s">
        <v>100</v>
      </c>
      <c r="AG124" s="905"/>
      <c r="AH124" s="905"/>
      <c r="AI124" s="905"/>
      <c r="AJ124" s="906"/>
      <c r="AK124" s="907" t="s">
        <v>100</v>
      </c>
      <c r="AL124" s="905"/>
      <c r="AM124" s="905"/>
      <c r="AN124" s="905"/>
      <c r="AO124" s="906"/>
      <c r="AP124" s="908" t="s">
        <v>100</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422</v>
      </c>
      <c r="CQ124" s="972"/>
      <c r="CR124" s="972"/>
      <c r="CS124" s="972"/>
      <c r="CT124" s="972"/>
      <c r="CU124" s="972"/>
      <c r="CV124" s="972"/>
      <c r="CW124" s="972"/>
      <c r="CX124" s="972"/>
      <c r="CY124" s="972"/>
      <c r="CZ124" s="972"/>
      <c r="DA124" s="972"/>
      <c r="DB124" s="972"/>
      <c r="DC124" s="972"/>
      <c r="DD124" s="972"/>
      <c r="DE124" s="972"/>
      <c r="DF124" s="973"/>
      <c r="DG124" s="937" t="s">
        <v>100</v>
      </c>
      <c r="DH124" s="938"/>
      <c r="DI124" s="938"/>
      <c r="DJ124" s="938"/>
      <c r="DK124" s="938"/>
      <c r="DL124" s="938" t="s">
        <v>100</v>
      </c>
      <c r="DM124" s="938"/>
      <c r="DN124" s="938"/>
      <c r="DO124" s="938"/>
      <c r="DP124" s="938"/>
      <c r="DQ124" s="938" t="s">
        <v>100</v>
      </c>
      <c r="DR124" s="938"/>
      <c r="DS124" s="938"/>
      <c r="DT124" s="938"/>
      <c r="DU124" s="938"/>
      <c r="DV124" s="987" t="s">
        <v>100</v>
      </c>
      <c r="DW124" s="987"/>
      <c r="DX124" s="987"/>
      <c r="DY124" s="987"/>
      <c r="DZ124" s="988"/>
    </row>
    <row r="125" spans="1:130" s="189" customFormat="1" ht="26.25" customHeight="1" thickBot="1">
      <c r="A125" s="927"/>
      <c r="B125" s="898"/>
      <c r="C125" s="868" t="s">
        <v>412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100</v>
      </c>
      <c r="AB125" s="905"/>
      <c r="AC125" s="905"/>
      <c r="AD125" s="905"/>
      <c r="AE125" s="906"/>
      <c r="AF125" s="907" t="s">
        <v>100</v>
      </c>
      <c r="AG125" s="905"/>
      <c r="AH125" s="905"/>
      <c r="AI125" s="905"/>
      <c r="AJ125" s="906"/>
      <c r="AK125" s="907" t="s">
        <v>100</v>
      </c>
      <c r="AL125" s="905"/>
      <c r="AM125" s="905"/>
      <c r="AN125" s="905"/>
      <c r="AO125" s="906"/>
      <c r="AP125" s="908" t="s">
        <v>100</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423</v>
      </c>
      <c r="CL125" s="959"/>
      <c r="CM125" s="959"/>
      <c r="CN125" s="959"/>
      <c r="CO125" s="960"/>
      <c r="CP125" s="892" t="s">
        <v>424</v>
      </c>
      <c r="CQ125" s="839"/>
      <c r="CR125" s="839"/>
      <c r="CS125" s="839"/>
      <c r="CT125" s="839"/>
      <c r="CU125" s="839"/>
      <c r="CV125" s="839"/>
      <c r="CW125" s="839"/>
      <c r="CX125" s="839"/>
      <c r="CY125" s="839"/>
      <c r="CZ125" s="839"/>
      <c r="DA125" s="839"/>
      <c r="DB125" s="839"/>
      <c r="DC125" s="839"/>
      <c r="DD125" s="839"/>
      <c r="DE125" s="839"/>
      <c r="DF125" s="840"/>
      <c r="DG125" s="878" t="s">
        <v>100</v>
      </c>
      <c r="DH125" s="879"/>
      <c r="DI125" s="879"/>
      <c r="DJ125" s="879"/>
      <c r="DK125" s="879"/>
      <c r="DL125" s="879" t="s">
        <v>100</v>
      </c>
      <c r="DM125" s="879"/>
      <c r="DN125" s="879"/>
      <c r="DO125" s="879"/>
      <c r="DP125" s="879"/>
      <c r="DQ125" s="879" t="s">
        <v>100</v>
      </c>
      <c r="DR125" s="879"/>
      <c r="DS125" s="879"/>
      <c r="DT125" s="879"/>
      <c r="DU125" s="879"/>
      <c r="DV125" s="880" t="s">
        <v>100</v>
      </c>
      <c r="DW125" s="880"/>
      <c r="DX125" s="880"/>
      <c r="DY125" s="880"/>
      <c r="DZ125" s="881"/>
    </row>
    <row r="126" spans="1:130" s="189" customFormat="1" ht="26.25" customHeight="1">
      <c r="A126" s="927"/>
      <c r="B126" s="898"/>
      <c r="C126" s="868" t="s">
        <v>415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t="s">
        <v>100</v>
      </c>
      <c r="AB126" s="905"/>
      <c r="AC126" s="905"/>
      <c r="AD126" s="905"/>
      <c r="AE126" s="906"/>
      <c r="AF126" s="907" t="s">
        <v>100</v>
      </c>
      <c r="AG126" s="905"/>
      <c r="AH126" s="905"/>
      <c r="AI126" s="905"/>
      <c r="AJ126" s="906"/>
      <c r="AK126" s="907" t="s">
        <v>100</v>
      </c>
      <c r="AL126" s="905"/>
      <c r="AM126" s="905"/>
      <c r="AN126" s="905"/>
      <c r="AO126" s="906"/>
      <c r="AP126" s="908" t="s">
        <v>100</v>
      </c>
      <c r="AQ126" s="909"/>
      <c r="AR126" s="909"/>
      <c r="AS126" s="909"/>
      <c r="AT126" s="910"/>
      <c r="AU126" s="225"/>
      <c r="AV126" s="225"/>
      <c r="AW126" s="225"/>
      <c r="AX126" s="984" t="s">
        <v>425</v>
      </c>
      <c r="AY126" s="985"/>
      <c r="AZ126" s="985"/>
      <c r="BA126" s="985"/>
      <c r="BB126" s="985"/>
      <c r="BC126" s="985"/>
      <c r="BD126" s="985"/>
      <c r="BE126" s="986"/>
      <c r="BF126" s="1002" t="s">
        <v>426</v>
      </c>
      <c r="BG126" s="985"/>
      <c r="BH126" s="985"/>
      <c r="BI126" s="985"/>
      <c r="BJ126" s="985"/>
      <c r="BK126" s="985"/>
      <c r="BL126" s="986"/>
      <c r="BM126" s="1002" t="s">
        <v>427</v>
      </c>
      <c r="BN126" s="985"/>
      <c r="BO126" s="985"/>
      <c r="BP126" s="985"/>
      <c r="BQ126" s="985"/>
      <c r="BR126" s="985"/>
      <c r="BS126" s="986"/>
      <c r="BT126" s="1002" t="s">
        <v>428</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429</v>
      </c>
      <c r="CQ126" s="902"/>
      <c r="CR126" s="902"/>
      <c r="CS126" s="902"/>
      <c r="CT126" s="902"/>
      <c r="CU126" s="902"/>
      <c r="CV126" s="902"/>
      <c r="CW126" s="902"/>
      <c r="CX126" s="902"/>
      <c r="CY126" s="902"/>
      <c r="CZ126" s="902"/>
      <c r="DA126" s="902"/>
      <c r="DB126" s="902"/>
      <c r="DC126" s="902"/>
      <c r="DD126" s="902"/>
      <c r="DE126" s="902"/>
      <c r="DF126" s="903"/>
      <c r="DG126" s="871">
        <v>9981413</v>
      </c>
      <c r="DH126" s="872"/>
      <c r="DI126" s="872"/>
      <c r="DJ126" s="872"/>
      <c r="DK126" s="872"/>
      <c r="DL126" s="872">
        <v>9982131</v>
      </c>
      <c r="DM126" s="872"/>
      <c r="DN126" s="872"/>
      <c r="DO126" s="872"/>
      <c r="DP126" s="872"/>
      <c r="DQ126" s="872">
        <v>10032963</v>
      </c>
      <c r="DR126" s="872"/>
      <c r="DS126" s="872"/>
      <c r="DT126" s="872"/>
      <c r="DU126" s="872"/>
      <c r="DV126" s="873">
        <v>0.9</v>
      </c>
      <c r="DW126" s="873"/>
      <c r="DX126" s="873"/>
      <c r="DY126" s="873"/>
      <c r="DZ126" s="874"/>
    </row>
    <row r="127" spans="1:130" s="189" customFormat="1" ht="26.25" customHeight="1" thickBot="1">
      <c r="A127" s="928"/>
      <c r="B127" s="900"/>
      <c r="C127" s="949" t="s">
        <v>430</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1415204</v>
      </c>
      <c r="AB127" s="905"/>
      <c r="AC127" s="905"/>
      <c r="AD127" s="905"/>
      <c r="AE127" s="906"/>
      <c r="AF127" s="907">
        <v>1275301</v>
      </c>
      <c r="AG127" s="905"/>
      <c r="AH127" s="905"/>
      <c r="AI127" s="905"/>
      <c r="AJ127" s="906"/>
      <c r="AK127" s="907">
        <v>1145772</v>
      </c>
      <c r="AL127" s="905"/>
      <c r="AM127" s="905"/>
      <c r="AN127" s="905"/>
      <c r="AO127" s="906"/>
      <c r="AP127" s="908">
        <v>0.1</v>
      </c>
      <c r="AQ127" s="909"/>
      <c r="AR127" s="909"/>
      <c r="AS127" s="909"/>
      <c r="AT127" s="910"/>
      <c r="AU127" s="225"/>
      <c r="AV127" s="225"/>
      <c r="AW127" s="225"/>
      <c r="AX127" s="838" t="s">
        <v>431</v>
      </c>
      <c r="AY127" s="839"/>
      <c r="AZ127" s="839"/>
      <c r="BA127" s="839"/>
      <c r="BB127" s="839"/>
      <c r="BC127" s="839"/>
      <c r="BD127" s="839"/>
      <c r="BE127" s="840"/>
      <c r="BF127" s="991" t="s">
        <v>100</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432</v>
      </c>
      <c r="CQ127" s="995"/>
      <c r="CR127" s="995"/>
      <c r="CS127" s="995"/>
      <c r="CT127" s="995"/>
      <c r="CU127" s="995"/>
      <c r="CV127" s="995"/>
      <c r="CW127" s="995"/>
      <c r="CX127" s="995"/>
      <c r="CY127" s="995"/>
      <c r="CZ127" s="995"/>
      <c r="DA127" s="995"/>
      <c r="DB127" s="995"/>
      <c r="DC127" s="995"/>
      <c r="DD127" s="995"/>
      <c r="DE127" s="995"/>
      <c r="DF127" s="996"/>
      <c r="DG127" s="997">
        <v>16539148</v>
      </c>
      <c r="DH127" s="998"/>
      <c r="DI127" s="998"/>
      <c r="DJ127" s="998"/>
      <c r="DK127" s="998"/>
      <c r="DL127" s="998">
        <v>15089413</v>
      </c>
      <c r="DM127" s="998"/>
      <c r="DN127" s="998"/>
      <c r="DO127" s="998"/>
      <c r="DP127" s="998"/>
      <c r="DQ127" s="998">
        <v>14614149</v>
      </c>
      <c r="DR127" s="998"/>
      <c r="DS127" s="998"/>
      <c r="DT127" s="998"/>
      <c r="DU127" s="998"/>
      <c r="DV127" s="999">
        <v>1.3</v>
      </c>
      <c r="DW127" s="999"/>
      <c r="DX127" s="999"/>
      <c r="DY127" s="999"/>
      <c r="DZ127" s="1000"/>
    </row>
    <row r="128" spans="1:130" s="189" customFormat="1" ht="26.25" customHeight="1">
      <c r="A128" s="1021" t="s">
        <v>433</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434</v>
      </c>
      <c r="X128" s="1023"/>
      <c r="Y128" s="1023"/>
      <c r="Z128" s="1024"/>
      <c r="AA128" s="1043">
        <v>7849318</v>
      </c>
      <c r="AB128" s="1044"/>
      <c r="AC128" s="1044"/>
      <c r="AD128" s="1044"/>
      <c r="AE128" s="1045"/>
      <c r="AF128" s="1046">
        <v>10552171</v>
      </c>
      <c r="AG128" s="1044"/>
      <c r="AH128" s="1044"/>
      <c r="AI128" s="1044"/>
      <c r="AJ128" s="1045"/>
      <c r="AK128" s="1046">
        <v>6564834</v>
      </c>
      <c r="AL128" s="1044"/>
      <c r="AM128" s="1044"/>
      <c r="AN128" s="1044"/>
      <c r="AO128" s="1045"/>
      <c r="AP128" s="1047"/>
      <c r="AQ128" s="1048"/>
      <c r="AR128" s="1048"/>
      <c r="AS128" s="1048"/>
      <c r="AT128" s="1049"/>
      <c r="AU128" s="227"/>
      <c r="AV128" s="227"/>
      <c r="AW128" s="227"/>
      <c r="AX128" s="1004" t="s">
        <v>435</v>
      </c>
      <c r="AY128" s="902"/>
      <c r="AZ128" s="902"/>
      <c r="BA128" s="902"/>
      <c r="BB128" s="902"/>
      <c r="BC128" s="902"/>
      <c r="BD128" s="902"/>
      <c r="BE128" s="903"/>
      <c r="BF128" s="1016" t="s">
        <v>100</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2" t="s">
        <v>82</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436</v>
      </c>
      <c r="X129" s="1011"/>
      <c r="Y129" s="1011"/>
      <c r="Z129" s="1012"/>
      <c r="AA129" s="904">
        <v>1425106033</v>
      </c>
      <c r="AB129" s="905"/>
      <c r="AC129" s="905"/>
      <c r="AD129" s="905"/>
      <c r="AE129" s="906"/>
      <c r="AF129" s="907">
        <v>1421928989</v>
      </c>
      <c r="AG129" s="905"/>
      <c r="AH129" s="905"/>
      <c r="AI129" s="905"/>
      <c r="AJ129" s="906"/>
      <c r="AK129" s="907">
        <v>1413567113</v>
      </c>
      <c r="AL129" s="905"/>
      <c r="AM129" s="905"/>
      <c r="AN129" s="905"/>
      <c r="AO129" s="906"/>
      <c r="AP129" s="1013"/>
      <c r="AQ129" s="1014"/>
      <c r="AR129" s="1014"/>
      <c r="AS129" s="1014"/>
      <c r="AT129" s="1015"/>
      <c r="AU129" s="227"/>
      <c r="AV129" s="227"/>
      <c r="AW129" s="227"/>
      <c r="AX129" s="1004" t="s">
        <v>437</v>
      </c>
      <c r="AY129" s="902"/>
      <c r="AZ129" s="902"/>
      <c r="BA129" s="902"/>
      <c r="BB129" s="902"/>
      <c r="BC129" s="902"/>
      <c r="BD129" s="902"/>
      <c r="BE129" s="903"/>
      <c r="BF129" s="1005">
        <v>20.8</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2" t="s">
        <v>438</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439</v>
      </c>
      <c r="X130" s="1011"/>
      <c r="Y130" s="1011"/>
      <c r="Z130" s="1012"/>
      <c r="AA130" s="904">
        <v>259073096</v>
      </c>
      <c r="AB130" s="905"/>
      <c r="AC130" s="905"/>
      <c r="AD130" s="905"/>
      <c r="AE130" s="906"/>
      <c r="AF130" s="907">
        <v>259740336</v>
      </c>
      <c r="AG130" s="905"/>
      <c r="AH130" s="905"/>
      <c r="AI130" s="905"/>
      <c r="AJ130" s="906"/>
      <c r="AK130" s="907">
        <v>257363871</v>
      </c>
      <c r="AL130" s="905"/>
      <c r="AM130" s="905"/>
      <c r="AN130" s="905"/>
      <c r="AO130" s="906"/>
      <c r="AP130" s="1013"/>
      <c r="AQ130" s="1014"/>
      <c r="AR130" s="1014"/>
      <c r="AS130" s="1014"/>
      <c r="AT130" s="1015"/>
      <c r="AU130" s="227"/>
      <c r="AV130" s="227"/>
      <c r="AW130" s="227"/>
      <c r="AX130" s="1067" t="s">
        <v>440</v>
      </c>
      <c r="AY130" s="995"/>
      <c r="AZ130" s="995"/>
      <c r="BA130" s="995"/>
      <c r="BB130" s="995"/>
      <c r="BC130" s="995"/>
      <c r="BD130" s="995"/>
      <c r="BE130" s="996"/>
      <c r="BF130" s="1025">
        <v>317.39999999999998</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441</v>
      </c>
      <c r="X131" s="1034"/>
      <c r="Y131" s="1034"/>
      <c r="Z131" s="1035"/>
      <c r="AA131" s="1036">
        <v>1166032937</v>
      </c>
      <c r="AB131" s="1037"/>
      <c r="AC131" s="1037"/>
      <c r="AD131" s="1037"/>
      <c r="AE131" s="1038"/>
      <c r="AF131" s="1039">
        <v>1162188653</v>
      </c>
      <c r="AG131" s="1037"/>
      <c r="AH131" s="1037"/>
      <c r="AI131" s="1037"/>
      <c r="AJ131" s="1038"/>
      <c r="AK131" s="1039">
        <v>1156203242</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1" t="s">
        <v>442</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443</v>
      </c>
      <c r="W132" s="1055"/>
      <c r="X132" s="1055"/>
      <c r="Y132" s="1055"/>
      <c r="Z132" s="1056"/>
      <c r="AA132" s="1057">
        <v>20.924559439999999</v>
      </c>
      <c r="AB132" s="1058"/>
      <c r="AC132" s="1058"/>
      <c r="AD132" s="1058"/>
      <c r="AE132" s="1059"/>
      <c r="AF132" s="1060">
        <v>21.039841710000001</v>
      </c>
      <c r="AG132" s="1058"/>
      <c r="AH132" s="1058"/>
      <c r="AI132" s="1058"/>
      <c r="AJ132" s="1059"/>
      <c r="AK132" s="1060">
        <v>20.49639453</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444</v>
      </c>
      <c r="W133" s="1062"/>
      <c r="X133" s="1062"/>
      <c r="Y133" s="1062"/>
      <c r="Z133" s="1063"/>
      <c r="AA133" s="1064">
        <v>21.7</v>
      </c>
      <c r="AB133" s="1065"/>
      <c r="AC133" s="1065"/>
      <c r="AD133" s="1065"/>
      <c r="AE133" s="1066"/>
      <c r="AF133" s="1064">
        <v>21.3</v>
      </c>
      <c r="AG133" s="1065"/>
      <c r="AH133" s="1065"/>
      <c r="AI133" s="1065"/>
      <c r="AJ133" s="1066"/>
      <c r="AK133" s="1064">
        <v>20.8</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9" width="16.109375" style="235" customWidth="1"/>
    <col min="10" max="10" width="17.77734375" style="235" customWidth="1"/>
    <col min="11" max="11" width="17.21875" style="235" customWidth="1"/>
    <col min="12"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445</v>
      </c>
      <c r="B5" s="238"/>
      <c r="C5" s="238"/>
      <c r="D5" s="238"/>
      <c r="E5" s="238"/>
      <c r="F5" s="238"/>
      <c r="G5" s="238"/>
      <c r="H5" s="238"/>
      <c r="I5" s="238"/>
      <c r="J5" s="238"/>
      <c r="K5" s="238"/>
      <c r="L5" s="238"/>
      <c r="M5" s="238"/>
      <c r="N5" s="238"/>
      <c r="O5" s="239"/>
    </row>
    <row r="6" spans="1:16" ht="13.2">
      <c r="A6" s="240"/>
      <c r="B6" s="236"/>
      <c r="C6" s="236"/>
      <c r="D6" s="236"/>
      <c r="E6" s="236"/>
      <c r="F6" s="236"/>
      <c r="G6" s="241" t="s">
        <v>446</v>
      </c>
      <c r="H6" s="241"/>
      <c r="I6" s="241"/>
      <c r="J6" s="241"/>
      <c r="K6" s="236"/>
      <c r="L6" s="236"/>
      <c r="M6" s="236"/>
      <c r="N6" s="236"/>
    </row>
    <row r="7" spans="1:16" ht="13.2">
      <c r="A7" s="240"/>
      <c r="B7" s="236"/>
      <c r="C7" s="236"/>
      <c r="D7" s="236"/>
      <c r="E7" s="236"/>
      <c r="F7" s="236"/>
      <c r="G7" s="243"/>
      <c r="H7" s="244"/>
      <c r="I7" s="244"/>
      <c r="J7" s="245"/>
      <c r="K7" s="1068" t="s">
        <v>447</v>
      </c>
      <c r="L7" s="246"/>
      <c r="M7" s="247" t="s">
        <v>448</v>
      </c>
      <c r="N7" s="248"/>
    </row>
    <row r="8" spans="1:16" ht="13.2">
      <c r="A8" s="240"/>
      <c r="B8" s="236"/>
      <c r="C8" s="236"/>
      <c r="D8" s="236"/>
      <c r="E8" s="236"/>
      <c r="F8" s="236"/>
      <c r="G8" s="249"/>
      <c r="H8" s="250"/>
      <c r="I8" s="250"/>
      <c r="J8" s="251"/>
      <c r="K8" s="1069"/>
      <c r="L8" s="252" t="s">
        <v>449</v>
      </c>
      <c r="M8" s="253" t="s">
        <v>450</v>
      </c>
      <c r="N8" s="254" t="s">
        <v>451</v>
      </c>
    </row>
    <row r="9" spans="1:16" ht="13.2">
      <c r="A9" s="240"/>
      <c r="B9" s="236"/>
      <c r="C9" s="236"/>
      <c r="D9" s="236"/>
      <c r="E9" s="236"/>
      <c r="F9" s="236"/>
      <c r="G9" s="1070" t="s">
        <v>452</v>
      </c>
      <c r="H9" s="1071"/>
      <c r="I9" s="1071"/>
      <c r="J9" s="1072"/>
      <c r="K9" s="255">
        <v>638248727</v>
      </c>
      <c r="L9" s="256">
        <v>117505</v>
      </c>
      <c r="M9" s="257">
        <v>127021</v>
      </c>
      <c r="N9" s="258">
        <v>-7.5</v>
      </c>
    </row>
    <row r="10" spans="1:16" ht="13.2">
      <c r="A10" s="240"/>
      <c r="B10" s="236"/>
      <c r="C10" s="236"/>
      <c r="D10" s="236"/>
      <c r="E10" s="236"/>
      <c r="F10" s="236"/>
      <c r="G10" s="1070" t="s">
        <v>453</v>
      </c>
      <c r="H10" s="1071"/>
      <c r="I10" s="1071"/>
      <c r="J10" s="1072"/>
      <c r="K10" s="255">
        <v>1138409</v>
      </c>
      <c r="L10" s="256">
        <v>210</v>
      </c>
      <c r="M10" s="257">
        <v>374</v>
      </c>
      <c r="N10" s="258">
        <v>-43.9</v>
      </c>
    </row>
    <row r="11" spans="1:16" ht="13.5" customHeight="1">
      <c r="A11" s="240"/>
      <c r="B11" s="236"/>
      <c r="C11" s="236"/>
      <c r="D11" s="236"/>
      <c r="E11" s="236"/>
      <c r="F11" s="236"/>
      <c r="G11" s="1070" t="s">
        <v>454</v>
      </c>
      <c r="H11" s="1071"/>
      <c r="I11" s="1071"/>
      <c r="J11" s="1072"/>
      <c r="K11" s="255">
        <v>2186787</v>
      </c>
      <c r="L11" s="256">
        <v>403</v>
      </c>
      <c r="M11" s="257">
        <v>502</v>
      </c>
      <c r="N11" s="258">
        <v>-19.7</v>
      </c>
    </row>
    <row r="12" spans="1:16" ht="13.5" customHeight="1">
      <c r="A12" s="240"/>
      <c r="B12" s="236"/>
      <c r="C12" s="236"/>
      <c r="D12" s="236"/>
      <c r="E12" s="236"/>
      <c r="F12" s="236"/>
      <c r="G12" s="1070" t="s">
        <v>455</v>
      </c>
      <c r="H12" s="1071"/>
      <c r="I12" s="1071"/>
      <c r="J12" s="1072"/>
      <c r="K12" s="255" t="s">
        <v>456</v>
      </c>
      <c r="L12" s="256" t="s">
        <v>456</v>
      </c>
      <c r="M12" s="257" t="s">
        <v>456</v>
      </c>
      <c r="N12" s="258" t="s">
        <v>456</v>
      </c>
    </row>
    <row r="13" spans="1:16" ht="13.5" customHeight="1">
      <c r="A13" s="240"/>
      <c r="B13" s="236"/>
      <c r="C13" s="236"/>
      <c r="D13" s="236"/>
      <c r="E13" s="236"/>
      <c r="F13" s="236"/>
      <c r="G13" s="1070" t="s">
        <v>457</v>
      </c>
      <c r="H13" s="1071"/>
      <c r="I13" s="1071"/>
      <c r="J13" s="1072"/>
      <c r="K13" s="255">
        <v>3318</v>
      </c>
      <c r="L13" s="256">
        <v>1</v>
      </c>
      <c r="M13" s="257">
        <v>0</v>
      </c>
      <c r="N13" s="258">
        <v>0</v>
      </c>
    </row>
    <row r="14" spans="1:16" ht="13.5" customHeight="1">
      <c r="A14" s="240"/>
      <c r="B14" s="236"/>
      <c r="C14" s="236"/>
      <c r="D14" s="236"/>
      <c r="E14" s="236"/>
      <c r="F14" s="236"/>
      <c r="G14" s="1070" t="s">
        <v>458</v>
      </c>
      <c r="H14" s="1071"/>
      <c r="I14" s="1071"/>
      <c r="J14" s="1072"/>
      <c r="K14" s="255">
        <v>6822850</v>
      </c>
      <c r="L14" s="256">
        <v>1256</v>
      </c>
      <c r="M14" s="257">
        <v>1896</v>
      </c>
      <c r="N14" s="258">
        <v>-33.799999999999997</v>
      </c>
    </row>
    <row r="15" spans="1:16" ht="13.2">
      <c r="A15" s="240"/>
      <c r="B15" s="236"/>
      <c r="C15" s="236"/>
      <c r="D15" s="236"/>
      <c r="E15" s="236"/>
      <c r="F15" s="236"/>
      <c r="G15" s="1070" t="s">
        <v>459</v>
      </c>
      <c r="H15" s="1071"/>
      <c r="I15" s="1071"/>
      <c r="J15" s="1072"/>
      <c r="K15" s="255">
        <v>-53358978</v>
      </c>
      <c r="L15" s="256">
        <v>-9824</v>
      </c>
      <c r="M15" s="257">
        <v>-10280</v>
      </c>
      <c r="N15" s="258">
        <v>-4.4000000000000004</v>
      </c>
    </row>
    <row r="16" spans="1:16" ht="13.2">
      <c r="A16" s="240"/>
      <c r="B16" s="236"/>
      <c r="C16" s="236"/>
      <c r="D16" s="236"/>
      <c r="E16" s="236"/>
      <c r="F16" s="236"/>
      <c r="G16" s="1076" t="s">
        <v>135</v>
      </c>
      <c r="H16" s="1077"/>
      <c r="I16" s="1077"/>
      <c r="J16" s="1078"/>
      <c r="K16" s="256">
        <v>595041113</v>
      </c>
      <c r="L16" s="256">
        <v>109551</v>
      </c>
      <c r="M16" s="257">
        <v>119514</v>
      </c>
      <c r="N16" s="258">
        <v>-8.3000000000000007</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460</v>
      </c>
      <c r="H19" s="236"/>
      <c r="I19" s="236"/>
      <c r="J19" s="236"/>
      <c r="K19" s="236"/>
      <c r="L19" s="236"/>
      <c r="M19" s="236"/>
      <c r="N19" s="236"/>
    </row>
    <row r="20" spans="1:16" ht="13.2">
      <c r="A20" s="240"/>
      <c r="B20" s="236"/>
      <c r="C20" s="236"/>
      <c r="D20" s="236"/>
      <c r="E20" s="236"/>
      <c r="F20" s="236"/>
      <c r="G20" s="263"/>
      <c r="H20" s="264"/>
      <c r="I20" s="264"/>
      <c r="J20" s="265"/>
      <c r="K20" s="266" t="s">
        <v>461</v>
      </c>
      <c r="L20" s="267" t="s">
        <v>462</v>
      </c>
      <c r="M20" s="268" t="s">
        <v>463</v>
      </c>
      <c r="N20" s="269"/>
    </row>
    <row r="21" spans="1:16" s="275" customFormat="1" ht="13.2">
      <c r="A21" s="270"/>
      <c r="B21" s="241"/>
      <c r="C21" s="241"/>
      <c r="D21" s="241"/>
      <c r="E21" s="241"/>
      <c r="F21" s="241"/>
      <c r="G21" s="1079" t="s">
        <v>464</v>
      </c>
      <c r="H21" s="1080"/>
      <c r="I21" s="1080"/>
      <c r="J21" s="1081"/>
      <c r="K21" s="271">
        <v>1313.26</v>
      </c>
      <c r="L21" s="272">
        <v>1377.26</v>
      </c>
      <c r="M21" s="273">
        <v>-64</v>
      </c>
      <c r="N21" s="241"/>
      <c r="O21" s="274"/>
      <c r="P21" s="270"/>
    </row>
    <row r="22" spans="1:16" s="275" customFormat="1" ht="13.2">
      <c r="A22" s="270"/>
      <c r="B22" s="241"/>
      <c r="C22" s="241"/>
      <c r="D22" s="241"/>
      <c r="E22" s="241"/>
      <c r="F22" s="241"/>
      <c r="G22" s="1079" t="s">
        <v>465</v>
      </c>
      <c r="H22" s="1080"/>
      <c r="I22" s="1080"/>
      <c r="J22" s="1081"/>
      <c r="K22" s="276">
        <v>95.8</v>
      </c>
      <c r="L22" s="277">
        <v>98.9</v>
      </c>
      <c r="M22" s="278">
        <v>-3.1</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466</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467</v>
      </c>
      <c r="H29" s="241"/>
      <c r="I29" s="241"/>
      <c r="J29" s="241"/>
      <c r="K29" s="236"/>
      <c r="L29" s="236"/>
      <c r="M29" s="236"/>
      <c r="N29" s="236"/>
      <c r="O29" s="284"/>
    </row>
    <row r="30" spans="1:16" ht="13.2">
      <c r="A30" s="240"/>
      <c r="B30" s="236"/>
      <c r="C30" s="236"/>
      <c r="D30" s="236"/>
      <c r="E30" s="236"/>
      <c r="F30" s="236"/>
      <c r="G30" s="243"/>
      <c r="H30" s="244"/>
      <c r="I30" s="244"/>
      <c r="J30" s="245"/>
      <c r="K30" s="1068" t="s">
        <v>447</v>
      </c>
      <c r="L30" s="246"/>
      <c r="M30" s="247" t="s">
        <v>448</v>
      </c>
      <c r="N30" s="248"/>
    </row>
    <row r="31" spans="1:16" ht="13.2">
      <c r="A31" s="240"/>
      <c r="B31" s="236"/>
      <c r="C31" s="236"/>
      <c r="D31" s="236"/>
      <c r="E31" s="236"/>
      <c r="F31" s="236"/>
      <c r="G31" s="249"/>
      <c r="H31" s="250"/>
      <c r="I31" s="250"/>
      <c r="J31" s="251"/>
      <c r="K31" s="1069"/>
      <c r="L31" s="252" t="s">
        <v>449</v>
      </c>
      <c r="M31" s="253" t="s">
        <v>450</v>
      </c>
      <c r="N31" s="254" t="s">
        <v>451</v>
      </c>
    </row>
    <row r="32" spans="1:16" ht="27" customHeight="1">
      <c r="A32" s="240"/>
      <c r="B32" s="236"/>
      <c r="C32" s="236"/>
      <c r="D32" s="236"/>
      <c r="E32" s="236"/>
      <c r="F32" s="236"/>
      <c r="G32" s="1073" t="s">
        <v>468</v>
      </c>
      <c r="H32" s="1074"/>
      <c r="I32" s="1074"/>
      <c r="J32" s="1075"/>
      <c r="K32" s="256">
        <v>309176676</v>
      </c>
      <c r="L32" s="256">
        <v>56921</v>
      </c>
      <c r="M32" s="257">
        <v>71987</v>
      </c>
      <c r="N32" s="258">
        <v>-20.9</v>
      </c>
    </row>
    <row r="33" spans="1:16" ht="13.5" customHeight="1">
      <c r="A33" s="240"/>
      <c r="B33" s="236"/>
      <c r="C33" s="236"/>
      <c r="D33" s="236"/>
      <c r="E33" s="236"/>
      <c r="F33" s="236"/>
      <c r="G33" s="1073" t="s">
        <v>469</v>
      </c>
      <c r="H33" s="1074"/>
      <c r="I33" s="1074"/>
      <c r="J33" s="1075"/>
      <c r="K33" s="256">
        <v>50734938</v>
      </c>
      <c r="L33" s="256">
        <v>9341</v>
      </c>
      <c r="M33" s="257">
        <v>2369</v>
      </c>
      <c r="N33" s="258">
        <v>294.3</v>
      </c>
    </row>
    <row r="34" spans="1:16" ht="27" customHeight="1">
      <c r="A34" s="240"/>
      <c r="B34" s="236"/>
      <c r="C34" s="236"/>
      <c r="D34" s="236"/>
      <c r="E34" s="236"/>
      <c r="F34" s="236"/>
      <c r="G34" s="1073" t="s">
        <v>470</v>
      </c>
      <c r="H34" s="1074"/>
      <c r="I34" s="1074"/>
      <c r="J34" s="1075"/>
      <c r="K34" s="256">
        <v>115453467</v>
      </c>
      <c r="L34" s="256">
        <v>21256</v>
      </c>
      <c r="M34" s="257">
        <v>8403</v>
      </c>
      <c r="N34" s="258">
        <v>153</v>
      </c>
    </row>
    <row r="35" spans="1:16" ht="27" customHeight="1">
      <c r="A35" s="240"/>
      <c r="B35" s="236"/>
      <c r="C35" s="236"/>
      <c r="D35" s="236"/>
      <c r="E35" s="236"/>
      <c r="F35" s="236"/>
      <c r="G35" s="1073" t="s">
        <v>471</v>
      </c>
      <c r="H35" s="1074"/>
      <c r="I35" s="1074"/>
      <c r="J35" s="1075"/>
      <c r="K35" s="256">
        <v>4372203</v>
      </c>
      <c r="L35" s="256">
        <v>805</v>
      </c>
      <c r="M35" s="257">
        <v>1585</v>
      </c>
      <c r="N35" s="258">
        <v>-49.2</v>
      </c>
    </row>
    <row r="36" spans="1:16" ht="27" customHeight="1">
      <c r="A36" s="240"/>
      <c r="B36" s="236"/>
      <c r="C36" s="236"/>
      <c r="D36" s="236"/>
      <c r="E36" s="236"/>
      <c r="F36" s="236"/>
      <c r="G36" s="1073" t="s">
        <v>472</v>
      </c>
      <c r="H36" s="1074"/>
      <c r="I36" s="1074"/>
      <c r="J36" s="1075"/>
      <c r="K36" s="256">
        <v>1161164</v>
      </c>
      <c r="L36" s="256">
        <v>214</v>
      </c>
      <c r="M36" s="257">
        <v>134</v>
      </c>
      <c r="N36" s="258">
        <v>59.7</v>
      </c>
    </row>
    <row r="37" spans="1:16" ht="13.5" customHeight="1">
      <c r="A37" s="240"/>
      <c r="B37" s="236"/>
      <c r="C37" s="236"/>
      <c r="D37" s="236"/>
      <c r="E37" s="236"/>
      <c r="F37" s="236"/>
      <c r="G37" s="1073" t="s">
        <v>473</v>
      </c>
      <c r="H37" s="1074"/>
      <c r="I37" s="1074"/>
      <c r="J37" s="1075"/>
      <c r="K37" s="256">
        <v>19950920</v>
      </c>
      <c r="L37" s="256">
        <v>3673</v>
      </c>
      <c r="M37" s="257">
        <v>2029</v>
      </c>
      <c r="N37" s="258">
        <v>81</v>
      </c>
    </row>
    <row r="38" spans="1:16" ht="27" customHeight="1">
      <c r="A38" s="240"/>
      <c r="B38" s="236"/>
      <c r="C38" s="236"/>
      <c r="D38" s="236"/>
      <c r="E38" s="236"/>
      <c r="F38" s="236"/>
      <c r="G38" s="1082" t="s">
        <v>474</v>
      </c>
      <c r="H38" s="1083"/>
      <c r="I38" s="1083"/>
      <c r="J38" s="1084"/>
      <c r="K38" s="285">
        <v>59315</v>
      </c>
      <c r="L38" s="285">
        <v>11</v>
      </c>
      <c r="M38" s="286">
        <v>6</v>
      </c>
      <c r="N38" s="287">
        <v>83.3</v>
      </c>
      <c r="O38" s="284"/>
    </row>
    <row r="39" spans="1:16" ht="13.2">
      <c r="A39" s="240"/>
      <c r="B39" s="236"/>
      <c r="C39" s="236"/>
      <c r="D39" s="236"/>
      <c r="E39" s="236"/>
      <c r="F39" s="236"/>
      <c r="G39" s="1082" t="s">
        <v>475</v>
      </c>
      <c r="H39" s="1083"/>
      <c r="I39" s="1083"/>
      <c r="J39" s="1084"/>
      <c r="K39" s="255">
        <v>-6564834</v>
      </c>
      <c r="L39" s="255">
        <v>-1209</v>
      </c>
      <c r="M39" s="288">
        <v>-2125</v>
      </c>
      <c r="N39" s="289">
        <v>-43.1</v>
      </c>
      <c r="O39" s="284"/>
    </row>
    <row r="40" spans="1:16" ht="27" customHeight="1">
      <c r="A40" s="240"/>
      <c r="B40" s="236"/>
      <c r="C40" s="236"/>
      <c r="D40" s="236"/>
      <c r="E40" s="236"/>
      <c r="F40" s="236"/>
      <c r="G40" s="1073" t="s">
        <v>476</v>
      </c>
      <c r="H40" s="1074"/>
      <c r="I40" s="1074"/>
      <c r="J40" s="1075"/>
      <c r="K40" s="255">
        <v>-257363871</v>
      </c>
      <c r="L40" s="255">
        <v>-47382</v>
      </c>
      <c r="M40" s="288">
        <v>-48724</v>
      </c>
      <c r="N40" s="289">
        <v>-2.8</v>
      </c>
      <c r="O40" s="284"/>
    </row>
    <row r="41" spans="1:16" ht="13.2">
      <c r="A41" s="240"/>
      <c r="B41" s="236"/>
      <c r="C41" s="236"/>
      <c r="D41" s="236"/>
      <c r="E41" s="236"/>
      <c r="F41" s="236"/>
      <c r="G41" s="1076" t="s">
        <v>477</v>
      </c>
      <c r="H41" s="1077"/>
      <c r="I41" s="1077"/>
      <c r="J41" s="1078"/>
      <c r="K41" s="256">
        <v>236979978</v>
      </c>
      <c r="L41" s="255">
        <v>43629</v>
      </c>
      <c r="M41" s="288">
        <v>35666</v>
      </c>
      <c r="N41" s="289">
        <v>22.3</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478</v>
      </c>
      <c r="B47" s="236"/>
      <c r="C47" s="236"/>
      <c r="D47" s="236"/>
      <c r="E47" s="236"/>
      <c r="F47" s="236"/>
      <c r="G47" s="236"/>
      <c r="H47" s="236"/>
      <c r="I47" s="236"/>
      <c r="J47" s="236"/>
      <c r="K47" s="236"/>
      <c r="L47" s="236"/>
      <c r="M47" s="236"/>
      <c r="N47" s="236"/>
    </row>
    <row r="48" spans="1:16" ht="13.2">
      <c r="A48" s="240"/>
      <c r="B48" s="236"/>
      <c r="C48" s="236"/>
      <c r="D48" s="236"/>
      <c r="E48" s="236"/>
      <c r="F48" s="236"/>
      <c r="G48" s="294" t="s">
        <v>479</v>
      </c>
      <c r="H48" s="294"/>
      <c r="I48" s="294"/>
      <c r="J48" s="294"/>
      <c r="K48" s="294"/>
      <c r="L48" s="294"/>
      <c r="M48" s="295"/>
      <c r="N48" s="294"/>
    </row>
    <row r="49" spans="1:14" ht="13.5" customHeight="1">
      <c r="A49" s="240"/>
      <c r="B49" s="236"/>
      <c r="C49" s="236"/>
      <c r="D49" s="236"/>
      <c r="E49" s="236"/>
      <c r="F49" s="236"/>
      <c r="G49" s="296"/>
      <c r="H49" s="297"/>
      <c r="I49" s="1085" t="s">
        <v>447</v>
      </c>
      <c r="J49" s="1087" t="s">
        <v>480</v>
      </c>
      <c r="K49" s="1088"/>
      <c r="L49" s="1088"/>
      <c r="M49" s="1088"/>
      <c r="N49" s="1089"/>
    </row>
    <row r="50" spans="1:14" ht="13.2">
      <c r="A50" s="240"/>
      <c r="B50" s="236"/>
      <c r="C50" s="236"/>
      <c r="D50" s="236"/>
      <c r="E50" s="236"/>
      <c r="F50" s="236"/>
      <c r="G50" s="298"/>
      <c r="H50" s="299"/>
      <c r="I50" s="1086"/>
      <c r="J50" s="300" t="s">
        <v>481</v>
      </c>
      <c r="K50" s="301" t="s">
        <v>482</v>
      </c>
      <c r="L50" s="302" t="s">
        <v>483</v>
      </c>
      <c r="M50" s="303" t="s">
        <v>484</v>
      </c>
      <c r="N50" s="304" t="s">
        <v>485</v>
      </c>
    </row>
    <row r="51" spans="1:14" ht="13.2">
      <c r="A51" s="240"/>
      <c r="B51" s="236"/>
      <c r="C51" s="236"/>
      <c r="D51" s="236"/>
      <c r="E51" s="236"/>
      <c r="F51" s="236"/>
      <c r="G51" s="296" t="s">
        <v>486</v>
      </c>
      <c r="H51" s="297"/>
      <c r="I51" s="305">
        <v>449584337</v>
      </c>
      <c r="J51" s="306">
        <v>81759</v>
      </c>
      <c r="K51" s="307">
        <v>-21</v>
      </c>
      <c r="L51" s="308">
        <v>90877</v>
      </c>
      <c r="M51" s="309">
        <v>-12.4</v>
      </c>
      <c r="N51" s="310">
        <v>-8.6</v>
      </c>
    </row>
    <row r="52" spans="1:14" ht="13.2">
      <c r="A52" s="240"/>
      <c r="B52" s="236"/>
      <c r="C52" s="236"/>
      <c r="D52" s="236"/>
      <c r="E52" s="236"/>
      <c r="F52" s="236"/>
      <c r="G52" s="311"/>
      <c r="H52" s="312" t="s">
        <v>487</v>
      </c>
      <c r="I52" s="313">
        <v>128114418</v>
      </c>
      <c r="J52" s="314">
        <v>23298</v>
      </c>
      <c r="K52" s="315">
        <v>2.8</v>
      </c>
      <c r="L52" s="316">
        <v>37305</v>
      </c>
      <c r="M52" s="317">
        <v>6.7</v>
      </c>
      <c r="N52" s="318">
        <v>-3.9</v>
      </c>
    </row>
    <row r="53" spans="1:14" ht="13.2">
      <c r="A53" s="240"/>
      <c r="B53" s="236"/>
      <c r="C53" s="236"/>
      <c r="D53" s="236"/>
      <c r="E53" s="236"/>
      <c r="F53" s="236"/>
      <c r="G53" s="296" t="s">
        <v>488</v>
      </c>
      <c r="H53" s="297"/>
      <c r="I53" s="305">
        <v>415970214</v>
      </c>
      <c r="J53" s="306">
        <v>75987</v>
      </c>
      <c r="K53" s="307">
        <v>-7.1</v>
      </c>
      <c r="L53" s="308">
        <v>84976</v>
      </c>
      <c r="M53" s="309">
        <v>-6.5</v>
      </c>
      <c r="N53" s="310">
        <v>-0.6</v>
      </c>
    </row>
    <row r="54" spans="1:14" ht="13.2">
      <c r="A54" s="240"/>
      <c r="B54" s="236"/>
      <c r="C54" s="236"/>
      <c r="D54" s="236"/>
      <c r="E54" s="236"/>
      <c r="F54" s="236"/>
      <c r="G54" s="311"/>
      <c r="H54" s="312" t="s">
        <v>487</v>
      </c>
      <c r="I54" s="313">
        <v>69685572</v>
      </c>
      <c r="J54" s="314">
        <v>12730</v>
      </c>
      <c r="K54" s="315">
        <v>-45.4</v>
      </c>
      <c r="L54" s="316">
        <v>26480</v>
      </c>
      <c r="M54" s="317">
        <v>-29</v>
      </c>
      <c r="N54" s="318">
        <v>-16.399999999999999</v>
      </c>
    </row>
    <row r="55" spans="1:14" ht="13.2">
      <c r="A55" s="240"/>
      <c r="B55" s="236"/>
      <c r="C55" s="236"/>
      <c r="D55" s="236"/>
      <c r="E55" s="236"/>
      <c r="F55" s="236"/>
      <c r="G55" s="296" t="s">
        <v>489</v>
      </c>
      <c r="H55" s="297"/>
      <c r="I55" s="305">
        <v>441963684</v>
      </c>
      <c r="J55" s="306">
        <v>80865</v>
      </c>
      <c r="K55" s="307">
        <v>6.4</v>
      </c>
      <c r="L55" s="308">
        <v>78803</v>
      </c>
      <c r="M55" s="309">
        <v>-7.3</v>
      </c>
      <c r="N55" s="310">
        <v>13.7</v>
      </c>
    </row>
    <row r="56" spans="1:14" ht="13.2">
      <c r="A56" s="240"/>
      <c r="B56" s="236"/>
      <c r="C56" s="236"/>
      <c r="D56" s="236"/>
      <c r="E56" s="236"/>
      <c r="F56" s="236"/>
      <c r="G56" s="311"/>
      <c r="H56" s="312" t="s">
        <v>487</v>
      </c>
      <c r="I56" s="313">
        <v>62645213</v>
      </c>
      <c r="J56" s="314">
        <v>11462</v>
      </c>
      <c r="K56" s="315">
        <v>-10</v>
      </c>
      <c r="L56" s="316">
        <v>19976</v>
      </c>
      <c r="M56" s="317">
        <v>-24.6</v>
      </c>
      <c r="N56" s="318">
        <v>14.6</v>
      </c>
    </row>
    <row r="57" spans="1:14" ht="13.2">
      <c r="A57" s="240"/>
      <c r="B57" s="236"/>
      <c r="C57" s="236"/>
      <c r="D57" s="236"/>
      <c r="E57" s="236"/>
      <c r="F57" s="236"/>
      <c r="G57" s="296" t="s">
        <v>490</v>
      </c>
      <c r="H57" s="297"/>
      <c r="I57" s="305">
        <v>436393030</v>
      </c>
      <c r="J57" s="306">
        <v>79881</v>
      </c>
      <c r="K57" s="307">
        <v>-1.2</v>
      </c>
      <c r="L57" s="308">
        <v>88620</v>
      </c>
      <c r="M57" s="309">
        <v>12.5</v>
      </c>
      <c r="N57" s="310">
        <v>-13.7</v>
      </c>
    </row>
    <row r="58" spans="1:14" ht="13.2">
      <c r="A58" s="240"/>
      <c r="B58" s="236"/>
      <c r="C58" s="236"/>
      <c r="D58" s="236"/>
      <c r="E58" s="236"/>
      <c r="F58" s="236"/>
      <c r="G58" s="311"/>
      <c r="H58" s="312" t="s">
        <v>487</v>
      </c>
      <c r="I58" s="313">
        <v>58958182</v>
      </c>
      <c r="J58" s="314">
        <v>10792</v>
      </c>
      <c r="K58" s="315">
        <v>-5.8</v>
      </c>
      <c r="L58" s="316">
        <v>19309</v>
      </c>
      <c r="M58" s="317">
        <v>-3.3</v>
      </c>
      <c r="N58" s="318">
        <v>-2.5</v>
      </c>
    </row>
    <row r="59" spans="1:14" ht="13.2">
      <c r="A59" s="240"/>
      <c r="B59" s="236"/>
      <c r="C59" s="236"/>
      <c r="D59" s="236"/>
      <c r="E59" s="236"/>
      <c r="F59" s="236"/>
      <c r="G59" s="296" t="s">
        <v>491</v>
      </c>
      <c r="H59" s="297"/>
      <c r="I59" s="305">
        <v>423765287</v>
      </c>
      <c r="J59" s="306">
        <v>78018</v>
      </c>
      <c r="K59" s="307">
        <v>-2.2999999999999998</v>
      </c>
      <c r="L59" s="308">
        <v>94715</v>
      </c>
      <c r="M59" s="309">
        <v>6.9</v>
      </c>
      <c r="N59" s="310">
        <v>-9.1999999999999993</v>
      </c>
    </row>
    <row r="60" spans="1:14" ht="13.2">
      <c r="A60" s="240"/>
      <c r="B60" s="236"/>
      <c r="C60" s="236"/>
      <c r="D60" s="236"/>
      <c r="E60" s="236"/>
      <c r="F60" s="236"/>
      <c r="G60" s="311"/>
      <c r="H60" s="312" t="s">
        <v>487</v>
      </c>
      <c r="I60" s="319">
        <v>69748139</v>
      </c>
      <c r="J60" s="314">
        <v>12841</v>
      </c>
      <c r="K60" s="315">
        <v>19</v>
      </c>
      <c r="L60" s="316">
        <v>24902</v>
      </c>
      <c r="M60" s="317">
        <v>29</v>
      </c>
      <c r="N60" s="318">
        <v>-10</v>
      </c>
    </row>
    <row r="61" spans="1:14" ht="13.2">
      <c r="A61" s="240"/>
      <c r="B61" s="236"/>
      <c r="C61" s="236"/>
      <c r="D61" s="236"/>
      <c r="E61" s="236"/>
      <c r="F61" s="236"/>
      <c r="G61" s="296" t="s">
        <v>492</v>
      </c>
      <c r="H61" s="320"/>
      <c r="I61" s="321">
        <v>433535310</v>
      </c>
      <c r="J61" s="322">
        <v>79302</v>
      </c>
      <c r="K61" s="323">
        <v>-5</v>
      </c>
      <c r="L61" s="324">
        <v>87598</v>
      </c>
      <c r="M61" s="325">
        <v>-1.4</v>
      </c>
      <c r="N61" s="310">
        <v>-3.6</v>
      </c>
    </row>
    <row r="62" spans="1:14" ht="13.2">
      <c r="A62" s="240"/>
      <c r="B62" s="236"/>
      <c r="C62" s="236"/>
      <c r="D62" s="236"/>
      <c r="E62" s="236"/>
      <c r="F62" s="236"/>
      <c r="G62" s="311"/>
      <c r="H62" s="312" t="s">
        <v>487</v>
      </c>
      <c r="I62" s="313">
        <v>77830305</v>
      </c>
      <c r="J62" s="314">
        <v>14225</v>
      </c>
      <c r="K62" s="315">
        <v>-7.9</v>
      </c>
      <c r="L62" s="316">
        <v>25594</v>
      </c>
      <c r="M62" s="317">
        <v>-4.2</v>
      </c>
      <c r="N62" s="318">
        <v>-3.7</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493</v>
      </c>
      <c r="G46" s="329" t="s">
        <v>494</v>
      </c>
      <c r="H46" s="329" t="s">
        <v>495</v>
      </c>
      <c r="I46" s="329" t="s">
        <v>496</v>
      </c>
      <c r="J46" s="330" t="s">
        <v>497</v>
      </c>
    </row>
    <row r="47" spans="2:10" ht="57.75" customHeight="1">
      <c r="B47" s="7"/>
      <c r="C47" s="1090" t="s">
        <v>3</v>
      </c>
      <c r="D47" s="1090"/>
      <c r="E47" s="1091"/>
      <c r="F47" s="331">
        <v>0.13</v>
      </c>
      <c r="G47" s="332">
        <v>0.18</v>
      </c>
      <c r="H47" s="332">
        <v>0.32</v>
      </c>
      <c r="I47" s="332">
        <v>0.21</v>
      </c>
      <c r="J47" s="333">
        <v>0.3</v>
      </c>
    </row>
    <row r="48" spans="2:10" ht="57.75" customHeight="1">
      <c r="B48" s="8"/>
      <c r="C48" s="1092" t="s">
        <v>4</v>
      </c>
      <c r="D48" s="1092"/>
      <c r="E48" s="1093"/>
      <c r="F48" s="334">
        <v>0.1</v>
      </c>
      <c r="G48" s="335">
        <v>0.09</v>
      </c>
      <c r="H48" s="335">
        <v>0.02</v>
      </c>
      <c r="I48" s="335">
        <v>0.2</v>
      </c>
      <c r="J48" s="336">
        <v>0.2</v>
      </c>
    </row>
    <row r="49" spans="2:10" ht="57.75" customHeight="1" thickBot="1">
      <c r="B49" s="9"/>
      <c r="C49" s="1094" t="s">
        <v>5</v>
      </c>
      <c r="D49" s="1094"/>
      <c r="E49" s="1095"/>
      <c r="F49" s="337">
        <v>0.57999999999999996</v>
      </c>
      <c r="G49" s="338">
        <v>0.03</v>
      </c>
      <c r="H49" s="338">
        <v>0.08</v>
      </c>
      <c r="I49" s="338">
        <v>0.57999999999999996</v>
      </c>
      <c r="J49" s="339">
        <v>0.49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493</v>
      </c>
      <c r="G33" s="17" t="s">
        <v>494</v>
      </c>
      <c r="H33" s="17" t="s">
        <v>495</v>
      </c>
      <c r="I33" s="17" t="s">
        <v>496</v>
      </c>
      <c r="J33" s="18" t="s">
        <v>497</v>
      </c>
      <c r="K33" s="10"/>
      <c r="L33" s="10"/>
      <c r="M33" s="10"/>
      <c r="N33" s="10"/>
      <c r="O33" s="10"/>
      <c r="P33" s="10"/>
    </row>
    <row r="34" spans="1:16" ht="39" customHeight="1">
      <c r="A34" s="10"/>
      <c r="B34" s="19"/>
      <c r="C34" s="1102" t="s">
        <v>498</v>
      </c>
      <c r="D34" s="1102"/>
      <c r="E34" s="1103"/>
      <c r="F34" s="20">
        <v>0.09</v>
      </c>
      <c r="G34" s="21">
        <v>0.08</v>
      </c>
      <c r="H34" s="21">
        <v>0.01</v>
      </c>
      <c r="I34" s="21">
        <v>0.19</v>
      </c>
      <c r="J34" s="22">
        <v>0.19</v>
      </c>
      <c r="K34" s="10"/>
      <c r="L34" s="10"/>
      <c r="M34" s="10"/>
      <c r="N34" s="10"/>
      <c r="O34" s="10"/>
      <c r="P34" s="10"/>
    </row>
    <row r="35" spans="1:16" ht="39" customHeight="1">
      <c r="A35" s="10"/>
      <c r="B35" s="23"/>
      <c r="C35" s="1096" t="s">
        <v>499</v>
      </c>
      <c r="D35" s="1097"/>
      <c r="E35" s="1098"/>
      <c r="F35" s="24">
        <v>0.12</v>
      </c>
      <c r="G35" s="25">
        <v>0.14000000000000001</v>
      </c>
      <c r="H35" s="25">
        <v>0.13</v>
      </c>
      <c r="I35" s="25">
        <v>0.2</v>
      </c>
      <c r="J35" s="26">
        <v>0.16</v>
      </c>
      <c r="K35" s="10"/>
      <c r="L35" s="10"/>
      <c r="M35" s="10"/>
      <c r="N35" s="10"/>
      <c r="O35" s="10"/>
      <c r="P35" s="10"/>
    </row>
    <row r="36" spans="1:16" ht="39" customHeight="1">
      <c r="A36" s="10"/>
      <c r="B36" s="23"/>
      <c r="C36" s="1096" t="s">
        <v>500</v>
      </c>
      <c r="D36" s="1097"/>
      <c r="E36" s="1098"/>
      <c r="F36" s="24">
        <v>0</v>
      </c>
      <c r="G36" s="25">
        <v>0</v>
      </c>
      <c r="H36" s="25">
        <v>0</v>
      </c>
      <c r="I36" s="25">
        <v>0.02</v>
      </c>
      <c r="J36" s="26">
        <v>0.13</v>
      </c>
      <c r="K36" s="10"/>
      <c r="L36" s="10"/>
      <c r="M36" s="10"/>
      <c r="N36" s="10"/>
      <c r="O36" s="10"/>
      <c r="P36" s="10"/>
    </row>
    <row r="37" spans="1:16" ht="39" customHeight="1">
      <c r="A37" s="10"/>
      <c r="B37" s="23"/>
      <c r="C37" s="1096" t="s">
        <v>501</v>
      </c>
      <c r="D37" s="1097"/>
      <c r="E37" s="1098"/>
      <c r="F37" s="24" t="s">
        <v>502</v>
      </c>
      <c r="G37" s="25" t="s">
        <v>503</v>
      </c>
      <c r="H37" s="25" t="s">
        <v>504</v>
      </c>
      <c r="I37" s="25" t="s">
        <v>503</v>
      </c>
      <c r="J37" s="26">
        <v>0.01</v>
      </c>
      <c r="K37" s="10"/>
      <c r="L37" s="10"/>
      <c r="M37" s="10"/>
      <c r="N37" s="10"/>
      <c r="O37" s="10"/>
      <c r="P37" s="10"/>
    </row>
    <row r="38" spans="1:16" ht="39" customHeight="1">
      <c r="A38" s="10"/>
      <c r="B38" s="23"/>
      <c r="C38" s="1096" t="s">
        <v>505</v>
      </c>
      <c r="D38" s="1097"/>
      <c r="E38" s="1098"/>
      <c r="F38" s="24">
        <v>0</v>
      </c>
      <c r="G38" s="25">
        <v>0</v>
      </c>
      <c r="H38" s="25">
        <v>0</v>
      </c>
      <c r="I38" s="25">
        <v>0</v>
      </c>
      <c r="J38" s="26">
        <v>0</v>
      </c>
      <c r="K38" s="10"/>
      <c r="L38" s="10"/>
      <c r="M38" s="10"/>
      <c r="N38" s="10"/>
      <c r="O38" s="10"/>
      <c r="P38" s="10"/>
    </row>
    <row r="39" spans="1:16" ht="39" customHeight="1">
      <c r="A39" s="10"/>
      <c r="B39" s="23"/>
      <c r="C39" s="1096" t="s">
        <v>506</v>
      </c>
      <c r="D39" s="1097"/>
      <c r="E39" s="1098"/>
      <c r="F39" s="24">
        <v>0</v>
      </c>
      <c r="G39" s="25">
        <v>0</v>
      </c>
      <c r="H39" s="25">
        <v>0</v>
      </c>
      <c r="I39" s="25">
        <v>0</v>
      </c>
      <c r="J39" s="26">
        <v>0</v>
      </c>
      <c r="K39" s="10"/>
      <c r="L39" s="10"/>
      <c r="M39" s="10"/>
      <c r="N39" s="10"/>
      <c r="O39" s="10"/>
      <c r="P39" s="10"/>
    </row>
    <row r="40" spans="1:16" ht="39" customHeight="1">
      <c r="A40" s="10"/>
      <c r="B40" s="23"/>
      <c r="C40" s="1096" t="s">
        <v>507</v>
      </c>
      <c r="D40" s="1097"/>
      <c r="E40" s="1098"/>
      <c r="F40" s="24">
        <v>0</v>
      </c>
      <c r="G40" s="25">
        <v>0</v>
      </c>
      <c r="H40" s="25">
        <v>0</v>
      </c>
      <c r="I40" s="25">
        <v>0</v>
      </c>
      <c r="J40" s="26">
        <v>0</v>
      </c>
      <c r="K40" s="10"/>
      <c r="L40" s="10"/>
      <c r="M40" s="10"/>
      <c r="N40" s="10"/>
      <c r="O40" s="10"/>
      <c r="P40" s="10"/>
    </row>
    <row r="41" spans="1:16" ht="39" customHeight="1">
      <c r="A41" s="10"/>
      <c r="B41" s="23"/>
      <c r="C41" s="1096" t="s">
        <v>508</v>
      </c>
      <c r="D41" s="1097"/>
      <c r="E41" s="1098"/>
      <c r="F41" s="24">
        <v>0</v>
      </c>
      <c r="G41" s="25">
        <v>0</v>
      </c>
      <c r="H41" s="25">
        <v>0</v>
      </c>
      <c r="I41" s="25">
        <v>0</v>
      </c>
      <c r="J41" s="26">
        <v>0</v>
      </c>
      <c r="K41" s="10"/>
      <c r="L41" s="10"/>
      <c r="M41" s="10"/>
      <c r="N41" s="10"/>
      <c r="O41" s="10"/>
      <c r="P41" s="10"/>
    </row>
    <row r="42" spans="1:16" ht="39" customHeight="1">
      <c r="A42" s="10"/>
      <c r="B42" s="27"/>
      <c r="C42" s="1096" t="s">
        <v>509</v>
      </c>
      <c r="D42" s="1097"/>
      <c r="E42" s="1098"/>
      <c r="F42" s="24" t="s">
        <v>456</v>
      </c>
      <c r="G42" s="25" t="s">
        <v>456</v>
      </c>
      <c r="H42" s="25" t="s">
        <v>456</v>
      </c>
      <c r="I42" s="25" t="s">
        <v>456</v>
      </c>
      <c r="J42" s="26" t="s">
        <v>456</v>
      </c>
      <c r="K42" s="10"/>
      <c r="L42" s="10"/>
      <c r="M42" s="10"/>
      <c r="N42" s="10"/>
      <c r="O42" s="10"/>
      <c r="P42" s="10"/>
    </row>
    <row r="43" spans="1:16" ht="39" customHeight="1" thickBot="1">
      <c r="A43" s="10"/>
      <c r="B43" s="28"/>
      <c r="C43" s="1099" t="s">
        <v>510</v>
      </c>
      <c r="D43" s="1100"/>
      <c r="E43" s="1101"/>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12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493</v>
      </c>
      <c r="L44" s="44" t="s">
        <v>494</v>
      </c>
      <c r="M44" s="44" t="s">
        <v>495</v>
      </c>
      <c r="N44" s="44" t="s">
        <v>496</v>
      </c>
      <c r="O44" s="45" t="s">
        <v>497</v>
      </c>
      <c r="P44" s="36"/>
      <c r="Q44" s="36"/>
      <c r="R44" s="36"/>
      <c r="S44" s="36"/>
      <c r="T44" s="36"/>
      <c r="U44" s="36"/>
    </row>
    <row r="45" spans="1:21" ht="30.75" customHeight="1">
      <c r="A45" s="36"/>
      <c r="B45" s="1112" t="s">
        <v>10</v>
      </c>
      <c r="C45" s="1113"/>
      <c r="D45" s="46"/>
      <c r="E45" s="1118" t="s">
        <v>11</v>
      </c>
      <c r="F45" s="1118"/>
      <c r="G45" s="1118"/>
      <c r="H45" s="1118"/>
      <c r="I45" s="1118"/>
      <c r="J45" s="1119"/>
      <c r="K45" s="47">
        <v>320684</v>
      </c>
      <c r="L45" s="48">
        <v>336654</v>
      </c>
      <c r="M45" s="48">
        <v>335784</v>
      </c>
      <c r="N45" s="48">
        <v>328052</v>
      </c>
      <c r="O45" s="49">
        <v>309177</v>
      </c>
      <c r="P45" s="36"/>
      <c r="Q45" s="36"/>
      <c r="R45" s="36"/>
      <c r="S45" s="36"/>
      <c r="T45" s="36"/>
      <c r="U45" s="36"/>
    </row>
    <row r="46" spans="1:21" ht="30.75" customHeight="1">
      <c r="A46" s="36"/>
      <c r="B46" s="1114"/>
      <c r="C46" s="1115"/>
      <c r="D46" s="50"/>
      <c r="E46" s="1106" t="s">
        <v>12</v>
      </c>
      <c r="F46" s="1106"/>
      <c r="G46" s="1106"/>
      <c r="H46" s="1106"/>
      <c r="I46" s="1106"/>
      <c r="J46" s="1107"/>
      <c r="K46" s="51">
        <v>74588</v>
      </c>
      <c r="L46" s="52">
        <v>48629</v>
      </c>
      <c r="M46" s="52">
        <v>36322</v>
      </c>
      <c r="N46" s="52">
        <v>46125</v>
      </c>
      <c r="O46" s="53">
        <v>50735</v>
      </c>
      <c r="P46" s="36"/>
      <c r="Q46" s="36"/>
      <c r="R46" s="36"/>
      <c r="S46" s="36"/>
      <c r="T46" s="36"/>
      <c r="U46" s="36"/>
    </row>
    <row r="47" spans="1:21" ht="30.75" customHeight="1">
      <c r="A47" s="36"/>
      <c r="B47" s="1114"/>
      <c r="C47" s="1115"/>
      <c r="D47" s="50"/>
      <c r="E47" s="1106" t="s">
        <v>13</v>
      </c>
      <c r="F47" s="1106"/>
      <c r="G47" s="1106"/>
      <c r="H47" s="1106"/>
      <c r="I47" s="1106"/>
      <c r="J47" s="1107"/>
      <c r="K47" s="51">
        <v>103434</v>
      </c>
      <c r="L47" s="52">
        <v>103866</v>
      </c>
      <c r="M47" s="52">
        <v>106765</v>
      </c>
      <c r="N47" s="52">
        <v>112211</v>
      </c>
      <c r="O47" s="53">
        <v>115453</v>
      </c>
      <c r="P47" s="36"/>
      <c r="Q47" s="36"/>
      <c r="R47" s="36"/>
      <c r="S47" s="36"/>
      <c r="T47" s="36"/>
      <c r="U47" s="36"/>
    </row>
    <row r="48" spans="1:21" ht="30.75" customHeight="1">
      <c r="A48" s="36"/>
      <c r="B48" s="1114"/>
      <c r="C48" s="1115"/>
      <c r="D48" s="50"/>
      <c r="E48" s="1106" t="s">
        <v>14</v>
      </c>
      <c r="F48" s="1106"/>
      <c r="G48" s="1106"/>
      <c r="H48" s="1106"/>
      <c r="I48" s="1106"/>
      <c r="J48" s="1107"/>
      <c r="K48" s="51">
        <v>5812</v>
      </c>
      <c r="L48" s="52">
        <v>5284</v>
      </c>
      <c r="M48" s="52">
        <v>5082</v>
      </c>
      <c r="N48" s="52">
        <v>4791</v>
      </c>
      <c r="O48" s="53">
        <v>4372</v>
      </c>
      <c r="P48" s="36"/>
      <c r="Q48" s="36"/>
      <c r="R48" s="36"/>
      <c r="S48" s="36"/>
      <c r="T48" s="36"/>
      <c r="U48" s="36"/>
    </row>
    <row r="49" spans="1:21" ht="30.75" customHeight="1">
      <c r="A49" s="36"/>
      <c r="B49" s="1114"/>
      <c r="C49" s="1115"/>
      <c r="D49" s="50"/>
      <c r="E49" s="1106" t="s">
        <v>15</v>
      </c>
      <c r="F49" s="1106"/>
      <c r="G49" s="1106"/>
      <c r="H49" s="1106"/>
      <c r="I49" s="1106"/>
      <c r="J49" s="1107"/>
      <c r="K49" s="51">
        <v>1870</v>
      </c>
      <c r="L49" s="52">
        <v>1937</v>
      </c>
      <c r="M49" s="52">
        <v>1802</v>
      </c>
      <c r="N49" s="52">
        <v>1550</v>
      </c>
      <c r="O49" s="53">
        <v>1161</v>
      </c>
      <c r="P49" s="36"/>
      <c r="Q49" s="36"/>
      <c r="R49" s="36"/>
      <c r="S49" s="36"/>
      <c r="T49" s="36"/>
      <c r="U49" s="36"/>
    </row>
    <row r="50" spans="1:21" ht="30.75" customHeight="1">
      <c r="A50" s="36"/>
      <c r="B50" s="1114"/>
      <c r="C50" s="1115"/>
      <c r="D50" s="50"/>
      <c r="E50" s="1106" t="s">
        <v>16</v>
      </c>
      <c r="F50" s="1106"/>
      <c r="G50" s="1106"/>
      <c r="H50" s="1106"/>
      <c r="I50" s="1106"/>
      <c r="J50" s="1107"/>
      <c r="K50" s="51">
        <v>30155</v>
      </c>
      <c r="L50" s="52">
        <v>27502</v>
      </c>
      <c r="M50" s="52">
        <v>24997</v>
      </c>
      <c r="N50" s="52">
        <v>21955</v>
      </c>
      <c r="O50" s="53">
        <v>19951</v>
      </c>
      <c r="P50" s="36"/>
      <c r="Q50" s="36"/>
      <c r="R50" s="36"/>
      <c r="S50" s="36"/>
      <c r="T50" s="36"/>
      <c r="U50" s="36"/>
    </row>
    <row r="51" spans="1:21" ht="30.75" customHeight="1">
      <c r="A51" s="36"/>
      <c r="B51" s="1116"/>
      <c r="C51" s="1117"/>
      <c r="D51" s="54"/>
      <c r="E51" s="1106" t="s">
        <v>17</v>
      </c>
      <c r="F51" s="1106"/>
      <c r="G51" s="1106"/>
      <c r="H51" s="1106"/>
      <c r="I51" s="1106"/>
      <c r="J51" s="1107"/>
      <c r="K51" s="51">
        <v>316</v>
      </c>
      <c r="L51" s="52">
        <v>249</v>
      </c>
      <c r="M51" s="52">
        <v>158</v>
      </c>
      <c r="N51" s="52">
        <v>133</v>
      </c>
      <c r="O51" s="53">
        <v>59</v>
      </c>
      <c r="P51" s="36"/>
      <c r="Q51" s="36"/>
      <c r="R51" s="36"/>
      <c r="S51" s="36"/>
      <c r="T51" s="36"/>
      <c r="U51" s="36"/>
    </row>
    <row r="52" spans="1:21" ht="30.75" customHeight="1">
      <c r="A52" s="36"/>
      <c r="B52" s="1104" t="s">
        <v>18</v>
      </c>
      <c r="C52" s="1105"/>
      <c r="D52" s="54"/>
      <c r="E52" s="1106" t="s">
        <v>19</v>
      </c>
      <c r="F52" s="1106"/>
      <c r="G52" s="1106"/>
      <c r="H52" s="1106"/>
      <c r="I52" s="1106"/>
      <c r="J52" s="1107"/>
      <c r="K52" s="51">
        <v>275847</v>
      </c>
      <c r="L52" s="52">
        <v>270896</v>
      </c>
      <c r="M52" s="52">
        <v>266922</v>
      </c>
      <c r="N52" s="52">
        <v>270293</v>
      </c>
      <c r="O52" s="53">
        <v>263927</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261012</v>
      </c>
      <c r="L53" s="57">
        <v>253225</v>
      </c>
      <c r="M53" s="57">
        <v>243988</v>
      </c>
      <c r="N53" s="57">
        <v>244524</v>
      </c>
      <c r="O53" s="58">
        <v>236981</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493</v>
      </c>
      <c r="J40" s="341" t="s">
        <v>494</v>
      </c>
      <c r="K40" s="341" t="s">
        <v>495</v>
      </c>
      <c r="L40" s="341" t="s">
        <v>496</v>
      </c>
      <c r="M40" s="342" t="s">
        <v>497</v>
      </c>
    </row>
    <row r="41" spans="2:13" ht="27.75" customHeight="1">
      <c r="B41" s="1120" t="s">
        <v>22</v>
      </c>
      <c r="C41" s="1121"/>
      <c r="D41" s="66"/>
      <c r="E41" s="1126" t="s">
        <v>23</v>
      </c>
      <c r="F41" s="1126"/>
      <c r="G41" s="1126"/>
      <c r="H41" s="1127"/>
      <c r="I41" s="343">
        <v>5879973</v>
      </c>
      <c r="J41" s="344">
        <v>5919179</v>
      </c>
      <c r="K41" s="344">
        <v>5984353</v>
      </c>
      <c r="L41" s="344">
        <v>5982848</v>
      </c>
      <c r="M41" s="345">
        <v>5956541</v>
      </c>
    </row>
    <row r="42" spans="2:13" ht="27.75" customHeight="1">
      <c r="B42" s="1122"/>
      <c r="C42" s="1123"/>
      <c r="D42" s="67"/>
      <c r="E42" s="1128" t="s">
        <v>24</v>
      </c>
      <c r="F42" s="1128"/>
      <c r="G42" s="1128"/>
      <c r="H42" s="1129"/>
      <c r="I42" s="346">
        <v>166490</v>
      </c>
      <c r="J42" s="347">
        <v>145817</v>
      </c>
      <c r="K42" s="347">
        <v>126990</v>
      </c>
      <c r="L42" s="347">
        <v>107548</v>
      </c>
      <c r="M42" s="348">
        <v>91635</v>
      </c>
    </row>
    <row r="43" spans="2:13" ht="27.75" customHeight="1">
      <c r="B43" s="1122"/>
      <c r="C43" s="1123"/>
      <c r="D43" s="67"/>
      <c r="E43" s="1128" t="s">
        <v>25</v>
      </c>
      <c r="F43" s="1128"/>
      <c r="G43" s="1128"/>
      <c r="H43" s="1129"/>
      <c r="I43" s="346">
        <v>60967</v>
      </c>
      <c r="J43" s="347">
        <v>58144</v>
      </c>
      <c r="K43" s="347">
        <v>53519</v>
      </c>
      <c r="L43" s="347">
        <v>49404</v>
      </c>
      <c r="M43" s="348">
        <v>46967</v>
      </c>
    </row>
    <row r="44" spans="2:13" ht="27.75" customHeight="1">
      <c r="B44" s="1122"/>
      <c r="C44" s="1123"/>
      <c r="D44" s="67"/>
      <c r="E44" s="1128" t="s">
        <v>26</v>
      </c>
      <c r="F44" s="1128"/>
      <c r="G44" s="1128"/>
      <c r="H44" s="1129"/>
      <c r="I44" s="346">
        <v>16022</v>
      </c>
      <c r="J44" s="347">
        <v>15597</v>
      </c>
      <c r="K44" s="347">
        <v>14786</v>
      </c>
      <c r="L44" s="347">
        <v>13828</v>
      </c>
      <c r="M44" s="348">
        <v>11838</v>
      </c>
    </row>
    <row r="45" spans="2:13" ht="27.75" customHeight="1">
      <c r="B45" s="1122"/>
      <c r="C45" s="1123"/>
      <c r="D45" s="67"/>
      <c r="E45" s="1128" t="s">
        <v>27</v>
      </c>
      <c r="F45" s="1128"/>
      <c r="G45" s="1128"/>
      <c r="H45" s="1129"/>
      <c r="I45" s="346">
        <v>679035</v>
      </c>
      <c r="J45" s="347">
        <v>674096</v>
      </c>
      <c r="K45" s="347">
        <v>675646</v>
      </c>
      <c r="L45" s="347">
        <v>652281</v>
      </c>
      <c r="M45" s="348">
        <v>614452</v>
      </c>
    </row>
    <row r="46" spans="2:13" ht="27.75" customHeight="1">
      <c r="B46" s="1122"/>
      <c r="C46" s="1123"/>
      <c r="D46" s="67"/>
      <c r="E46" s="1128" t="s">
        <v>28</v>
      </c>
      <c r="F46" s="1128"/>
      <c r="G46" s="1128"/>
      <c r="H46" s="1129"/>
      <c r="I46" s="346">
        <v>23658</v>
      </c>
      <c r="J46" s="347">
        <v>25112</v>
      </c>
      <c r="K46" s="347">
        <v>26521</v>
      </c>
      <c r="L46" s="347">
        <v>25072</v>
      </c>
      <c r="M46" s="348">
        <v>24647</v>
      </c>
    </row>
    <row r="47" spans="2:13" ht="27.75" customHeight="1">
      <c r="B47" s="1122"/>
      <c r="C47" s="1123"/>
      <c r="D47" s="67"/>
      <c r="E47" s="1128" t="s">
        <v>29</v>
      </c>
      <c r="F47" s="1128"/>
      <c r="G47" s="1128"/>
      <c r="H47" s="1129"/>
      <c r="I47" s="346" t="s">
        <v>456</v>
      </c>
      <c r="J47" s="347" t="s">
        <v>456</v>
      </c>
      <c r="K47" s="347" t="s">
        <v>456</v>
      </c>
      <c r="L47" s="347" t="s">
        <v>456</v>
      </c>
      <c r="M47" s="348" t="s">
        <v>456</v>
      </c>
    </row>
    <row r="48" spans="2:13" ht="27.75" customHeight="1">
      <c r="B48" s="1124"/>
      <c r="C48" s="1125"/>
      <c r="D48" s="67"/>
      <c r="E48" s="1128" t="s">
        <v>30</v>
      </c>
      <c r="F48" s="1128"/>
      <c r="G48" s="1128"/>
      <c r="H48" s="1129"/>
      <c r="I48" s="346" t="s">
        <v>456</v>
      </c>
      <c r="J48" s="347" t="s">
        <v>456</v>
      </c>
      <c r="K48" s="347" t="s">
        <v>456</v>
      </c>
      <c r="L48" s="347" t="s">
        <v>456</v>
      </c>
      <c r="M48" s="348" t="s">
        <v>456</v>
      </c>
    </row>
    <row r="49" spans="2:13" ht="27.75" customHeight="1">
      <c r="B49" s="1130" t="s">
        <v>31</v>
      </c>
      <c r="C49" s="1131"/>
      <c r="D49" s="68"/>
      <c r="E49" s="1128" t="s">
        <v>32</v>
      </c>
      <c r="F49" s="1128"/>
      <c r="G49" s="1128"/>
      <c r="H49" s="1129"/>
      <c r="I49" s="346">
        <v>133298</v>
      </c>
      <c r="J49" s="347">
        <v>144823</v>
      </c>
      <c r="K49" s="347">
        <v>165357</v>
      </c>
      <c r="L49" s="347">
        <v>205103</v>
      </c>
      <c r="M49" s="348">
        <v>191709</v>
      </c>
    </row>
    <row r="50" spans="2:13" ht="27.75" customHeight="1">
      <c r="B50" s="1122"/>
      <c r="C50" s="1123"/>
      <c r="D50" s="67"/>
      <c r="E50" s="1128" t="s">
        <v>33</v>
      </c>
      <c r="F50" s="1128"/>
      <c r="G50" s="1128"/>
      <c r="H50" s="1129"/>
      <c r="I50" s="346">
        <v>106633</v>
      </c>
      <c r="J50" s="347">
        <v>98826</v>
      </c>
      <c r="K50" s="347">
        <v>90472</v>
      </c>
      <c r="L50" s="347">
        <v>84166</v>
      </c>
      <c r="M50" s="348">
        <v>80490</v>
      </c>
    </row>
    <row r="51" spans="2:13" ht="27.75" customHeight="1">
      <c r="B51" s="1124"/>
      <c r="C51" s="1125"/>
      <c r="D51" s="67"/>
      <c r="E51" s="1128" t="s">
        <v>34</v>
      </c>
      <c r="F51" s="1128"/>
      <c r="G51" s="1128"/>
      <c r="H51" s="1129"/>
      <c r="I51" s="346">
        <v>2722946</v>
      </c>
      <c r="J51" s="347">
        <v>2737180</v>
      </c>
      <c r="K51" s="347">
        <v>2793519</v>
      </c>
      <c r="L51" s="347">
        <v>2815040</v>
      </c>
      <c r="M51" s="348">
        <v>2803099</v>
      </c>
    </row>
    <row r="52" spans="2:13" ht="27.75" customHeight="1" thickBot="1">
      <c r="B52" s="1132" t="s">
        <v>20</v>
      </c>
      <c r="C52" s="1133"/>
      <c r="D52" s="69"/>
      <c r="E52" s="1134" t="s">
        <v>35</v>
      </c>
      <c r="F52" s="1134"/>
      <c r="G52" s="1134"/>
      <c r="H52" s="1135"/>
      <c r="I52" s="349">
        <v>3863269</v>
      </c>
      <c r="J52" s="350">
        <v>3857116</v>
      </c>
      <c r="K52" s="350">
        <v>3832467</v>
      </c>
      <c r="L52" s="350">
        <v>3726672</v>
      </c>
      <c r="M52" s="351">
        <v>3670782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486</v>
      </c>
      <c r="B3" s="88"/>
      <c r="C3" s="89"/>
      <c r="D3" s="90">
        <v>81759</v>
      </c>
      <c r="E3" s="91"/>
      <c r="F3" s="92">
        <v>90877</v>
      </c>
      <c r="G3" s="93"/>
      <c r="H3" s="94"/>
    </row>
    <row r="4" spans="1:8">
      <c r="A4" s="95"/>
      <c r="B4" s="96"/>
      <c r="C4" s="97"/>
      <c r="D4" s="98">
        <v>23298</v>
      </c>
      <c r="E4" s="99"/>
      <c r="F4" s="100">
        <v>37305</v>
      </c>
      <c r="G4" s="101"/>
      <c r="H4" s="102"/>
    </row>
    <row r="5" spans="1:8">
      <c r="A5" s="83" t="s">
        <v>488</v>
      </c>
      <c r="B5" s="88"/>
      <c r="C5" s="89"/>
      <c r="D5" s="90">
        <v>75987</v>
      </c>
      <c r="E5" s="91"/>
      <c r="F5" s="92">
        <v>84976</v>
      </c>
      <c r="G5" s="93"/>
      <c r="H5" s="94"/>
    </row>
    <row r="6" spans="1:8">
      <c r="A6" s="95"/>
      <c r="B6" s="96"/>
      <c r="C6" s="97"/>
      <c r="D6" s="98">
        <v>12730</v>
      </c>
      <c r="E6" s="99"/>
      <c r="F6" s="100">
        <v>26480</v>
      </c>
      <c r="G6" s="101"/>
      <c r="H6" s="102"/>
    </row>
    <row r="7" spans="1:8">
      <c r="A7" s="83" t="s">
        <v>489</v>
      </c>
      <c r="B7" s="88"/>
      <c r="C7" s="89"/>
      <c r="D7" s="90">
        <v>80865</v>
      </c>
      <c r="E7" s="91"/>
      <c r="F7" s="92">
        <v>78803</v>
      </c>
      <c r="G7" s="93"/>
      <c r="H7" s="94"/>
    </row>
    <row r="8" spans="1:8">
      <c r="A8" s="95"/>
      <c r="B8" s="96"/>
      <c r="C8" s="97"/>
      <c r="D8" s="98">
        <v>11462</v>
      </c>
      <c r="E8" s="99"/>
      <c r="F8" s="100">
        <v>19976</v>
      </c>
      <c r="G8" s="101"/>
      <c r="H8" s="102"/>
    </row>
    <row r="9" spans="1:8">
      <c r="A9" s="83" t="s">
        <v>490</v>
      </c>
      <c r="B9" s="88"/>
      <c r="C9" s="89"/>
      <c r="D9" s="90">
        <v>79881</v>
      </c>
      <c r="E9" s="91"/>
      <c r="F9" s="92">
        <v>88620</v>
      </c>
      <c r="G9" s="93"/>
      <c r="H9" s="94"/>
    </row>
    <row r="10" spans="1:8">
      <c r="A10" s="95"/>
      <c r="B10" s="96"/>
      <c r="C10" s="97"/>
      <c r="D10" s="98">
        <v>10792</v>
      </c>
      <c r="E10" s="99"/>
      <c r="F10" s="100">
        <v>19309</v>
      </c>
      <c r="G10" s="101"/>
      <c r="H10" s="102"/>
    </row>
    <row r="11" spans="1:8">
      <c r="A11" s="83" t="s">
        <v>491</v>
      </c>
      <c r="B11" s="88"/>
      <c r="C11" s="89"/>
      <c r="D11" s="90">
        <v>78018</v>
      </c>
      <c r="E11" s="91"/>
      <c r="F11" s="92">
        <v>94715</v>
      </c>
      <c r="G11" s="93"/>
      <c r="H11" s="94"/>
    </row>
    <row r="12" spans="1:8">
      <c r="A12" s="95"/>
      <c r="B12" s="96"/>
      <c r="C12" s="103"/>
      <c r="D12" s="98">
        <v>12841</v>
      </c>
      <c r="E12" s="99"/>
      <c r="F12" s="100">
        <v>24902</v>
      </c>
      <c r="G12" s="101"/>
      <c r="H12" s="102"/>
    </row>
    <row r="13" spans="1:8">
      <c r="A13" s="83"/>
      <c r="B13" s="88"/>
      <c r="C13" s="104"/>
      <c r="D13" s="105">
        <v>79302</v>
      </c>
      <c r="E13" s="106"/>
      <c r="F13" s="107">
        <v>87598</v>
      </c>
      <c r="G13" s="108"/>
      <c r="H13" s="94"/>
    </row>
    <row r="14" spans="1:8">
      <c r="A14" s="95"/>
      <c r="B14" s="96"/>
      <c r="C14" s="97"/>
      <c r="D14" s="98">
        <v>14225</v>
      </c>
      <c r="E14" s="99"/>
      <c r="F14" s="100">
        <v>25594</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0.1</v>
      </c>
      <c r="C19" s="109">
        <f>ROUND(VALUE(SUBSTITUTE(実質収支比率等に係る経年分析!G$48,"▲","-")),2)</f>
        <v>0.09</v>
      </c>
      <c r="D19" s="109">
        <f>ROUND(VALUE(SUBSTITUTE(実質収支比率等に係る経年分析!H$48,"▲","-")),2)</f>
        <v>0.02</v>
      </c>
      <c r="E19" s="109">
        <f>ROUND(VALUE(SUBSTITUTE(実質収支比率等に係る経年分析!I$48,"▲","-")),2)</f>
        <v>0.2</v>
      </c>
      <c r="F19" s="109">
        <f>ROUND(VALUE(SUBSTITUTE(実質収支比率等に係る経年分析!J$48,"▲","-")),2)</f>
        <v>0.2</v>
      </c>
    </row>
    <row r="20" spans="1:11">
      <c r="A20" s="109" t="s">
        <v>40</v>
      </c>
      <c r="B20" s="109">
        <f>ROUND(VALUE(SUBSTITUTE(実質収支比率等に係る経年分析!F$47,"▲","-")),2)</f>
        <v>0.13</v>
      </c>
      <c r="C20" s="109">
        <f>ROUND(VALUE(SUBSTITUTE(実質収支比率等に係る経年分析!G$47,"▲","-")),2)</f>
        <v>0.18</v>
      </c>
      <c r="D20" s="109">
        <f>ROUND(VALUE(SUBSTITUTE(実質収支比率等に係る経年分析!H$47,"▲","-")),2)</f>
        <v>0.32</v>
      </c>
      <c r="E20" s="109">
        <f>ROUND(VALUE(SUBSTITUTE(実質収支比率等に係る経年分析!I$47,"▲","-")),2)</f>
        <v>0.21</v>
      </c>
      <c r="F20" s="109">
        <f>ROUND(VALUE(SUBSTITUTE(実質収支比率等に係る経年分析!J$47,"▲","-")),2)</f>
        <v>0.3</v>
      </c>
    </row>
    <row r="21" spans="1:11">
      <c r="A21" s="109" t="s">
        <v>41</v>
      </c>
      <c r="B21" s="109">
        <f>IF(ISNUMBER(VALUE(SUBSTITUTE(実質収支比率等に係る経年分析!F$49,"▲","-"))),ROUND(VALUE(SUBSTITUTE(実質収支比率等に係る経年分析!F$49,"▲","-")),2),NA())</f>
        <v>0.57999999999999996</v>
      </c>
      <c r="C21" s="109">
        <f>IF(ISNUMBER(VALUE(SUBSTITUTE(実質収支比率等に係る経年分析!G$49,"▲","-"))),ROUND(VALUE(SUBSTITUTE(実質収支比率等に係る経年分析!G$49,"▲","-")),2),NA())</f>
        <v>0.03</v>
      </c>
      <c r="D21" s="109">
        <f>IF(ISNUMBER(VALUE(SUBSTITUTE(実質収支比率等に係る経年分析!H$49,"▲","-"))),ROUND(VALUE(SUBSTITUTE(実質収支比率等に係る経年分析!H$49,"▲","-")),2),NA())</f>
        <v>0.08</v>
      </c>
      <c r="E21" s="109">
        <f>IF(ISNUMBER(VALUE(SUBSTITUTE(実質収支比率等に係る経年分析!I$49,"▲","-"))),ROUND(VALUE(SUBSTITUTE(実質収支比率等に係る経年分析!I$49,"▲","-")),2),NA())</f>
        <v>0.57999999999999996</v>
      </c>
      <c r="F21" s="109">
        <f>IF(ISNUMBER(VALUE(SUBSTITUTE(実質収支比率等に係る経年分析!J$49,"▲","-"))),ROUND(VALUE(SUBSTITUTE(実質収支比率等に係る経年分析!J$49,"▲","-")),2),NA())</f>
        <v>0.49</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公債管理特別会計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流域下水道事業特別会計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公共下水道事業特別会計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c r="A32" s="110" t="str">
        <f>IF(連結実質赤字比率に係る赤字・黒字の構成分析!C$38="",NA(),連結実質赤字比率に係る赤字・黒字の構成分析!C$38)</f>
        <v>道営住宅事業特別会計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v>
      </c>
    </row>
    <row r="33" spans="1:16">
      <c r="A33" s="110" t="str">
        <f>IF(連結実質赤字比率に係る赤字・黒字の構成分析!C$37="",NA(),連結実質赤字比率に係る赤字・黒字の構成分析!C$37)</f>
        <v>地方競馬特別会計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v>
      </c>
      <c r="D33" s="110">
        <f>IF(ROUND(VALUE(SUBSTITUTE(連結実質赤字比率に係る赤字・黒字の構成分析!G$37,"▲", "-")), 2) &lt; 0, ABS(ROUND(VALUE(SUBSTITUTE(連結実質赤字比率に係る赤字・黒字の構成分析!G$37,"▲", "-")), 2)), NA())</f>
        <v>0.01</v>
      </c>
      <c r="E33" s="110" t="e">
        <f>IF(ROUND(VALUE(SUBSTITUTE(連結実質赤字比率に係る赤字・黒字の構成分析!G$37,"▲", "-")), 2) &gt;= 0, ABS(ROUND(VALUE(SUBSTITUTE(連結実質赤字比率に係る赤字・黒字の構成分析!G$37,"▲", "-")), 2)), NA())</f>
        <v>#N/A</v>
      </c>
      <c r="F33" s="110">
        <f>IF(ROUND(VALUE(SUBSTITUTE(連結実質赤字比率に係る赤字・黒字の構成分析!H$37,"▲", "-")), 2) &lt; 0, ABS(ROUND(VALUE(SUBSTITUTE(連結実質赤字比率に係る赤字・黒字の構成分析!H$37,"▲", "-")), 2)), NA())</f>
        <v>0.02</v>
      </c>
      <c r="G33" s="110" t="e">
        <f>IF(ROUND(VALUE(SUBSTITUTE(連結実質赤字比率に係る赤字・黒字の構成分析!H$37,"▲", "-")), 2) &gt;= 0, ABS(ROUND(VALUE(SUBSTITUTE(連結実質赤字比率に係る赤字・黒字の構成分析!H$37,"▲", "-")), 2)), NA())</f>
        <v>#N/A</v>
      </c>
      <c r="H33" s="110">
        <f>IF(ROUND(VALUE(SUBSTITUTE(連結実質赤字比率に係る赤字・黒字の構成分析!I$37,"▲", "-")), 2) &lt; 0, ABS(ROUND(VALUE(SUBSTITUTE(連結実質赤字比率に係る赤字・黒字の構成分析!I$37,"▲", "-")), 2)), NA())</f>
        <v>0.01</v>
      </c>
      <c r="I33" s="110" t="e">
        <f>IF(ROUND(VALUE(SUBSTITUTE(連結実質赤字比率に係る赤字・黒字の構成分析!I$37,"▲", "-")), 2) &gt;= 0, ABS(ROUND(VALUE(SUBSTITUTE(連結実質赤字比率に係る赤字・黒字の構成分析!I$37,"▲", "-")), 2)), NA())</f>
        <v>#N/A</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0.01</v>
      </c>
    </row>
    <row r="34" spans="1:16">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0.02</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0.13</v>
      </c>
    </row>
    <row r="35" spans="1:16">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0.12</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0.14000000000000001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0.13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0.16</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0.09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0.08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0.01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0.19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0.19</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275847</v>
      </c>
      <c r="E42" s="111"/>
      <c r="F42" s="111"/>
      <c r="G42" s="111">
        <f>'実質公債費比率（分子）の構造'!L$52</f>
        <v>270896</v>
      </c>
      <c r="H42" s="111"/>
      <c r="I42" s="111"/>
      <c r="J42" s="111">
        <f>'実質公債費比率（分子）の構造'!M$52</f>
        <v>266922</v>
      </c>
      <c r="K42" s="111"/>
      <c r="L42" s="111"/>
      <c r="M42" s="111">
        <f>'実質公債費比率（分子）の構造'!N$52</f>
        <v>270293</v>
      </c>
      <c r="N42" s="111"/>
      <c r="O42" s="111"/>
      <c r="P42" s="111">
        <f>'実質公債費比率（分子）の構造'!O$52</f>
        <v>263927</v>
      </c>
    </row>
    <row r="43" spans="1:16">
      <c r="A43" s="111" t="s">
        <v>17</v>
      </c>
      <c r="B43" s="111">
        <f>'実質公債費比率（分子）の構造'!K$51</f>
        <v>316</v>
      </c>
      <c r="C43" s="111"/>
      <c r="D43" s="111"/>
      <c r="E43" s="111">
        <f>'実質公債費比率（分子）の構造'!L$51</f>
        <v>249</v>
      </c>
      <c r="F43" s="111"/>
      <c r="G43" s="111"/>
      <c r="H43" s="111">
        <f>'実質公債費比率（分子）の構造'!M$51</f>
        <v>158</v>
      </c>
      <c r="I43" s="111"/>
      <c r="J43" s="111"/>
      <c r="K43" s="111">
        <f>'実質公債費比率（分子）の構造'!N$51</f>
        <v>133</v>
      </c>
      <c r="L43" s="111"/>
      <c r="M43" s="111"/>
      <c r="N43" s="111">
        <f>'実質公債費比率（分子）の構造'!O$51</f>
        <v>59</v>
      </c>
      <c r="O43" s="111"/>
      <c r="P43" s="111"/>
    </row>
    <row r="44" spans="1:16">
      <c r="A44" s="111" t="s">
        <v>49</v>
      </c>
      <c r="B44" s="111">
        <f>'実質公債費比率（分子）の構造'!K$50</f>
        <v>30155</v>
      </c>
      <c r="C44" s="111"/>
      <c r="D44" s="111"/>
      <c r="E44" s="111">
        <f>'実質公債費比率（分子）の構造'!L$50</f>
        <v>27502</v>
      </c>
      <c r="F44" s="111"/>
      <c r="G44" s="111"/>
      <c r="H44" s="111">
        <f>'実質公債費比率（分子）の構造'!M$50</f>
        <v>24997</v>
      </c>
      <c r="I44" s="111"/>
      <c r="J44" s="111"/>
      <c r="K44" s="111">
        <f>'実質公債費比率（分子）の構造'!N$50</f>
        <v>21955</v>
      </c>
      <c r="L44" s="111"/>
      <c r="M44" s="111"/>
      <c r="N44" s="111">
        <f>'実質公債費比率（分子）の構造'!O$50</f>
        <v>19951</v>
      </c>
      <c r="O44" s="111"/>
      <c r="P44" s="111"/>
    </row>
    <row r="45" spans="1:16">
      <c r="A45" s="111" t="s">
        <v>50</v>
      </c>
      <c r="B45" s="111">
        <f>'実質公債費比率（分子）の構造'!K$49</f>
        <v>1870</v>
      </c>
      <c r="C45" s="111"/>
      <c r="D45" s="111"/>
      <c r="E45" s="111">
        <f>'実質公債費比率（分子）の構造'!L$49</f>
        <v>1937</v>
      </c>
      <c r="F45" s="111"/>
      <c r="G45" s="111"/>
      <c r="H45" s="111">
        <f>'実質公債費比率（分子）の構造'!M$49</f>
        <v>1802</v>
      </c>
      <c r="I45" s="111"/>
      <c r="J45" s="111"/>
      <c r="K45" s="111">
        <f>'実質公債費比率（分子）の構造'!N$49</f>
        <v>1550</v>
      </c>
      <c r="L45" s="111"/>
      <c r="M45" s="111"/>
      <c r="N45" s="111">
        <f>'実質公債費比率（分子）の構造'!O$49</f>
        <v>1161</v>
      </c>
      <c r="O45" s="111"/>
      <c r="P45" s="111"/>
    </row>
    <row r="46" spans="1:16">
      <c r="A46" s="111" t="s">
        <v>51</v>
      </c>
      <c r="B46" s="111">
        <f>'実質公債費比率（分子）の構造'!K$48</f>
        <v>5812</v>
      </c>
      <c r="C46" s="111"/>
      <c r="D46" s="111"/>
      <c r="E46" s="111">
        <f>'実質公債費比率（分子）の構造'!L$48</f>
        <v>5284</v>
      </c>
      <c r="F46" s="111"/>
      <c r="G46" s="111"/>
      <c r="H46" s="111">
        <f>'実質公債費比率（分子）の構造'!M$48</f>
        <v>5082</v>
      </c>
      <c r="I46" s="111"/>
      <c r="J46" s="111"/>
      <c r="K46" s="111">
        <f>'実質公債費比率（分子）の構造'!N$48</f>
        <v>4791</v>
      </c>
      <c r="L46" s="111"/>
      <c r="M46" s="111"/>
      <c r="N46" s="111">
        <f>'実質公債費比率（分子）の構造'!O$48</f>
        <v>4372</v>
      </c>
      <c r="O46" s="111"/>
      <c r="P46" s="111"/>
    </row>
    <row r="47" spans="1:16">
      <c r="A47" s="111" t="s">
        <v>13</v>
      </c>
      <c r="B47" s="111">
        <f>'実質公債費比率（分子）の構造'!K$47</f>
        <v>103434</v>
      </c>
      <c r="C47" s="111"/>
      <c r="D47" s="111"/>
      <c r="E47" s="111">
        <f>'実質公債費比率（分子）の構造'!L$47</f>
        <v>103866</v>
      </c>
      <c r="F47" s="111"/>
      <c r="G47" s="111"/>
      <c r="H47" s="111">
        <f>'実質公債費比率（分子）の構造'!M$47</f>
        <v>106765</v>
      </c>
      <c r="I47" s="111"/>
      <c r="J47" s="111"/>
      <c r="K47" s="111">
        <f>'実質公債費比率（分子）の構造'!N$47</f>
        <v>112211</v>
      </c>
      <c r="L47" s="111"/>
      <c r="M47" s="111"/>
      <c r="N47" s="111">
        <f>'実質公債費比率（分子）の構造'!O$47</f>
        <v>115453</v>
      </c>
      <c r="O47" s="111"/>
      <c r="P47" s="111"/>
    </row>
    <row r="48" spans="1:16">
      <c r="A48" s="111" t="s">
        <v>52</v>
      </c>
      <c r="B48" s="111">
        <f>'実質公債費比率（分子）の構造'!K$46</f>
        <v>74588</v>
      </c>
      <c r="C48" s="111"/>
      <c r="D48" s="111"/>
      <c r="E48" s="111">
        <f>'実質公債費比率（分子）の構造'!L$46</f>
        <v>48629</v>
      </c>
      <c r="F48" s="111"/>
      <c r="G48" s="111"/>
      <c r="H48" s="111">
        <f>'実質公債費比率（分子）の構造'!M$46</f>
        <v>36322</v>
      </c>
      <c r="I48" s="111"/>
      <c r="J48" s="111"/>
      <c r="K48" s="111">
        <f>'実質公債費比率（分子）の構造'!N$46</f>
        <v>46125</v>
      </c>
      <c r="L48" s="111"/>
      <c r="M48" s="111"/>
      <c r="N48" s="111">
        <f>'実質公債費比率（分子）の構造'!O$46</f>
        <v>50735</v>
      </c>
      <c r="O48" s="111"/>
      <c r="P48" s="111"/>
    </row>
    <row r="49" spans="1:16">
      <c r="A49" s="111" t="s">
        <v>53</v>
      </c>
      <c r="B49" s="111">
        <f>'実質公債費比率（分子）の構造'!K$45</f>
        <v>320684</v>
      </c>
      <c r="C49" s="111"/>
      <c r="D49" s="111"/>
      <c r="E49" s="111">
        <f>'実質公債費比率（分子）の構造'!L$45</f>
        <v>336654</v>
      </c>
      <c r="F49" s="111"/>
      <c r="G49" s="111"/>
      <c r="H49" s="111">
        <f>'実質公債費比率（分子）の構造'!M$45</f>
        <v>335784</v>
      </c>
      <c r="I49" s="111"/>
      <c r="J49" s="111"/>
      <c r="K49" s="111">
        <f>'実質公債費比率（分子）の構造'!N$45</f>
        <v>328052</v>
      </c>
      <c r="L49" s="111"/>
      <c r="M49" s="111"/>
      <c r="N49" s="111">
        <f>'実質公債費比率（分子）の構造'!O$45</f>
        <v>309177</v>
      </c>
      <c r="O49" s="111"/>
      <c r="P49" s="111"/>
    </row>
    <row r="50" spans="1:16">
      <c r="A50" s="111" t="s">
        <v>54</v>
      </c>
      <c r="B50" s="111" t="e">
        <f>NA()</f>
        <v>#N/A</v>
      </c>
      <c r="C50" s="111">
        <f>IF(ISNUMBER('実質公債費比率（分子）の構造'!K$53),'実質公債費比率（分子）の構造'!K$53,NA())</f>
        <v>261012</v>
      </c>
      <c r="D50" s="111" t="e">
        <f>NA()</f>
        <v>#N/A</v>
      </c>
      <c r="E50" s="111" t="e">
        <f>NA()</f>
        <v>#N/A</v>
      </c>
      <c r="F50" s="111">
        <f>IF(ISNUMBER('実質公債費比率（分子）の構造'!L$53),'実質公債費比率（分子）の構造'!L$53,NA())</f>
        <v>253225</v>
      </c>
      <c r="G50" s="111" t="e">
        <f>NA()</f>
        <v>#N/A</v>
      </c>
      <c r="H50" s="111" t="e">
        <f>NA()</f>
        <v>#N/A</v>
      </c>
      <c r="I50" s="111">
        <f>IF(ISNUMBER('実質公債費比率（分子）の構造'!M$53),'実質公債費比率（分子）の構造'!M$53,NA())</f>
        <v>243988</v>
      </c>
      <c r="J50" s="111" t="e">
        <f>NA()</f>
        <v>#N/A</v>
      </c>
      <c r="K50" s="111" t="e">
        <f>NA()</f>
        <v>#N/A</v>
      </c>
      <c r="L50" s="111">
        <f>IF(ISNUMBER('実質公債費比率（分子）の構造'!N$53),'実質公債費比率（分子）の構造'!N$53,NA())</f>
        <v>244524</v>
      </c>
      <c r="M50" s="111" t="e">
        <f>NA()</f>
        <v>#N/A</v>
      </c>
      <c r="N50" s="111" t="e">
        <f>NA()</f>
        <v>#N/A</v>
      </c>
      <c r="O50" s="111">
        <f>IF(ISNUMBER('実質公債費比率（分子）の構造'!O$53),'実質公債費比率（分子）の構造'!O$53,NA())</f>
        <v>236981</v>
      </c>
      <c r="P50" s="111" t="e">
        <f>NA()</f>
        <v>#N/A</v>
      </c>
    </row>
    <row r="53" spans="1:16">
      <c r="A53" s="79" t="s">
        <v>55</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c r="A56" s="110" t="s">
        <v>34</v>
      </c>
      <c r="B56" s="110"/>
      <c r="C56" s="110"/>
      <c r="D56" s="110">
        <f>'将来負担比率（分子）の構造'!I$51</f>
        <v>2722946</v>
      </c>
      <c r="E56" s="110"/>
      <c r="F56" s="110"/>
      <c r="G56" s="110">
        <f>'将来負担比率（分子）の構造'!J$51</f>
        <v>2737180</v>
      </c>
      <c r="H56" s="110"/>
      <c r="I56" s="110"/>
      <c r="J56" s="110">
        <f>'将来負担比率（分子）の構造'!K$51</f>
        <v>2793519</v>
      </c>
      <c r="K56" s="110"/>
      <c r="L56" s="110"/>
      <c r="M56" s="110">
        <f>'将来負担比率（分子）の構造'!L$51</f>
        <v>2815040</v>
      </c>
      <c r="N56" s="110"/>
      <c r="O56" s="110"/>
      <c r="P56" s="110">
        <f>'将来負担比率（分子）の構造'!M$51</f>
        <v>2803099</v>
      </c>
    </row>
    <row r="57" spans="1:16">
      <c r="A57" s="110" t="s">
        <v>33</v>
      </c>
      <c r="B57" s="110"/>
      <c r="C57" s="110"/>
      <c r="D57" s="110">
        <f>'将来負担比率（分子）の構造'!I$50</f>
        <v>106633</v>
      </c>
      <c r="E57" s="110"/>
      <c r="F57" s="110"/>
      <c r="G57" s="110">
        <f>'将来負担比率（分子）の構造'!J$50</f>
        <v>98826</v>
      </c>
      <c r="H57" s="110"/>
      <c r="I57" s="110"/>
      <c r="J57" s="110">
        <f>'将来負担比率（分子）の構造'!K$50</f>
        <v>90472</v>
      </c>
      <c r="K57" s="110"/>
      <c r="L57" s="110"/>
      <c r="M57" s="110">
        <f>'将来負担比率（分子）の構造'!L$50</f>
        <v>84166</v>
      </c>
      <c r="N57" s="110"/>
      <c r="O57" s="110"/>
      <c r="P57" s="110">
        <f>'将来負担比率（分子）の構造'!M$50</f>
        <v>80490</v>
      </c>
    </row>
    <row r="58" spans="1:16">
      <c r="A58" s="110" t="s">
        <v>32</v>
      </c>
      <c r="B58" s="110"/>
      <c r="C58" s="110"/>
      <c r="D58" s="110">
        <f>'将来負担比率（分子）の構造'!I$49</f>
        <v>133298</v>
      </c>
      <c r="E58" s="110"/>
      <c r="F58" s="110"/>
      <c r="G58" s="110">
        <f>'将来負担比率（分子）の構造'!J$49</f>
        <v>144823</v>
      </c>
      <c r="H58" s="110"/>
      <c r="I58" s="110"/>
      <c r="J58" s="110">
        <f>'将来負担比率（分子）の構造'!K$49</f>
        <v>165357</v>
      </c>
      <c r="K58" s="110"/>
      <c r="L58" s="110"/>
      <c r="M58" s="110">
        <f>'将来負担比率（分子）の構造'!L$49</f>
        <v>205103</v>
      </c>
      <c r="N58" s="110"/>
      <c r="O58" s="110"/>
      <c r="P58" s="110">
        <f>'将来負担比率（分子）の構造'!M$49</f>
        <v>191709</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23658</v>
      </c>
      <c r="C61" s="110"/>
      <c r="D61" s="110"/>
      <c r="E61" s="110">
        <f>'将来負担比率（分子）の構造'!J$46</f>
        <v>25112</v>
      </c>
      <c r="F61" s="110"/>
      <c r="G61" s="110"/>
      <c r="H61" s="110">
        <f>'将来負担比率（分子）の構造'!K$46</f>
        <v>26521</v>
      </c>
      <c r="I61" s="110"/>
      <c r="J61" s="110"/>
      <c r="K61" s="110">
        <f>'将来負担比率（分子）の構造'!L$46</f>
        <v>25072</v>
      </c>
      <c r="L61" s="110"/>
      <c r="M61" s="110"/>
      <c r="N61" s="110">
        <f>'将来負担比率（分子）の構造'!M$46</f>
        <v>24647</v>
      </c>
      <c r="O61" s="110"/>
      <c r="P61" s="110"/>
    </row>
    <row r="62" spans="1:16">
      <c r="A62" s="110" t="s">
        <v>27</v>
      </c>
      <c r="B62" s="110">
        <f>'将来負担比率（分子）の構造'!I$45</f>
        <v>679035</v>
      </c>
      <c r="C62" s="110"/>
      <c r="D62" s="110"/>
      <c r="E62" s="110">
        <f>'将来負担比率（分子）の構造'!J$45</f>
        <v>674096</v>
      </c>
      <c r="F62" s="110"/>
      <c r="G62" s="110"/>
      <c r="H62" s="110">
        <f>'将来負担比率（分子）の構造'!K$45</f>
        <v>675646</v>
      </c>
      <c r="I62" s="110"/>
      <c r="J62" s="110"/>
      <c r="K62" s="110">
        <f>'将来負担比率（分子）の構造'!L$45</f>
        <v>652281</v>
      </c>
      <c r="L62" s="110"/>
      <c r="M62" s="110"/>
      <c r="N62" s="110">
        <f>'将来負担比率（分子）の構造'!M$45</f>
        <v>614452</v>
      </c>
      <c r="O62" s="110"/>
      <c r="P62" s="110"/>
    </row>
    <row r="63" spans="1:16">
      <c r="A63" s="110" t="s">
        <v>26</v>
      </c>
      <c r="B63" s="110">
        <f>'将来負担比率（分子）の構造'!I$44</f>
        <v>16022</v>
      </c>
      <c r="C63" s="110"/>
      <c r="D63" s="110"/>
      <c r="E63" s="110">
        <f>'将来負担比率（分子）の構造'!J$44</f>
        <v>15597</v>
      </c>
      <c r="F63" s="110"/>
      <c r="G63" s="110"/>
      <c r="H63" s="110">
        <f>'将来負担比率（分子）の構造'!K$44</f>
        <v>14786</v>
      </c>
      <c r="I63" s="110"/>
      <c r="J63" s="110"/>
      <c r="K63" s="110">
        <f>'将来負担比率（分子）の構造'!L$44</f>
        <v>13828</v>
      </c>
      <c r="L63" s="110"/>
      <c r="M63" s="110"/>
      <c r="N63" s="110">
        <f>'将来負担比率（分子）の構造'!M$44</f>
        <v>11838</v>
      </c>
      <c r="O63" s="110"/>
      <c r="P63" s="110"/>
    </row>
    <row r="64" spans="1:16">
      <c r="A64" s="110" t="s">
        <v>25</v>
      </c>
      <c r="B64" s="110">
        <f>'将来負担比率（分子）の構造'!I$43</f>
        <v>60967</v>
      </c>
      <c r="C64" s="110"/>
      <c r="D64" s="110"/>
      <c r="E64" s="110">
        <f>'将来負担比率（分子）の構造'!J$43</f>
        <v>58144</v>
      </c>
      <c r="F64" s="110"/>
      <c r="G64" s="110"/>
      <c r="H64" s="110">
        <f>'将来負担比率（分子）の構造'!K$43</f>
        <v>53519</v>
      </c>
      <c r="I64" s="110"/>
      <c r="J64" s="110"/>
      <c r="K64" s="110">
        <f>'将来負担比率（分子）の構造'!L$43</f>
        <v>49404</v>
      </c>
      <c r="L64" s="110"/>
      <c r="M64" s="110"/>
      <c r="N64" s="110">
        <f>'将来負担比率（分子）の構造'!M$43</f>
        <v>46967</v>
      </c>
      <c r="O64" s="110"/>
      <c r="P64" s="110"/>
    </row>
    <row r="65" spans="1:16">
      <c r="A65" s="110" t="s">
        <v>24</v>
      </c>
      <c r="B65" s="110">
        <f>'将来負担比率（分子）の構造'!I$42</f>
        <v>166490</v>
      </c>
      <c r="C65" s="110"/>
      <c r="D65" s="110"/>
      <c r="E65" s="110">
        <f>'将来負担比率（分子）の構造'!J$42</f>
        <v>145817</v>
      </c>
      <c r="F65" s="110"/>
      <c r="G65" s="110"/>
      <c r="H65" s="110">
        <f>'将来負担比率（分子）の構造'!K$42</f>
        <v>126990</v>
      </c>
      <c r="I65" s="110"/>
      <c r="J65" s="110"/>
      <c r="K65" s="110">
        <f>'将来負担比率（分子）の構造'!L$42</f>
        <v>107548</v>
      </c>
      <c r="L65" s="110"/>
      <c r="M65" s="110"/>
      <c r="N65" s="110">
        <f>'将来負担比率（分子）の構造'!M$42</f>
        <v>91635</v>
      </c>
      <c r="O65" s="110"/>
      <c r="P65" s="110"/>
    </row>
    <row r="66" spans="1:16">
      <c r="A66" s="110" t="s">
        <v>23</v>
      </c>
      <c r="B66" s="110">
        <f>'将来負担比率（分子）の構造'!I$41</f>
        <v>5879973</v>
      </c>
      <c r="C66" s="110"/>
      <c r="D66" s="110"/>
      <c r="E66" s="110">
        <f>'将来負担比率（分子）の構造'!J$41</f>
        <v>5919179</v>
      </c>
      <c r="F66" s="110"/>
      <c r="G66" s="110"/>
      <c r="H66" s="110">
        <f>'将来負担比率（分子）の構造'!K$41</f>
        <v>5984353</v>
      </c>
      <c r="I66" s="110"/>
      <c r="J66" s="110"/>
      <c r="K66" s="110">
        <f>'将来負担比率（分子）の構造'!L$41</f>
        <v>5982848</v>
      </c>
      <c r="L66" s="110"/>
      <c r="M66" s="110"/>
      <c r="N66" s="110">
        <f>'将来負担比率（分子）の構造'!M$41</f>
        <v>5956541</v>
      </c>
      <c r="O66" s="110"/>
      <c r="P66" s="110"/>
    </row>
    <row r="67" spans="1:16">
      <c r="A67" s="110" t="s">
        <v>58</v>
      </c>
      <c r="B67" s="110" t="e">
        <f>NA()</f>
        <v>#N/A</v>
      </c>
      <c r="C67" s="110">
        <f>IF(ISNUMBER('将来負担比率（分子）の構造'!I$52), IF('将来負担比率（分子）の構造'!I$52 &lt; 0, 0, '将来負担比率（分子）の構造'!I$52), NA())</f>
        <v>3863269</v>
      </c>
      <c r="D67" s="110" t="e">
        <f>NA()</f>
        <v>#N/A</v>
      </c>
      <c r="E67" s="110" t="e">
        <f>NA()</f>
        <v>#N/A</v>
      </c>
      <c r="F67" s="110">
        <f>IF(ISNUMBER('将来負担比率（分子）の構造'!J$52), IF('将来負担比率（分子）の構造'!J$52 &lt; 0, 0, '将来負担比率（分子）の構造'!J$52), NA())</f>
        <v>3857116</v>
      </c>
      <c r="G67" s="110" t="e">
        <f>NA()</f>
        <v>#N/A</v>
      </c>
      <c r="H67" s="110" t="e">
        <f>NA()</f>
        <v>#N/A</v>
      </c>
      <c r="I67" s="110">
        <f>IF(ISNUMBER('将来負担比率（分子）の構造'!K$52), IF('将来負担比率（分子）の構造'!K$52 &lt; 0, 0, '将来負担比率（分子）の構造'!K$52), NA())</f>
        <v>3832467</v>
      </c>
      <c r="J67" s="110" t="e">
        <f>NA()</f>
        <v>#N/A</v>
      </c>
      <c r="K67" s="110" t="e">
        <f>NA()</f>
        <v>#N/A</v>
      </c>
      <c r="L67" s="110">
        <f>IF(ISNUMBER('将来負担比率（分子）の構造'!L$52), IF('将来負担比率（分子）の構造'!L$52 &lt; 0, 0, '将来負担比率（分子）の構造'!L$52), NA())</f>
        <v>3726672</v>
      </c>
      <c r="M67" s="110" t="e">
        <f>NA()</f>
        <v>#N/A</v>
      </c>
      <c r="N67" s="110" t="e">
        <f>NA()</f>
        <v>#N/A</v>
      </c>
      <c r="O67" s="110">
        <f>IF(ISNUMBER('将来負担比率（分子）の構造'!M$52), IF('将来負担比率（分子）の構造'!M$52 &lt; 0, 0, '将来負担比率（分子）の構造'!M$52), NA())</f>
        <v>3670782</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2016-05-20T07:26:42Z</cp:lastPrinted>
  <dcterms:created xsi:type="dcterms:W3CDTF">2016-02-08T07:30:46Z</dcterms:created>
  <dcterms:modified xsi:type="dcterms:W3CDTF">2016-05-25T11:45:22Z</dcterms:modified>
  <cp:category/>
</cp:coreProperties>
</file>