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BG33" i="9"/>
  <c r="BG32" i="9"/>
  <c r="BG31" i="9"/>
  <c r="AO35"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U34" i="9"/>
  <c r="U33" i="9"/>
  <c r="U32"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l="1"/>
  <c r="C36" i="9" l="1"/>
  <c r="C37" i="9" s="1"/>
  <c r="C38" i="9" s="1"/>
  <c r="C39" i="9" s="1"/>
  <c r="C40" i="9" s="1"/>
  <c r="U31" i="9" l="1"/>
  <c r="AM31" i="9" l="1"/>
  <c r="AM32" i="9" l="1"/>
  <c r="AM33" i="9" l="1"/>
  <c r="AM34" i="9" l="1"/>
  <c r="AM35" i="9" l="1"/>
  <c r="BE31" i="9" l="1"/>
  <c r="BE32" i="9" s="1"/>
  <c r="BE33" i="9" s="1"/>
  <c r="BE34" i="9" s="1"/>
  <c r="BW31" i="9" s="1"/>
  <c r="BW32" i="9" s="1"/>
  <c r="BW33"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<sst xmlns="http://schemas.openxmlformats.org/spreadsheetml/2006/main" count="916" uniqueCount="557">
  <si>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</si>
  <si>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</si>
  <si>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</si>
  <si>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</si>
  <si>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</si>
  <si>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</si>
  <si>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</si>
  <si>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</si>
  <si>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</si>
  <si>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</si>
  <si>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</si>
  <si>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</si>
  <si>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</si>
  <si>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</si>
  <si>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</si>
  <si>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</si>
  <si>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</si>
  <si>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</si>
  <si>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</si>
  <si>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</si>
  <si>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</si>
  <si>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</si>
  <si>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</si>
  <si>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</si>
  <si>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</si>
  <si>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</si>
  <si>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</si>
  <si>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</si>
  <si>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</si>
  <si>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</si>
  <si>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</si>
  <si>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</si>
  <si>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</si>
  <si>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</si>
  <si>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</si>
  <si>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</si>
  <si>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</si>
  <si>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</si>
  <si>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</si>
  <si>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</si>
  <si>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</si>
  <si>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</si>
  <si>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</si>
  <si>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</si>
  <si>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</si>
  <si>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</si>
  <si>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</si>
  <si>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</si>
  <si>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</si>
  <si>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</si>
  <si>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</si>
  <si>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</si>
  <si>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</si>
  <si>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</si>
  <si>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</si>
  <si>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</si>
  <si>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</si>
  <si>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</si>
  <si>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</si>
  <si>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</si>
  <si>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</si>
  <si>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</si>
  <si>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</si>
  <si>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千葉県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</si>
  <si>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</si>
  <si>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</si>
  <si>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</si>
  <si>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</si>
  <si>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</si>
  <si>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</si>
  <si>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</si>
  <si>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</si>
  <si>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</si>
  <si>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</si>
  <si>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</si>
  <si>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</si>
  <si>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</si>
  <si>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</si>
  <si>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</si>
  <si>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</si>
  <si>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</si>
  <si>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</si>
  <si>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</si>
  <si>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</si>
  <si>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</si>
  <si>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</si>
  <si>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</si>
  <si>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</si>
  <si>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</si>
  <si>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</si>
  <si>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</si>
  <si>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</si>
  <si>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</si>
  <si>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</si>
  <si>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</si>
  <si>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</si>
  <si>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</si>
  <si>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</si>
  <si>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</si>
  <si>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</si>
  <si>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</si>
  <si>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</si>
  <si>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</si>
  <si>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</si>
  <si>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</si>
  <si>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</si>
  <si>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</si>
  <si>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</si>
  <si>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</si>
  <si>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</si>
  <si>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</si>
  <si>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</si>
  <si>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</si>
  <si>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</si>
  <si>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</si>
  <si>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</si>
  <si>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</si>
  <si>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</si>
  <si>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</si>
  <si>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</si>
  <si>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</si>
  <si>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</si>
  <si>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</si>
  <si>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</si>
  <si>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</si>
  <si>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</si>
  <si>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</si>
  <si>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</si>
  <si>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</si>
  <si>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</si>
  <si>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</si>
  <si>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</si>
  <si>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</si>
  <si>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</si>
  <si>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</si>
  <si>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</si>
  <si>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</si>
  <si>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</si>
  <si>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</si>
  <si>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</si>
  <si>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</si>
  <si>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</si>
  <si>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</si>
  <si>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</si>
  <si>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</si>
  <si>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</si>
  <si>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</si>
  <si>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</si>
  <si>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</si>
  <si>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</si>
  <si>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</si>
  <si>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</si>
  <si>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</si>
  <si>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</si>
  <si>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</si>
  <si>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</si>
  <si>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</si>
  <si>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</si>
  <si>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</si>
  <si>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</si>
  <si>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</si>
  <si>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</si>
  <si>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</si>
  <si>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</si>
  <si>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</si>
  <si>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</si>
  <si>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</si>
  <si>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</si>
  <si>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</si>
  <si>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</si>
  <si>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</si>
  <si>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</si>
  <si>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</si>
  <si>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</si>
  <si>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</si>
  <si>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</si>
  <si>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</si>
  <si>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</si>
  <si>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</si>
  <si>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</si>
  <si>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</si>
  <si>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</si>
  <si>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</si>
  <si>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</si>
  <si>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</si>
  <si>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</si>
  <si>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</si>
  <si>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</si>
  <si>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</si>
  <si>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</si>
  <si>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</si>
  <si>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</si>
  <si>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</si>
  <si>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</si>
  <si>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</si>
  <si>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</si>
  <si>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</si>
  <si>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</si>
  <si>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</si>
  <si>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</si>
  <si>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</si>
  <si>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</si>
  <si>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</si>
  <si>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</si>
  <si>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</si>
  <si>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</si>
  <si>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</si>
  <si>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</si>
  <si>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</si>
  <si>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</si>
  <si>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</si>
  <si>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</si>
  <si>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</si>
  <si>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</si>
  <si>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</si>
  <si>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</si>
  <si>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</si>
  <si>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</si>
  <si>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</si>
  <si>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</si>
  <si>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</si>
  <si>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</si>
  <si>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</si>
  <si>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</si>
  <si>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</si>
  <si>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</si>
  <si>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</si>
  <si>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</si>
  <si>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</si>
  <si>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</si>
  <si>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</si>
  <si>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</si>
  <si>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</si>
  <si>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</si>
  <si>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</si>
  <si>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</si>
  <si>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</si>
  <si>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</si>
  <si>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</si>
  <si>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</si>
  <si>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</si>
  <si>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</si>
  <si>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</si>
  <si>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</si>
  <si>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</si>
  <si>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</si>
  <si>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</si>
  <si>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</si>
  <si>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</si>
  <si>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</si>
  <si>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</si>
  <si>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</si>
  <si>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</si>
  <si>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</si>
  <si>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</si>
  <si>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</si>
  <si>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</si>
  <si>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</si>
  <si>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</si>
  <si>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</si>
  <si>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</si>
  <si>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</si>
  <si>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</si>
  <si>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</si>
  <si>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</si>
  <si>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</si>
  <si>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</si>
  <si>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</si>
  <si>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</si>
  <si>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</si>
  <si>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</si>
  <si>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</si>
  <si>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</si>
  <si>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</si>
  <si>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</si>
  <si>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</si>
  <si>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</si>
  <si>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</si>
  <si>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</si>
  <si>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</si>
  <si>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</si>
  <si>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</si>
  <si>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</si>
  <si>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</si>
  <si>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</si>
  <si>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</si>
  <si>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</si>
  <si>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</si>
  <si>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</si>
  <si>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</si>
  <si>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</si>
  <si>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</si>
  <si>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</si>
  <si>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</si>
  <si>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</si>
  <si>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</si>
  <si>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</si>
  <si>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</si>
  <si>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</si>
  <si>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</si>
  <si>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</si>
  <si>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</si>
  <si>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</si>
  <si>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</si>
  <si>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</si>
  <si>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</si>
  <si>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</si>
  <si>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</si>
  <si>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</si>
  <si>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</si>
  <si>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</si>
  <si>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千葉県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</si>
  <si>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</si>
  <si>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</si>
  <si>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</si>
  <si>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</si>
  <si>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</si>
  <si>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</si>
  <si>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</si>
  <si>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</si>
  <si>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</si>
  <si>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</si>
  <si>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</si>
  <si>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</si>
  <si>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</si>
  <si>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</si>
  <si>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</si>
  <si>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</si>
  <si>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</si>
  <si>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</si>
  <si>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</si>
  <si>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</si>
  <si>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</si>
  <si>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</si>
  <si>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</si>
  <si>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</si>
  <si>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</si>
  <si>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</si>
  <si>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</si>
  <si>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</si>
  <si>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</si>
  <si>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</si>
  <si>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</si>
  <si>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</si>
  <si>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</si>
  <si>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工業用水道事業会計</t>
    <phoneticPr fontId="5"/>
  </si>
  <si>
    <t>流域下水道事業</t>
    <phoneticPr fontId="5"/>
  </si>
  <si>
    <t>工業団地整備事業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</si>
  <si>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</si>
  <si>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</si>
  <si>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</si>
  <si>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</si>
  <si>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</si>
  <si>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</si>
  <si>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</si>
  <si>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</si>
  <si>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</si>
  <si>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</si>
  <si>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</si>
  <si>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</si>
  <si>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</si>
  <si>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</si>
  <si>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</si>
  <si>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</si>
  <si>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</si>
  <si>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</si>
  <si>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</si>
  <si>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</si>
  <si>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</si>
  <si>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</si>
  <si>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</si>
  <si>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</si>
  <si>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</si>
  <si>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</si>
  <si>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</si>
  <si>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</si>
  <si>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</si>
  <si>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</si>
  <si>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</si>
  <si>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</si>
  <si>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</si>
  <si>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</si>
  <si>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</si>
  <si>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</si>
  <si>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</si>
  <si>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</si>
  <si>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</si>
  <si>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</si>
  <si>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</si>
  <si>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</si>
  <si>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</si>
  <si>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</si>
  <si>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</si>
  <si>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</si>
  <si>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</si>
  <si>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</si>
  <si>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</si>
  <si>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</si>
  <si>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</si>
  <si>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</si>
  <si>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</si>
  <si>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</si>
  <si>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</si>
  <si>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</si>
  <si>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</si>
  <si>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</si>
  <si>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</si>
  <si>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</si>
  <si>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</si>
  <si>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</si>
  <si>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</si>
  <si>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</si>
  <si>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</si>
  <si>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</si>
  <si>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</si>
  <si>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</si>
  <si>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</si>
  <si>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</si>
  <si>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</si>
  <si>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</si>
  <si>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</si>
  <si>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</si>
  <si>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</si>
  <si>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</si>
  <si>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</si>
  <si>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</si>
  <si>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</si>
  <si>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</si>
  <si>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</si>
  <si>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</si>
  <si>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</si>
  <si>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</si>
  <si>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</si>
  <si>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</si>
  <si>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</si>
  <si>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</si>
  <si>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</si>
  <si>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</si>
  <si>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</si>
  <si>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</si>
  <si>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</si>
  <si>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</si>
  <si>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</si>
  <si>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</si>
  <si>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</si>
  <si>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</si>
  <si>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</si>
  <si>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</si>
  <si>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</si>
  <si>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</si>
  <si>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</si>
  <si>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</si>
  <si>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</si>
  <si>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</si>
  <si>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</si>
  <si>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</si>
  <si>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</si>
  <si>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</si>
  <si>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</si>
  <si>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</si>
  <si>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</si>
  <si>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</si>
  <si>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</si>
  <si>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</si>
  <si>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</si>
  <si>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</si>
  <si>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</si>
  <si>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</si>
  <si>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</si>
  <si>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</si>
  <si>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</si>
  <si>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</si>
  <si>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</si>
  <si>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</si>
  <si>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</si>
  <si>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</si>
  <si>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</si>
  <si>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</si>
  <si>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土地造成整備事業会計</t>
  </si>
  <si>
    <t>上水道事業会計</t>
  </si>
  <si>
    <t>造成土地整理事業会計</t>
  </si>
  <si>
    <t>工業用水道事業会計</t>
  </si>
  <si>
    <t>病院事業会計</t>
  </si>
  <si>
    <t>一般会計</t>
  </si>
  <si>
    <t>小規模企業者等設備導入資金</t>
  </si>
  <si>
    <t>流域下水道事業</t>
  </si>
  <si>
    <t>その他会計（赤字）</t>
  </si>
  <si>
    <t>その他会計（黒字）</t>
  </si>
  <si>
    <t>一般会計</t>
    <rPh sb="0" eb="2">
      <t>イッパン</t>
    </rPh>
    <rPh sb="2" eb="4">
      <t>カイケイ</t>
    </rPh>
    <phoneticPr fontId="5"/>
  </si>
  <si>
    <t>特別会計　財政調整基金</t>
    <rPh sb="0" eb="2">
      <t>トクベツ</t>
    </rPh>
    <rPh sb="2" eb="4">
      <t>カイケイ</t>
    </rPh>
    <rPh sb="5" eb="7">
      <t>ザイセイ</t>
    </rPh>
    <rPh sb="7" eb="9">
      <t>チョウセイ</t>
    </rPh>
    <rPh sb="9" eb="11">
      <t>キキン</t>
    </rPh>
    <phoneticPr fontId="5"/>
  </si>
  <si>
    <t>特別会計　県債管理事業</t>
    <rPh sb="0" eb="2">
      <t>トクベツ</t>
    </rPh>
    <rPh sb="2" eb="4">
      <t>カイケイ</t>
    </rPh>
    <rPh sb="5" eb="7">
      <t>ケンサイ</t>
    </rPh>
    <rPh sb="7" eb="9">
      <t>カンリ</t>
    </rPh>
    <rPh sb="9" eb="11">
      <t>ジギョウ</t>
    </rPh>
    <phoneticPr fontId="5"/>
  </si>
  <si>
    <t>特別会計　自動車税証紙</t>
    <rPh sb="0" eb="2">
      <t>トクベツ</t>
    </rPh>
    <rPh sb="2" eb="4">
      <t>カイケイ</t>
    </rPh>
    <rPh sb="5" eb="8">
      <t>ジドウシャ</t>
    </rPh>
    <rPh sb="8" eb="9">
      <t>ゼイ</t>
    </rPh>
    <rPh sb="9" eb="10">
      <t>アカシ</t>
    </rPh>
    <rPh sb="10" eb="11">
      <t>カミ</t>
    </rPh>
    <phoneticPr fontId="5"/>
  </si>
  <si>
    <t>特別会計　地方消費税清算</t>
    <rPh sb="0" eb="2">
      <t>トクベツ</t>
    </rPh>
    <rPh sb="2" eb="4">
      <t>カイケイ</t>
    </rPh>
    <rPh sb="5" eb="7">
      <t>チホウ</t>
    </rPh>
    <rPh sb="7" eb="10">
      <t>ショウヒゼイ</t>
    </rPh>
    <rPh sb="10" eb="12">
      <t>セイサン</t>
    </rPh>
    <phoneticPr fontId="5"/>
  </si>
  <si>
    <t>特別会計　市町村振興資金</t>
    <rPh sb="0" eb="2">
      <t>トクベツ</t>
    </rPh>
    <rPh sb="2" eb="4">
      <t>カイケイ</t>
    </rPh>
    <rPh sb="5" eb="8">
      <t>シチョウソン</t>
    </rPh>
    <rPh sb="8" eb="10">
      <t>シンコウ</t>
    </rPh>
    <rPh sb="10" eb="12">
      <t>シキン</t>
    </rPh>
    <phoneticPr fontId="5"/>
  </si>
  <si>
    <t>特別会計　母子父子寡婦福祉資金</t>
    <rPh sb="0" eb="2">
      <t>トクベツ</t>
    </rPh>
    <rPh sb="2" eb="4">
      <t>カイケイ</t>
    </rPh>
    <rPh sb="5" eb="7">
      <t>ボシ</t>
    </rPh>
    <rPh sb="7" eb="9">
      <t>フシ</t>
    </rPh>
    <rPh sb="9" eb="11">
      <t>カフ</t>
    </rPh>
    <rPh sb="11" eb="13">
      <t>フクシ</t>
    </rPh>
    <rPh sb="13" eb="15">
      <t>シキン</t>
    </rPh>
    <phoneticPr fontId="5"/>
  </si>
  <si>
    <t>特別会計　心身障害者扶養年金事業</t>
    <rPh sb="0" eb="2">
      <t>トクベツ</t>
    </rPh>
    <rPh sb="2" eb="4">
      <t>カイケイ</t>
    </rPh>
    <rPh sb="5" eb="7">
      <t>シンシン</t>
    </rPh>
    <rPh sb="7" eb="10">
      <t>ショウガイシャ</t>
    </rPh>
    <rPh sb="10" eb="12">
      <t>フヨウ</t>
    </rPh>
    <rPh sb="12" eb="14">
      <t>ネンキン</t>
    </rPh>
    <rPh sb="14" eb="16">
      <t>ジギョウ</t>
    </rPh>
    <phoneticPr fontId="5"/>
  </si>
  <si>
    <t>特別会計　日本ｺﾝﾍﾞﾝｼｮﾝ国際展示場事業</t>
    <rPh sb="0" eb="2">
      <t>トクベツ</t>
    </rPh>
    <rPh sb="2" eb="4">
      <t>カイケイ</t>
    </rPh>
    <rPh sb="5" eb="7">
      <t>ニホン</t>
    </rPh>
    <rPh sb="15" eb="17">
      <t>コクサイ</t>
    </rPh>
    <rPh sb="17" eb="20">
      <t>テンジジョウ</t>
    </rPh>
    <rPh sb="20" eb="22">
      <t>ジギョウ</t>
    </rPh>
    <phoneticPr fontId="5"/>
  </si>
  <si>
    <t>特別会計　小規模企業者等設備導入資金</t>
    <rPh sb="0" eb="2">
      <t>トクベツ</t>
    </rPh>
    <rPh sb="2" eb="4">
      <t>カイケイ</t>
    </rPh>
    <rPh sb="5" eb="8">
      <t>ショウキボ</t>
    </rPh>
    <rPh sb="8" eb="10">
      <t>キギョウ</t>
    </rPh>
    <rPh sb="10" eb="11">
      <t>シャ</t>
    </rPh>
    <rPh sb="11" eb="12">
      <t>トウ</t>
    </rPh>
    <rPh sb="12" eb="14">
      <t>セツビ</t>
    </rPh>
    <rPh sb="14" eb="16">
      <t>ドウニュウ</t>
    </rPh>
    <rPh sb="16" eb="18">
      <t>シキン</t>
    </rPh>
    <phoneticPr fontId="5"/>
  </si>
  <si>
    <t>特別会計　就農支援資金</t>
    <rPh sb="0" eb="2">
      <t>トクベツ</t>
    </rPh>
    <rPh sb="2" eb="4">
      <t>カイケイ</t>
    </rPh>
    <rPh sb="5" eb="7">
      <t>シュウノウ</t>
    </rPh>
    <rPh sb="7" eb="9">
      <t>シエン</t>
    </rPh>
    <rPh sb="9" eb="11">
      <t>シキン</t>
    </rPh>
    <phoneticPr fontId="5"/>
  </si>
  <si>
    <t>特別会計　営林事業</t>
    <rPh sb="0" eb="2">
      <t>トクベツ</t>
    </rPh>
    <rPh sb="2" eb="4">
      <t>カイケイ</t>
    </rPh>
    <rPh sb="5" eb="7">
      <t>エイリン</t>
    </rPh>
    <rPh sb="7" eb="9">
      <t>ジギョウ</t>
    </rPh>
    <phoneticPr fontId="5"/>
  </si>
  <si>
    <t>特別会計　林業・木材産業改善資金</t>
    <rPh sb="0" eb="2">
      <t>トクベツ</t>
    </rPh>
    <rPh sb="2" eb="4">
      <t>カイケイ</t>
    </rPh>
    <rPh sb="5" eb="7">
      <t>リンギョウ</t>
    </rPh>
    <rPh sb="8" eb="10">
      <t>モクザイ</t>
    </rPh>
    <rPh sb="10" eb="12">
      <t>サンギョウ</t>
    </rPh>
    <rPh sb="12" eb="14">
      <t>カイゼン</t>
    </rPh>
    <rPh sb="14" eb="16">
      <t>シキン</t>
    </rPh>
    <phoneticPr fontId="5"/>
  </si>
  <si>
    <t>特別会計　沿岸漁業改善資金</t>
    <rPh sb="0" eb="2">
      <t>トクベツ</t>
    </rPh>
    <rPh sb="2" eb="4">
      <t>カイケイ</t>
    </rPh>
    <rPh sb="5" eb="7">
      <t>エンガン</t>
    </rPh>
    <rPh sb="7" eb="9">
      <t>ギョギョウ</t>
    </rPh>
    <rPh sb="9" eb="11">
      <t>カイゼン</t>
    </rPh>
    <rPh sb="11" eb="13">
      <t>シキン</t>
    </rPh>
    <phoneticPr fontId="5"/>
  </si>
  <si>
    <t>特別会計　奨学資金</t>
    <rPh sb="0" eb="2">
      <t>トクベツ</t>
    </rPh>
    <rPh sb="2" eb="4">
      <t>カイケイ</t>
    </rPh>
    <rPh sb="5" eb="7">
      <t>ショウガク</t>
    </rPh>
    <rPh sb="7" eb="9">
      <t>シキン</t>
    </rPh>
    <phoneticPr fontId="5"/>
  </si>
  <si>
    <t>特別会計　公営競技事業</t>
    <rPh sb="0" eb="2">
      <t>トクベツ</t>
    </rPh>
    <rPh sb="2" eb="4">
      <t>カイケイ</t>
    </rPh>
    <rPh sb="5" eb="7">
      <t>コウエイ</t>
    </rPh>
    <rPh sb="7" eb="9">
      <t>キョウギ</t>
    </rPh>
    <rPh sb="9" eb="11">
      <t>ジギョウ</t>
    </rPh>
    <phoneticPr fontId="5"/>
  </si>
  <si>
    <t>特別会計　上水道事業会計</t>
    <rPh sb="0" eb="2">
      <t>トクベツ</t>
    </rPh>
    <rPh sb="2" eb="4">
      <t>カイケイ</t>
    </rPh>
    <rPh sb="5" eb="8">
      <t>ジョウスイドウ</t>
    </rPh>
    <rPh sb="8" eb="10">
      <t>ジギョウ</t>
    </rPh>
    <rPh sb="10" eb="12">
      <t>カイケイ</t>
    </rPh>
    <phoneticPr fontId="5"/>
  </si>
  <si>
    <t>法適用企業</t>
    <rPh sb="0" eb="1">
      <t>ホウ</t>
    </rPh>
    <rPh sb="1" eb="3">
      <t>テキヨウ</t>
    </rPh>
    <rPh sb="3" eb="5">
      <t>キギョウ</t>
    </rPh>
    <phoneticPr fontId="5"/>
  </si>
  <si>
    <t>特別会計　病院事業会計</t>
    <rPh sb="0" eb="2">
      <t>トクベツ</t>
    </rPh>
    <rPh sb="2" eb="4">
      <t>カイケイ</t>
    </rPh>
    <rPh sb="5" eb="7">
      <t>ビョウイン</t>
    </rPh>
    <rPh sb="7" eb="9">
      <t>ジギョウ</t>
    </rPh>
    <rPh sb="9" eb="11">
      <t>カイケイ</t>
    </rPh>
    <phoneticPr fontId="5"/>
  </si>
  <si>
    <t>特別会計　工業用水道事業会計</t>
    <rPh sb="0" eb="2">
      <t>トクベツ</t>
    </rPh>
    <rPh sb="2" eb="4">
      <t>カイケイ</t>
    </rPh>
    <rPh sb="5" eb="7">
      <t>コウギョウ</t>
    </rPh>
    <rPh sb="7" eb="9">
      <t>ヨウスイ</t>
    </rPh>
    <rPh sb="9" eb="10">
      <t>ドウ</t>
    </rPh>
    <rPh sb="10" eb="12">
      <t>ジギョウ</t>
    </rPh>
    <rPh sb="12" eb="14">
      <t>カイケイ</t>
    </rPh>
    <phoneticPr fontId="5"/>
  </si>
  <si>
    <t>特別会計　造成土地整理事業会計</t>
    <rPh sb="0" eb="2">
      <t>トクベツ</t>
    </rPh>
    <rPh sb="2" eb="4">
      <t>カイケイ</t>
    </rPh>
    <rPh sb="5" eb="7">
      <t>ゾウセイ</t>
    </rPh>
    <rPh sb="7" eb="9">
      <t>トチ</t>
    </rPh>
    <rPh sb="9" eb="11">
      <t>セイリ</t>
    </rPh>
    <rPh sb="11" eb="13">
      <t>ジギョウ</t>
    </rPh>
    <rPh sb="13" eb="15">
      <t>カイケイ</t>
    </rPh>
    <phoneticPr fontId="5"/>
  </si>
  <si>
    <t>法適用（宅造）</t>
    <rPh sb="0" eb="1">
      <t>ホウ</t>
    </rPh>
    <rPh sb="1" eb="3">
      <t>テキヨウ</t>
    </rPh>
    <rPh sb="4" eb="5">
      <t>タク</t>
    </rPh>
    <rPh sb="5" eb="6">
      <t>ゾウ</t>
    </rPh>
    <phoneticPr fontId="5"/>
  </si>
  <si>
    <t>特別会計　土地造成整備事業会計</t>
    <rPh sb="0" eb="2">
      <t>トクベツ</t>
    </rPh>
    <rPh sb="2" eb="4">
      <t>カイケイ</t>
    </rPh>
    <rPh sb="5" eb="7">
      <t>トチ</t>
    </rPh>
    <rPh sb="7" eb="9">
      <t>ゾウセイ</t>
    </rPh>
    <rPh sb="9" eb="11">
      <t>セイビ</t>
    </rPh>
    <rPh sb="11" eb="13">
      <t>ジギョウ</t>
    </rPh>
    <rPh sb="13" eb="15">
      <t>カイケイ</t>
    </rPh>
    <phoneticPr fontId="5"/>
  </si>
  <si>
    <t>特別会計　工業団地整備事業</t>
    <rPh sb="0" eb="2">
      <t>トクベツ</t>
    </rPh>
    <rPh sb="2" eb="4">
      <t>カイケイ</t>
    </rPh>
    <rPh sb="5" eb="7">
      <t>コウギョウ</t>
    </rPh>
    <rPh sb="7" eb="9">
      <t>ダンチ</t>
    </rPh>
    <rPh sb="9" eb="11">
      <t>セイビ</t>
    </rPh>
    <rPh sb="11" eb="13">
      <t>ジギョウ</t>
    </rPh>
    <phoneticPr fontId="5"/>
  </si>
  <si>
    <t>法非適（宅造）</t>
    <rPh sb="0" eb="1">
      <t>ホウ</t>
    </rPh>
    <rPh sb="1" eb="2">
      <t>ヒ</t>
    </rPh>
    <rPh sb="2" eb="3">
      <t>テキ</t>
    </rPh>
    <rPh sb="4" eb="5">
      <t>タク</t>
    </rPh>
    <rPh sb="5" eb="6">
      <t>ゾウ</t>
    </rPh>
    <phoneticPr fontId="5"/>
  </si>
  <si>
    <t>特別会計　流域下水道事業</t>
    <rPh sb="0" eb="2">
      <t>トクベツ</t>
    </rPh>
    <rPh sb="2" eb="4">
      <t>カイケイ</t>
    </rPh>
    <rPh sb="5" eb="7">
      <t>リュウイキ</t>
    </rPh>
    <rPh sb="7" eb="10">
      <t>ゲスイドウ</t>
    </rPh>
    <rPh sb="10" eb="12">
      <t>ジギョウ</t>
    </rPh>
    <phoneticPr fontId="5"/>
  </si>
  <si>
    <t>法非適用企業</t>
    <rPh sb="0" eb="1">
      <t>ホウ</t>
    </rPh>
    <rPh sb="1" eb="2">
      <t>ヒ</t>
    </rPh>
    <rPh sb="2" eb="4">
      <t>テキヨウ</t>
    </rPh>
    <rPh sb="4" eb="6">
      <t>キギョウ</t>
    </rPh>
    <phoneticPr fontId="5"/>
  </si>
  <si>
    <t>特別会計　港湾整備事業</t>
    <rPh sb="0" eb="2">
      <t>トクベツ</t>
    </rPh>
    <rPh sb="2" eb="4">
      <t>カイケイ</t>
    </rPh>
    <rPh sb="5" eb="7">
      <t>コウワン</t>
    </rPh>
    <rPh sb="7" eb="9">
      <t>セイビ</t>
    </rPh>
    <rPh sb="9" eb="11">
      <t>ジギョウ</t>
    </rPh>
    <phoneticPr fontId="5"/>
  </si>
  <si>
    <t>特別会計　土地区画整理事業</t>
    <rPh sb="0" eb="2">
      <t>トクベツ</t>
    </rPh>
    <rPh sb="2" eb="4">
      <t>カイケイ</t>
    </rPh>
    <rPh sb="5" eb="7">
      <t>トチ</t>
    </rPh>
    <rPh sb="7" eb="9">
      <t>クカク</t>
    </rPh>
    <rPh sb="9" eb="11">
      <t>セイリ</t>
    </rPh>
    <rPh sb="11" eb="13">
      <t>ジギョウ</t>
    </rPh>
    <phoneticPr fontId="5"/>
  </si>
  <si>
    <t>千葉県競馬組合</t>
    <rPh sb="0" eb="3">
      <t>チバケン</t>
    </rPh>
    <rPh sb="3" eb="5">
      <t>ケイバ</t>
    </rPh>
    <rPh sb="5" eb="7">
      <t>クミアイ</t>
    </rPh>
    <phoneticPr fontId="5"/>
  </si>
  <si>
    <t>君津広域水道企業団</t>
    <rPh sb="0" eb="2">
      <t>キミツ</t>
    </rPh>
    <rPh sb="2" eb="4">
      <t>コウイキ</t>
    </rPh>
    <rPh sb="4" eb="6">
      <t>スイドウ</t>
    </rPh>
    <rPh sb="6" eb="8">
      <t>キギョウ</t>
    </rPh>
    <rPh sb="8" eb="9">
      <t>ダン</t>
    </rPh>
    <phoneticPr fontId="5"/>
  </si>
  <si>
    <t>北千葉広域水道企業団</t>
    <rPh sb="0" eb="1">
      <t>キタ</t>
    </rPh>
    <rPh sb="1" eb="3">
      <t>チバ</t>
    </rPh>
    <rPh sb="3" eb="5">
      <t>コウイキ</t>
    </rPh>
    <rPh sb="5" eb="7">
      <t>スイドウ</t>
    </rPh>
    <rPh sb="7" eb="9">
      <t>キギョウ</t>
    </rPh>
    <rPh sb="9" eb="10">
      <t>ダン</t>
    </rPh>
    <phoneticPr fontId="5"/>
  </si>
  <si>
    <t>（公財）千葉県私学教育振興財団</t>
    <rPh sb="1" eb="2">
      <t>コウ</t>
    </rPh>
    <rPh sb="7" eb="9">
      <t>シガク</t>
    </rPh>
    <rPh sb="9" eb="11">
      <t>キョウイク</t>
    </rPh>
    <rPh sb="11" eb="13">
      <t>シンコウ</t>
    </rPh>
    <rPh sb="13" eb="15">
      <t>ザイダン</t>
    </rPh>
    <phoneticPr fontId="5"/>
  </si>
  <si>
    <t>（公財）千葉県消防協会</t>
    <rPh sb="1" eb="2">
      <t>コウ</t>
    </rPh>
    <phoneticPr fontId="5"/>
  </si>
  <si>
    <t>（公財）成田空港周辺地域共生財団</t>
    <rPh sb="1" eb="2">
      <t>コウ</t>
    </rPh>
    <rPh sb="2" eb="3">
      <t>ザイ</t>
    </rPh>
    <rPh sb="6" eb="8">
      <t>クウコウ</t>
    </rPh>
    <phoneticPr fontId="5"/>
  </si>
  <si>
    <t>京葉臨海鉄道（株）</t>
  </si>
  <si>
    <t>東葉高速鉄道（株）</t>
  </si>
  <si>
    <t>いすみ鉄道（株）</t>
  </si>
  <si>
    <t>（公財）千葉ヘルス財団</t>
    <rPh sb="1" eb="2">
      <t>コウ</t>
    </rPh>
    <rPh sb="2" eb="3">
      <t>ザイ</t>
    </rPh>
    <phoneticPr fontId="5"/>
  </si>
  <si>
    <t>（公財）千葉県生活衛生営業指導センター　</t>
    <rPh sb="1" eb="2">
      <t>コウ</t>
    </rPh>
    <phoneticPr fontId="5"/>
  </si>
  <si>
    <t>（公財）千葉県動物保護管理協会</t>
    <rPh sb="1" eb="2">
      <t>コウ</t>
    </rPh>
    <phoneticPr fontId="5"/>
  </si>
  <si>
    <t>（社福）千葉県社会福祉事業団</t>
    <rPh sb="1" eb="2">
      <t>シャ</t>
    </rPh>
    <rPh sb="2" eb="3">
      <t>フク</t>
    </rPh>
    <rPh sb="4" eb="7">
      <t>チバケン</t>
    </rPh>
    <rPh sb="7" eb="9">
      <t>シャカイ</t>
    </rPh>
    <rPh sb="9" eb="11">
      <t>フクシ</t>
    </rPh>
    <rPh sb="11" eb="14">
      <t>ジギョウダン</t>
    </rPh>
    <phoneticPr fontId="2"/>
  </si>
  <si>
    <t>（社福）千葉県身体障害者福祉事業団</t>
    <rPh sb="1" eb="2">
      <t>シャ</t>
    </rPh>
    <rPh sb="2" eb="3">
      <t>フク</t>
    </rPh>
    <rPh sb="4" eb="7">
      <t>チバケン</t>
    </rPh>
    <rPh sb="7" eb="9">
      <t>シンタイ</t>
    </rPh>
    <rPh sb="9" eb="12">
      <t>ショウガイシャ</t>
    </rPh>
    <rPh sb="12" eb="14">
      <t>フクシ</t>
    </rPh>
    <rPh sb="14" eb="17">
      <t>ジギョウダン</t>
    </rPh>
    <phoneticPr fontId="2"/>
  </si>
  <si>
    <t>（公財）印旛沼環境基金</t>
    <rPh sb="1" eb="2">
      <t>コウ</t>
    </rPh>
    <phoneticPr fontId="5"/>
  </si>
  <si>
    <t>▲１</t>
  </si>
  <si>
    <t>（公財）千葉県青少年協会</t>
    <rPh sb="1" eb="2">
      <t>コウ</t>
    </rPh>
    <rPh sb="2" eb="3">
      <t>ザイ</t>
    </rPh>
    <phoneticPr fontId="5"/>
  </si>
  <si>
    <t>（公財）千葉県文化振興財団</t>
    <rPh sb="1" eb="2">
      <t>コウ</t>
    </rPh>
    <phoneticPr fontId="5"/>
  </si>
  <si>
    <t>（公財）ﾆｭｰﾌｨﾙﾊｰﾓﾆｰｵｰｹｽﾄﾗ千葉</t>
    <rPh sb="1" eb="2">
      <t>オオヤケ</t>
    </rPh>
    <phoneticPr fontId="5"/>
  </si>
  <si>
    <t>○</t>
    <phoneticPr fontId="5"/>
  </si>
  <si>
    <t>（公財）千葉県産業振興センター</t>
    <rPh sb="1" eb="2">
      <t>コウ</t>
    </rPh>
    <phoneticPr fontId="5"/>
  </si>
  <si>
    <t>千葉県信用保証協会</t>
    <rPh sb="0" eb="3">
      <t>チバケン</t>
    </rPh>
    <rPh sb="3" eb="5">
      <t>シンヨウ</t>
    </rPh>
    <rPh sb="5" eb="7">
      <t>ホショウ</t>
    </rPh>
    <rPh sb="7" eb="9">
      <t>キョウカイ</t>
    </rPh>
    <phoneticPr fontId="2"/>
  </si>
  <si>
    <t>（公財）かずさＤＮＡ研究所　</t>
    <rPh sb="1" eb="2">
      <t>オオヤケ</t>
    </rPh>
    <phoneticPr fontId="5"/>
  </si>
  <si>
    <t>（公財）ちば国際ｺﾝﾍﾞﾝｼｮﾝﾋﾞｭｰﾛｰ</t>
    <rPh sb="1" eb="2">
      <t>コウ</t>
    </rPh>
    <phoneticPr fontId="5"/>
  </si>
  <si>
    <t>（一財）千葉県勝浦海中公園センター</t>
    <rPh sb="1" eb="2">
      <t>イチ</t>
    </rPh>
    <phoneticPr fontId="5"/>
  </si>
  <si>
    <t>（株）幕張メッセ</t>
    <rPh sb="3" eb="5">
      <t>マクハリ</t>
    </rPh>
    <phoneticPr fontId="5"/>
  </si>
  <si>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</si>
  <si>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</si>
  <si>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5"/>
  </si>
  <si>
    <t>（公社）千葉県緑化推進委員会</t>
    <rPh sb="1" eb="2">
      <t>オオヤケ</t>
    </rPh>
    <phoneticPr fontId="5"/>
  </si>
  <si>
    <t>（一財）千葉県漁業振興基金</t>
    <rPh sb="1" eb="2">
      <t>イチ</t>
    </rPh>
    <phoneticPr fontId="5"/>
  </si>
  <si>
    <t>（公財）千葉県水産振興公社</t>
    <rPh sb="1" eb="2">
      <t>オオヤケ</t>
    </rPh>
    <phoneticPr fontId="5"/>
  </si>
  <si>
    <t>千葉県漁業信用基金協会</t>
    <rPh sb="0" eb="3">
      <t>チバケン</t>
    </rPh>
    <rPh sb="3" eb="5">
      <t>ギョギョウ</t>
    </rPh>
    <rPh sb="5" eb="7">
      <t>シンヨウ</t>
    </rPh>
    <rPh sb="7" eb="9">
      <t>キキン</t>
    </rPh>
    <rPh sb="9" eb="11">
      <t>キョウカイ</t>
    </rPh>
    <phoneticPr fontId="2"/>
  </si>
  <si>
    <t>千葉県道路公社</t>
  </si>
  <si>
    <t>（公財）千葉県建設技術センター　　　</t>
    <rPh sb="1" eb="2">
      <t>コウ</t>
    </rPh>
    <phoneticPr fontId="5"/>
  </si>
  <si>
    <t>（一財）千葉県まちづくり公社</t>
    <rPh sb="1" eb="2">
      <t>イチ</t>
    </rPh>
    <phoneticPr fontId="5"/>
  </si>
  <si>
    <t>千葉県土地開発公社</t>
  </si>
  <si>
    <t>（公財）千葉県下水道公社</t>
    <rPh sb="1" eb="2">
      <t>コウ</t>
    </rPh>
    <phoneticPr fontId="5"/>
  </si>
  <si>
    <t>千葉県住宅供給公社</t>
  </si>
  <si>
    <t>（公財）千葉県暴力団追放県民会議　</t>
    <rPh sb="1" eb="2">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</si>
</sst>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3" xfId="29" applyFont="1" applyBorder="1" applyAlignment="1" applyProtection="1">
      <alignment horizontal="center" vertical="center" shrinkToFit="1"/>
      <protection locked="0"/>
    </xf>
    <xf numFmtId="0" fontId="25" fillId="0" borderId="103" xfId="29" applyFont="1" applyFill="1" applyBorder="1" applyAlignment="1" applyProtection="1">
      <alignment horizontal="center" vertical="center" shrinkToFit="1"/>
      <protection locked="0"/>
    </xf>
    <xf numFmtId="0" fontId="25" fillId="0" borderId="114"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2" xfId="29" applyFont="1" applyBorder="1" applyAlignment="1" applyProtection="1">
      <alignment horizontal="center" vertical="center" shrinkToFit="1"/>
      <protection locked="0"/>
    </xf>
    <xf numFmtId="0" fontId="25" fillId="5" borderId="114"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1"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2"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2"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2"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2"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2"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28" fillId="0" borderId="101" xfId="32" applyFont="1" applyBorder="1" applyAlignment="1" applyProtection="1">
      <alignment horizontal="center" vertical="center" shrinkToFit="1"/>
      <protection locked="0"/>
    </xf>
    <xf numFmtId="0" fontId="28" fillId="0" borderId="114" xfId="32"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7"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48"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5"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6"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5" xfId="31" applyNumberFormat="1" applyFont="1" applyFill="1" applyBorder="1" applyAlignment="1" applyProtection="1">
      <alignment horizontal="right" vertical="center" shrinkToFit="1"/>
    </xf>
    <xf numFmtId="177" fontId="25" fillId="5" borderId="166"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5" xfId="31" applyNumberFormat="1" applyFont="1" applyFill="1" applyBorder="1" applyAlignment="1" applyProtection="1">
      <alignment horizontal="right" vertical="center" shrinkToFit="1"/>
    </xf>
    <xf numFmtId="189" fontId="25" fillId="5" borderId="125"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59" xfId="31" applyNumberFormat="1" applyFont="1" applyFill="1" applyBorder="1" applyAlignment="1" applyProtection="1">
      <alignment horizontal="right" vertical="center" shrinkToFit="1"/>
    </xf>
    <xf numFmtId="177" fontId="25" fillId="5" borderId="160"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4" xfId="29" applyNumberFormat="1" applyFont="1" applyFill="1" applyBorder="1" applyAlignment="1" applyProtection="1">
      <alignment horizontal="left" vertical="center" shrinkToFit="1"/>
      <protection locked="0"/>
    </xf>
    <xf numFmtId="0" fontId="25" fillId="5" borderId="105" xfId="29" applyNumberFormat="1" applyFont="1" applyFill="1" applyBorder="1" applyAlignment="1" applyProtection="1">
      <alignment horizontal="left" vertical="center" shrinkToFit="1"/>
      <protection locked="0"/>
    </xf>
    <xf numFmtId="0" fontId="25" fillId="5" borderId="111"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0" fontId="25" fillId="5" borderId="104" xfId="29" applyFont="1" applyFill="1" applyBorder="1" applyAlignment="1" applyProtection="1">
      <alignment horizontal="lef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177" fontId="25" fillId="5" borderId="104"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0" fontId="25" fillId="7" borderId="126" xfId="29" applyNumberFormat="1" applyFont="1" applyFill="1" applyBorder="1" applyAlignment="1" applyProtection="1">
      <alignment horizontal="left" vertical="center" shrinkToFit="1"/>
      <protection locked="0"/>
    </xf>
    <xf numFmtId="0" fontId="25" fillId="7" borderId="129" xfId="29" applyNumberFormat="1" applyFont="1" applyFill="1" applyBorder="1" applyAlignment="1" applyProtection="1">
      <alignment horizontal="lef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5" fillId="5" borderId="115" xfId="29" applyFont="1" applyFill="1" applyBorder="1" applyAlignment="1" applyProtection="1">
      <alignment horizontal="lef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177" fontId="25" fillId="5" borderId="118" xfId="29" applyNumberFormat="1" applyFont="1" applyFill="1" applyBorder="1" applyAlignment="1" applyProtection="1">
      <alignment horizontal="right" vertical="center" shrinkToFit="1"/>
      <protection locked="0"/>
    </xf>
    <xf numFmtId="177" fontId="25" fillId="5" borderId="119" xfId="29" applyNumberFormat="1" applyFont="1" applyFill="1" applyBorder="1" applyAlignment="1" applyProtection="1">
      <alignment horizontal="right" vertical="center" shrinkToFit="1"/>
      <protection locked="0"/>
    </xf>
    <xf numFmtId="0" fontId="25" fillId="5" borderId="119" xfId="29" applyNumberFormat="1" applyFont="1" applyFill="1" applyBorder="1" applyAlignment="1" applyProtection="1">
      <alignment horizontal="left" vertical="center" shrinkToFit="1"/>
      <protection locked="0"/>
    </xf>
    <xf numFmtId="0" fontId="25" fillId="5" borderId="124" xfId="29" applyNumberFormat="1" applyFont="1" applyFill="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13"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7"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12"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107" xfId="29" applyNumberFormat="1" applyFont="1" applyFill="1" applyBorder="1" applyAlignment="1" applyProtection="1">
      <alignment horizontal="right" vertical="center" shrinkToFit="1"/>
      <protection locked="0"/>
    </xf>
    <xf numFmtId="177" fontId="25" fillId="0" borderId="108" xfId="29" applyNumberFormat="1" applyFont="1" applyFill="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0"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0" fontId="25" fillId="0" borderId="104" xfId="32" applyNumberFormat="1"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4"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8" xfId="30" applyNumberFormat="1" applyFont="1" applyFill="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77" fontId="25" fillId="5" borderId="112" xfId="30" applyNumberFormat="1" applyFont="1" applyFill="1" applyBorder="1" applyAlignment="1" applyProtection="1">
      <alignment horizontal="right" vertical="center" shrinkToFit="1"/>
      <protection locked="0"/>
    </xf>
    <xf numFmtId="189" fontId="25" fillId="5" borderId="108" xfId="30" applyNumberFormat="1" applyFont="1" applyFill="1" applyBorder="1" applyAlignment="1" applyProtection="1">
      <alignment horizontal="right" vertical="center" shrinkToFit="1"/>
      <protection locked="0"/>
    </xf>
    <xf numFmtId="189" fontId="25" fillId="7" borderId="131"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0" fontId="28" fillId="5" borderId="108" xfId="30" applyFont="1" applyFill="1" applyBorder="1" applyAlignment="1" applyProtection="1">
      <alignment horizontal="left" vertical="center" shrinkToFit="1"/>
      <protection locked="0"/>
    </xf>
    <xf numFmtId="0" fontId="28" fillId="5" borderId="113"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4" xfId="30" applyFont="1" applyFill="1" applyBorder="1" applyAlignment="1" applyProtection="1">
      <alignment horizontal="left"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0" fontId="25" fillId="0" borderId="108" xfId="29" applyFont="1" applyBorder="1" applyAlignment="1" applyProtection="1">
      <alignment horizontal="left" vertical="center" shrinkToFit="1"/>
      <protection locked="0"/>
    </xf>
    <xf numFmtId="0" fontId="25" fillId="0" borderId="113" xfId="29"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89" fontId="25" fillId="0" borderId="108" xfId="29"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8" fillId="0" borderId="104" xfId="32" applyNumberFormat="1" applyFont="1" applyFill="1" applyBorder="1" applyAlignment="1" applyProtection="1">
      <alignment horizontal="right" vertical="center" shrinkToFit="1"/>
      <protection locked="0"/>
    </xf>
    <xf numFmtId="177" fontId="28" fillId="0" borderId="105" xfId="32" applyNumberFormat="1" applyFont="1" applyFill="1" applyBorder="1" applyAlignment="1" applyProtection="1">
      <alignment horizontal="right" vertical="center" shrinkToFit="1"/>
      <protection locked="0"/>
    </xf>
    <xf numFmtId="177" fontId="28" fillId="0" borderId="106" xfId="32" applyNumberFormat="1" applyFont="1" applyFill="1" applyBorder="1" applyAlignment="1" applyProtection="1">
      <alignment horizontal="right" vertical="center" shrinkToFit="1"/>
      <protection locked="0"/>
    </xf>
    <xf numFmtId="0" fontId="28" fillId="0" borderId="104" xfId="32" applyNumberFormat="1" applyFont="1" applyFill="1" applyBorder="1" applyAlignment="1" applyProtection="1">
      <alignment horizontal="left" vertical="center" shrinkToFit="1"/>
      <protection locked="0"/>
    </xf>
    <xf numFmtId="0" fontId="28" fillId="0" borderId="105" xfId="32" applyNumberFormat="1" applyFont="1" applyFill="1" applyBorder="1" applyAlignment="1" applyProtection="1">
      <alignment horizontal="left" vertical="center" shrinkToFit="1"/>
      <protection locked="0"/>
    </xf>
    <xf numFmtId="0" fontId="28" fillId="0" borderId="111" xfId="32" applyNumberFormat="1" applyFont="1" applyFill="1" applyBorder="1" applyAlignment="1" applyProtection="1">
      <alignment horizontal="left" vertical="center" shrinkToFit="1"/>
      <protection locked="0"/>
    </xf>
    <xf numFmtId="189" fontId="28" fillId="0" borderId="104" xfId="32" applyNumberFormat="1" applyFont="1" applyFill="1" applyBorder="1" applyAlignment="1" applyProtection="1">
      <alignment horizontal="right" vertical="center" shrinkToFit="1"/>
      <protection locked="0"/>
    </xf>
    <xf numFmtId="189" fontId="28" fillId="0" borderId="105" xfId="32" applyNumberFormat="1" applyFont="1" applyFill="1" applyBorder="1" applyAlignment="1" applyProtection="1">
      <alignment horizontal="right" vertical="center" shrinkToFit="1"/>
      <protection locked="0"/>
    </xf>
    <xf numFmtId="189" fontId="28" fillId="0" borderId="106" xfId="32" applyNumberFormat="1" applyFont="1" applyFill="1" applyBorder="1" applyAlignment="1" applyProtection="1">
      <alignment horizontal="right" vertical="center" shrinkToFit="1"/>
      <protection locked="0"/>
    </xf>
    <xf numFmtId="0" fontId="28" fillId="0" borderId="104" xfId="32" applyFont="1" applyBorder="1" applyAlignment="1" applyProtection="1">
      <alignment horizontal="left" vertical="center" shrinkToFit="1"/>
      <protection locked="0"/>
    </xf>
    <xf numFmtId="0" fontId="28" fillId="0" borderId="105" xfId="32" applyFont="1" applyBorder="1" applyAlignment="1" applyProtection="1">
      <alignment horizontal="left" vertical="center" shrinkToFit="1"/>
      <protection locked="0"/>
    </xf>
    <xf numFmtId="0" fontId="28" fillId="0" borderId="106" xfId="32" applyFont="1" applyBorder="1" applyAlignment="1" applyProtection="1">
      <alignment horizontal="left" vertical="center" shrinkToFit="1"/>
      <protection locked="0"/>
    </xf>
    <xf numFmtId="177" fontId="28" fillId="0" borderId="183" xfId="32" applyNumberFormat="1" applyFont="1" applyFill="1" applyBorder="1" applyAlignment="1" applyProtection="1">
      <alignment horizontal="right" vertical="center" shrinkToFit="1"/>
      <protection locked="0"/>
    </xf>
    <xf numFmtId="177" fontId="28" fillId="0" borderId="97" xfId="32" applyNumberFormat="1" applyFont="1" applyFill="1" applyBorder="1" applyAlignment="1" applyProtection="1">
      <alignment horizontal="right" vertical="center" shrinkToFit="1"/>
      <protection locked="0"/>
    </xf>
    <xf numFmtId="177" fontId="28" fillId="0" borderId="184" xfId="32" applyNumberFormat="1" applyFont="1" applyFill="1" applyBorder="1" applyAlignment="1" applyProtection="1">
      <alignment horizontal="right" vertical="center" shrinkToFit="1"/>
      <protection locked="0"/>
    </xf>
    <xf numFmtId="0" fontId="28" fillId="0" borderId="183" xfId="32" applyNumberFormat="1" applyFont="1" applyFill="1" applyBorder="1" applyAlignment="1" applyProtection="1">
      <alignment horizontal="left" vertical="center" shrinkToFit="1"/>
      <protection locked="0"/>
    </xf>
    <xf numFmtId="0" fontId="28" fillId="0" borderId="97" xfId="32" applyNumberFormat="1" applyFont="1" applyFill="1" applyBorder="1" applyAlignment="1" applyProtection="1">
      <alignment horizontal="left" vertical="center" shrinkToFit="1"/>
      <protection locked="0"/>
    </xf>
    <xf numFmtId="0" fontId="28" fillId="0" borderId="98" xfId="32" applyNumberFormat="1" applyFont="1" applyFill="1" applyBorder="1" applyAlignment="1" applyProtection="1">
      <alignment horizontal="left" vertical="center" shrinkToFit="1"/>
      <protection locked="0"/>
    </xf>
    <xf numFmtId="177" fontId="25" fillId="0" borderId="134" xfId="29" applyNumberFormat="1" applyFont="1" applyBorder="1" applyAlignment="1" applyProtection="1">
      <alignment horizontal="right" vertical="center" shrinkToFit="1"/>
      <protection locked="0"/>
    </xf>
    <xf numFmtId="189" fontId="25" fillId="0" borderId="134" xfId="29" applyNumberFormat="1" applyFont="1" applyBorder="1" applyAlignment="1" applyProtection="1">
      <alignment horizontal="right" vertical="center" shrinkToFit="1"/>
      <protection locked="0"/>
    </xf>
    <xf numFmtId="0" fontId="25" fillId="0" borderId="134" xfId="29" applyFont="1" applyBorder="1" applyAlignment="1" applyProtection="1">
      <alignment horizontal="left" vertical="center" shrinkToFit="1"/>
      <protection locked="0"/>
    </xf>
    <xf numFmtId="0" fontId="25" fillId="0" borderId="136"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8" fillId="0" borderId="104" xfId="32" applyFont="1" applyFill="1" applyBorder="1" applyAlignment="1" applyProtection="1">
      <alignment horizontal="left" vertical="center" shrinkToFit="1"/>
      <protection locked="0"/>
    </xf>
    <xf numFmtId="0" fontId="28" fillId="0" borderId="105" xfId="32" applyFont="1" applyFill="1" applyBorder="1" applyAlignment="1" applyProtection="1">
      <alignment horizontal="left" vertical="center" shrinkToFit="1"/>
      <protection locked="0"/>
    </xf>
    <xf numFmtId="0" fontId="28" fillId="0" borderId="106" xfId="32" applyFont="1" applyFill="1" applyBorder="1" applyAlignment="1" applyProtection="1">
      <alignment horizontal="lef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0" fontId="25" fillId="7" borderId="126" xfId="32" applyNumberFormat="1" applyFont="1" applyFill="1" applyBorder="1" applyAlignment="1" applyProtection="1">
      <alignment horizontal="left" vertical="center" shrinkToFit="1"/>
      <protection locked="0"/>
    </xf>
    <xf numFmtId="0" fontId="25" fillId="7" borderId="129" xfId="32" applyNumberFormat="1" applyFont="1" applyFill="1" applyBorder="1" applyAlignment="1" applyProtection="1">
      <alignment horizontal="left" vertical="center" shrinkToFit="1"/>
      <protection locked="0"/>
    </xf>
    <xf numFmtId="177" fontId="25" fillId="0" borderId="123" xfId="32" applyNumberFormat="1" applyFont="1" applyBorder="1" applyAlignment="1" applyProtection="1">
      <alignment horizontal="right" vertical="center" shrinkToFit="1"/>
      <protection locked="0"/>
    </xf>
    <xf numFmtId="177" fontId="25" fillId="0" borderId="119" xfId="32" applyNumberFormat="1" applyFont="1" applyBorder="1" applyAlignment="1" applyProtection="1">
      <alignment horizontal="right" vertical="center" shrinkToFit="1"/>
      <protection locked="0"/>
    </xf>
    <xf numFmtId="0" fontId="25" fillId="0" borderId="119" xfId="32" applyNumberFormat="1" applyFont="1" applyBorder="1" applyAlignment="1" applyProtection="1">
      <alignment horizontal="left" vertical="center" shrinkToFit="1"/>
      <protection locked="0"/>
    </xf>
    <xf numFmtId="0" fontId="25" fillId="0" borderId="124" xfId="32" applyNumberFormat="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0" fontId="25" fillId="0" borderId="108" xfId="32" applyNumberFormat="1" applyFont="1" applyBorder="1" applyAlignment="1" applyProtection="1">
      <alignment horizontal="left" vertical="center" shrinkToFit="1"/>
      <protection locked="0"/>
    </xf>
    <xf numFmtId="0" fontId="25" fillId="0" borderId="113" xfId="32" applyNumberFormat="1" applyFont="1" applyBorder="1" applyAlignment="1" applyProtection="1">
      <alignment horizontal="lef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2" xfId="32" applyNumberFormat="1" applyFont="1" applyBorder="1" applyAlignment="1" applyProtection="1">
      <alignment horizontal="right" vertical="center" shrinkToFit="1"/>
      <protection locked="0"/>
    </xf>
    <xf numFmtId="177" fontId="25" fillId="0" borderId="108" xfId="32" applyNumberFormat="1" applyFont="1" applyBorder="1" applyAlignment="1" applyProtection="1">
      <alignment horizontal="right" vertical="center" shrinkToFit="1"/>
      <protection locked="0"/>
    </xf>
    <xf numFmtId="177" fontId="28" fillId="0" borderId="91" xfId="32" applyNumberFormat="1" applyFont="1" applyFill="1" applyBorder="1" applyAlignment="1" applyProtection="1">
      <alignment horizontal="right" vertical="center" shrinkToFit="1"/>
      <protection locked="0"/>
    </xf>
    <xf numFmtId="177" fontId="28" fillId="0" borderId="92" xfId="32" applyNumberFormat="1" applyFont="1" applyFill="1" applyBorder="1" applyAlignment="1" applyProtection="1">
      <alignment horizontal="right" vertical="center" shrinkToFit="1"/>
      <protection locked="0"/>
    </xf>
    <xf numFmtId="177" fontId="28" fillId="0" borderId="93" xfId="32" applyNumberFormat="1" applyFont="1" applyFill="1" applyBorder="1" applyAlignment="1" applyProtection="1">
      <alignment horizontal="right" vertical="center" shrinkToFit="1"/>
      <protection locked="0"/>
    </xf>
    <xf numFmtId="177" fontId="25" fillId="0" borderId="99"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8" fillId="0" borderId="91" xfId="32" applyNumberFormat="1" applyFont="1" applyFill="1" applyBorder="1" applyAlignment="1" applyProtection="1">
      <alignment horizontal="left" vertical="center" shrinkToFit="1"/>
      <protection locked="0"/>
    </xf>
    <xf numFmtId="0" fontId="28" fillId="0" borderId="92" xfId="32" applyNumberFormat="1" applyFont="1" applyFill="1" applyBorder="1" applyAlignment="1" applyProtection="1">
      <alignment horizontal="left" vertical="center" shrinkToFit="1"/>
      <protection locked="0"/>
    </xf>
    <xf numFmtId="0" fontId="28" fillId="0" borderId="102" xfId="32" applyNumberFormat="1" applyFont="1" applyFill="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22603</c:v>
                </c:pt>
                <c:pt idx="1">
                  <c:v>25820</c:v>
                </c:pt>
                <c:pt idx="2">
                  <c:v>23088</c:v>
                </c:pt>
                <c:pt idx="3">
                  <c:v>22943</c:v>
                </c:pt>
                <c:pt idx="4">
                  <c:v>22783</c:v>
                </c:pt>
              </c:numCache>
            </c:numRef>
          </c:val>
          <c:smooth val="0"/>
        </c:ser>
        <c:dLbls>
          <c:showLegendKey val="0"/>
          <c:showVal val="0"/>
          <c:showCatName val="0"/>
          <c:showSerName val="0"/>
          <c:showPercent val="0"/>
          <c:showBubbleSize val="0"/>
        </c:dLbls>
        <c:marker val="1"/>
        <c:smooth val="0"/>
        <c:axId val="221663616"/>
        <c:axId val="221665536"/>
      </c:lineChart>
      <c:catAx>
        <c:axId val="221663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65536"/>
        <c:crosses val="autoZero"/>
        <c:auto val="1"/>
        <c:lblAlgn val="ctr"/>
        <c:lblOffset val="100"/>
        <c:tickLblSkip val="1"/>
        <c:tickMarkSkip val="1"/>
        <c:noMultiLvlLbl val="0"/>
      </c:catAx>
      <c:valAx>
        <c:axId val="221665536"/>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66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0.71</c:v>
                </c:pt>
                <c:pt idx="1">
                  <c:v>0.95</c:v>
                </c:pt>
                <c:pt idx="2">
                  <c:v>1</c:v>
                </c:pt>
                <c:pt idx="3">
                  <c:v>1.44</c:v>
                </c:pt>
                <c:pt idx="4">
                  <c:v>0.96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0.23</c:v>
                </c:pt>
                <c:pt idx="1">
                  <c:v>1.04</c:v>
                </c:pt>
                <c:pt idx="2">
                  <c:v>1.64</c:v>
                </c:pt>
                <c:pt idx="3">
                  <c:v>1.88</c:v>
                </c:pt>
                <c:pt idx="4">
                  <c:v>3.81</c:v>
                </c:pt>
              </c:numCache>
            </c:numRef>
          </c:val>
        </c:ser>
        <c:dLbls>
          <c:showLegendKey val="0"/>
          <c:showVal val="0"/>
          <c:showCatName val="0"/>
          <c:showSerName val="0"/>
          <c:showPercent val="0"/>
          <c:showBubbleSize val="0"/>
        </c:dLbls>
        <c:gapWidth val="250"/>
        <c:overlap val="100"/>
        <c:axId val="221918336"/>
        <c:axId val="2219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0.28999999999999998</c:v>
                </c:pt>
                <c:pt idx="1">
                  <c:v>1.1000000000000001</c:v>
                </c:pt>
                <c:pt idx="2">
                  <c:v>0.89</c:v>
                </c:pt>
                <c:pt idx="3">
                  <c:v>0.78</c:v>
                </c:pt>
                <c:pt idx="4">
                  <c:v>1.53</c:v>
                </c:pt>
              </c:numCache>
            </c:numRef>
          </c:val>
          <c:smooth val="0"/>
        </c:ser>
        <c:dLbls>
          <c:showLegendKey val="0"/>
          <c:showVal val="0"/>
          <c:showCatName val="0"/>
          <c:showSerName val="0"/>
          <c:showPercent val="0"/>
          <c:showBubbleSize val="0"/>
        </c:dLbls>
        <c:marker val="1"/>
        <c:smooth val="0"/>
        <c:axId val="221918336"/>
        <c:axId val="221920256"/>
      </c:lineChart>
      <c:catAx>
        <c:axId val="2219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920256"/>
        <c:crosses val="autoZero"/>
        <c:auto val="1"/>
        <c:lblAlgn val="ctr"/>
        <c:lblOffset val="100"/>
        <c:tickLblSkip val="1"/>
        <c:tickMarkSkip val="1"/>
        <c:noMultiLvlLbl val="0"/>
      </c:catAx>
      <c:valAx>
        <c:axId val="2219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0.13</c:v>
                </c:pt>
                <c:pt idx="4">
                  <c:v>#N/A</c:v>
                </c:pt>
                <c:pt idx="5">
                  <c:v>0.31</c:v>
                </c:pt>
                <c:pt idx="6">
                  <c:v>#N/A</c:v>
                </c:pt>
                <c:pt idx="7">
                  <c:v>0.45</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0.11</c:v>
                </c:pt>
                <c:pt idx="4">
                  <c:v>#N/A</c:v>
                </c:pt>
                <c:pt idx="5">
                  <c:v>0.12</c:v>
                </c:pt>
                <c:pt idx="6">
                  <c:v>#N/A</c:v>
                </c:pt>
                <c:pt idx="7">
                  <c:v>0.09</c:v>
                </c:pt>
                <c:pt idx="8">
                  <c:v>#N/A</c:v>
                </c:pt>
                <c:pt idx="9">
                  <c:v>0.11</c:v>
                </c:pt>
              </c:numCache>
            </c:numRef>
          </c:val>
        </c:ser>
        <c:ser>
          <c:idx val="3"/>
          <c:order val="3"/>
          <c:tx>
            <c:strRef>
              <c:f>データシート!$A$30</c:f>
              <c:strCache>
                <c:ptCount val="1"/>
                <c:pt idx="0">
                  <c:v>小規模企業者等設備導入資金</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0.24</c:v>
                </c:pt>
                <c:pt idx="2">
                  <c:v>#N/A</c:v>
                </c:pt>
                <c:pt idx="3">
                  <c:v>0.3</c:v>
                </c:pt>
                <c:pt idx="4">
                  <c:v>#N/A</c:v>
                </c:pt>
                <c:pt idx="5">
                  <c:v>0.28000000000000003</c:v>
                </c:pt>
                <c:pt idx="6">
                  <c:v>#N/A</c:v>
                </c:pt>
                <c:pt idx="7">
                  <c:v>0.19</c:v>
                </c:pt>
                <c:pt idx="8">
                  <c:v>#N/A</c:v>
                </c:pt>
                <c:pt idx="9">
                  <c:v>0.25</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0.39</c:v>
                </c:pt>
                <c:pt idx="2">
                  <c:v>#N/A</c:v>
                </c:pt>
                <c:pt idx="3">
                  <c:v>0.57999999999999996</c:v>
                </c:pt>
                <c:pt idx="4">
                  <c:v>#N/A</c:v>
                </c:pt>
                <c:pt idx="5">
                  <c:v>0.47</c:v>
                </c:pt>
                <c:pt idx="6">
                  <c:v>#N/A</c:v>
                </c:pt>
                <c:pt idx="7">
                  <c:v>0.91</c:v>
                </c:pt>
                <c:pt idx="8">
                  <c:v>#N/A</c:v>
                </c:pt>
                <c:pt idx="9">
                  <c:v>0.62</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0.64</c:v>
                </c:pt>
                <c:pt idx="2">
                  <c:v>#N/A</c:v>
                </c:pt>
                <c:pt idx="3">
                  <c:v>0.86</c:v>
                </c:pt>
                <c:pt idx="4">
                  <c:v>#N/A</c:v>
                </c:pt>
                <c:pt idx="5">
                  <c:v>1.0900000000000001</c:v>
                </c:pt>
                <c:pt idx="6">
                  <c:v>#N/A</c:v>
                </c:pt>
                <c:pt idx="7">
                  <c:v>1.22</c:v>
                </c:pt>
                <c:pt idx="8">
                  <c:v>#N/A</c:v>
                </c:pt>
                <c:pt idx="9">
                  <c:v>1.28</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1.67</c:v>
                </c:pt>
                <c:pt idx="2">
                  <c:v>#N/A</c:v>
                </c:pt>
                <c:pt idx="3">
                  <c:v>1.8</c:v>
                </c:pt>
                <c:pt idx="4">
                  <c:v>#N/A</c:v>
                </c:pt>
                <c:pt idx="5">
                  <c:v>1.62</c:v>
                </c:pt>
                <c:pt idx="6">
                  <c:v>#N/A</c:v>
                </c:pt>
                <c:pt idx="7">
                  <c:v>1.55</c:v>
                </c:pt>
                <c:pt idx="8">
                  <c:v>#N/A</c:v>
                </c:pt>
                <c:pt idx="9">
                  <c:v>1.36</c:v>
                </c:pt>
              </c:numCache>
            </c:numRef>
          </c:val>
        </c:ser>
        <c:ser>
          <c:idx val="7"/>
          <c:order val="7"/>
          <c:tx>
            <c:strRef>
              <c:f>データシート!$A$34</c:f>
              <c:strCache>
                <c:ptCount val="1"/>
                <c:pt idx="0">
                  <c:v>造成土地整理事業会計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2.31</c:v>
                </c:pt>
                <c:pt idx="8">
                  <c:v>#N/A</c:v>
                </c:pt>
                <c:pt idx="9">
                  <c:v>3.06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4.1399999999999997</c:v>
                </c:pt>
                <c:pt idx="2">
                  <c:v>#N/A</c:v>
                </c:pt>
                <c:pt idx="3">
                  <c:v>4.07</c:v>
                </c:pt>
                <c:pt idx="4">
                  <c:v>#N/A</c:v>
                </c:pt>
                <c:pt idx="5">
                  <c:v>4.45</c:v>
                </c:pt>
                <c:pt idx="6">
                  <c:v>#N/A</c:v>
                </c:pt>
                <c:pt idx="7">
                  <c:v>4.28</c:v>
                </c:pt>
                <c:pt idx="8">
                  <c:v>#N/A</c:v>
                </c:pt>
                <c:pt idx="9">
                  <c:v>4.43</c:v>
                </c:pt>
              </c:numCache>
            </c:numRef>
          </c:val>
        </c:ser>
        <c:ser>
          <c:idx val="9"/>
          <c:order val="9"/>
          <c:tx>
            <c:strRef>
              <c:f>データシート!$A$36</c:f>
              <c:strCache>
                <c:ptCount val="1"/>
                <c:pt idx="0">
                  <c:v>土地造成整備事業会計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2.39</c:v>
                </c:pt>
                <c:pt idx="2">
                  <c:v>#N/A</c:v>
                </c:pt>
                <c:pt idx="3">
                  <c:v>4.63</c:v>
                </c:pt>
                <c:pt idx="4">
                  <c:v>#N/A</c:v>
                </c:pt>
                <c:pt idx="5">
                  <c:v>6.34</c:v>
                </c:pt>
                <c:pt idx="6">
                  <c:v>#N/A</c:v>
                </c:pt>
                <c:pt idx="7">
                  <c:v>5.57</c:v>
                </c:pt>
                <c:pt idx="8">
                  <c:v>#N/A</c:v>
                </c:pt>
                <c:pt idx="9">
                  <c:v>5.89</c:v>
                </c:pt>
              </c:numCache>
            </c:numRef>
          </c:val>
        </c:ser>
        <c:dLbls>
          <c:showLegendKey val="0"/>
          <c:showVal val="0"/>
          <c:showCatName val="0"/>
          <c:showSerName val="0"/>
          <c:showPercent val="0"/>
          <c:showBubbleSize val="0"/>
        </c:dLbls>
        <c:gapWidth val="150"/>
        <c:overlap val="100"/>
        <c:axId val="80952320"/>
        <c:axId val="80962304"/>
      </c:barChart>
      <c:catAx>
        <c:axId val="8095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962304"/>
        <c:crosses val="autoZero"/>
        <c:auto val="1"/>
        <c:lblAlgn val="ctr"/>
        <c:lblOffset val="100"/>
        <c:tickLblSkip val="1"/>
        <c:tickMarkSkip val="1"/>
        <c:noMultiLvlLbl val="0"/>
      </c:catAx>
      <c:valAx>
        <c:axId val="8096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52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998E-2"/>
          <c:y val="8.7976539589442848E-2"/>
          <c:w val="0.89833324079142785"/>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106094</c:v>
                </c:pt>
                <c:pt idx="5">
                  <c:v>109690</c:v>
                </c:pt>
                <c:pt idx="8">
                  <c:v>115025</c:v>
                </c:pt>
                <c:pt idx="11">
                  <c:v>121697</c:v>
                </c:pt>
                <c:pt idx="14">
                  <c:v>129722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7</c:v>
                </c:pt>
                <c:pt idx="3">
                  <c:v>15</c:v>
                </c:pt>
                <c:pt idx="6">
                  <c:v>21</c:v>
                </c:pt>
                <c:pt idx="9">
                  <c:v>15</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5578</c:v>
                </c:pt>
                <c:pt idx="3">
                  <c:v>5081</c:v>
                </c:pt>
                <c:pt idx="6">
                  <c:v>4802</c:v>
                </c:pt>
                <c:pt idx="9">
                  <c:v>4728</c:v>
                </c:pt>
                <c:pt idx="12">
                  <c:v>4802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153</c:v>
                </c:pt>
                <c:pt idx="3">
                  <c:v>138</c:v>
                </c:pt>
                <c:pt idx="6">
                  <c:v>121</c:v>
                </c:pt>
                <c:pt idx="9">
                  <c:v>79</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4416</c:v>
                </c:pt>
                <c:pt idx="3">
                  <c:v>4506</c:v>
                </c:pt>
                <c:pt idx="6">
                  <c:v>4465</c:v>
                </c:pt>
                <c:pt idx="9">
                  <c:v>4226</c:v>
                </c:pt>
                <c:pt idx="12">
                  <c:v>3967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86776</c:v>
                </c:pt>
                <c:pt idx="3">
                  <c:v>97724</c:v>
                </c:pt>
                <c:pt idx="6">
                  <c:v>102832</c:v>
                </c:pt>
                <c:pt idx="9">
                  <c:v>107877</c:v>
                </c:pt>
                <c:pt idx="12">
                  <c:v>114670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12321</c:v>
                </c:pt>
                <c:pt idx="3">
                  <c:v>11603</c:v>
                </c:pt>
                <c:pt idx="6">
                  <c:v>12075</c:v>
                </c:pt>
                <c:pt idx="9">
                  <c:v>15692</c:v>
                </c:pt>
                <c:pt idx="12">
                  <c:v>17911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94293</c:v>
                </c:pt>
                <c:pt idx="3">
                  <c:v>90784</c:v>
                </c:pt>
                <c:pt idx="6">
                  <c:v>90634</c:v>
                </c:pt>
                <c:pt idx="9">
                  <c:v>89165</c:v>
                </c:pt>
                <c:pt idx="12">
                  <c:v>88692</c:v>
                </c:pt>
              </c:numCache>
            </c:numRef>
          </c:val>
        </c:ser>
        <c:dLbls>
          <c:showLegendKey val="0"/>
          <c:showVal val="0"/>
          <c:showCatName val="0"/>
          <c:showSerName val="0"/>
          <c:showPercent val="0"/>
          <c:showBubbleSize val="0"/>
        </c:dLbls>
        <c:gapWidth val="100"/>
        <c:overlap val="100"/>
        <c:axId val="220100864"/>
        <c:axId val="22010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97450</c:v>
                </c:pt>
                <c:pt idx="2">
                  <c:v>#N/A</c:v>
                </c:pt>
                <c:pt idx="3">
                  <c:v>#N/A</c:v>
                </c:pt>
                <c:pt idx="4">
                  <c:v>100161</c:v>
                </c:pt>
                <c:pt idx="5">
                  <c:v>#N/A</c:v>
                </c:pt>
                <c:pt idx="6">
                  <c:v>#N/A</c:v>
                </c:pt>
                <c:pt idx="7">
                  <c:v>99925</c:v>
                </c:pt>
                <c:pt idx="8">
                  <c:v>#N/A</c:v>
                </c:pt>
                <c:pt idx="9">
                  <c:v>#N/A</c:v>
                </c:pt>
                <c:pt idx="10">
                  <c:v>100085</c:v>
                </c:pt>
                <c:pt idx="11">
                  <c:v>#N/A</c:v>
                </c:pt>
                <c:pt idx="12">
                  <c:v>#N/A</c:v>
                </c:pt>
                <c:pt idx="13">
                  <c:v>100395</c:v>
                </c:pt>
                <c:pt idx="14">
                  <c:v>#N/A</c:v>
                </c:pt>
              </c:numCache>
            </c:numRef>
          </c:val>
          <c:smooth val="0"/>
        </c:ser>
        <c:dLbls>
          <c:showLegendKey val="0"/>
          <c:showVal val="0"/>
          <c:showCatName val="0"/>
          <c:showSerName val="0"/>
          <c:showPercent val="0"/>
          <c:showBubbleSize val="0"/>
        </c:dLbls>
        <c:marker val="1"/>
        <c:smooth val="0"/>
        <c:axId val="220100864"/>
        <c:axId val="220103040"/>
      </c:lineChart>
      <c:catAx>
        <c:axId val="2201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103040"/>
        <c:crosses val="autoZero"/>
        <c:auto val="1"/>
        <c:lblAlgn val="ctr"/>
        <c:lblOffset val="100"/>
        <c:tickLblSkip val="1"/>
        <c:tickMarkSkip val="1"/>
        <c:noMultiLvlLbl val="0"/>
      </c:catAx>
      <c:valAx>
        <c:axId val="2201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1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494E-2"/>
          <c:y val="8.6257433093237704E-2"/>
          <c:w val="0.86922190547553391"/>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1416499</c:v>
                </c:pt>
                <c:pt idx="5">
                  <c:v>1537488</c:v>
                </c:pt>
                <c:pt idx="8">
                  <c:v>1648191</c:v>
                </c:pt>
                <c:pt idx="11">
                  <c:v>1756813</c:v>
                </c:pt>
                <c:pt idx="14">
                  <c:v>1845965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132157</c:v>
                </c:pt>
                <c:pt idx="5">
                  <c:v>131683</c:v>
                </c:pt>
                <c:pt idx="8">
                  <c:v>130641</c:v>
                </c:pt>
                <c:pt idx="11">
                  <c:v>129683</c:v>
                </c:pt>
                <c:pt idx="14">
                  <c:v>117799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286922</c:v>
                </c:pt>
                <c:pt idx="5">
                  <c:v>321777</c:v>
                </c:pt>
                <c:pt idx="8">
                  <c:v>363186</c:v>
                </c:pt>
                <c:pt idx="11">
                  <c:v>434521</c:v>
                </c:pt>
                <c:pt idx="14">
                  <c:v>515021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325</c:v>
                </c:pt>
                <c:pt idx="3">
                  <c:v>725</c:v>
                </c:pt>
                <c:pt idx="6">
                  <c:v>937</c:v>
                </c:pt>
                <c:pt idx="9">
                  <c:v>1094</c:v>
                </c:pt>
                <c:pt idx="12">
                  <c:v>694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5538</c:v>
                </c:pt>
                <c:pt idx="3">
                  <c:v>5576</c:v>
                </c:pt>
                <c:pt idx="6">
                  <c:v>3634</c:v>
                </c:pt>
                <c:pt idx="9">
                  <c:v>4677</c:v>
                </c:pt>
                <c:pt idx="12">
                  <c:v>2852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609913</c:v>
                </c:pt>
                <c:pt idx="3">
                  <c:v>595279</c:v>
                </c:pt>
                <c:pt idx="6">
                  <c:v>562736</c:v>
                </c:pt>
                <c:pt idx="9">
                  <c:v>514265</c:v>
                </c:pt>
                <c:pt idx="12">
                  <c:v>472071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577</c:v>
                </c:pt>
                <c:pt idx="3">
                  <c:v>439</c:v>
                </c:pt>
                <c:pt idx="6">
                  <c:v>314</c:v>
                </c:pt>
                <c:pt idx="9">
                  <c:v>222</c:v>
                </c:pt>
                <c:pt idx="12">
                  <c:v>135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60734</c:v>
                </c:pt>
                <c:pt idx="3">
                  <c:v>54392</c:v>
                </c:pt>
                <c:pt idx="6">
                  <c:v>45537</c:v>
                </c:pt>
                <c:pt idx="9">
                  <c:v>40000</c:v>
                </c:pt>
                <c:pt idx="12">
                  <c:v>35905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58259</c:v>
                </c:pt>
                <c:pt idx="3">
                  <c:v>51855</c:v>
                </c:pt>
                <c:pt idx="6">
                  <c:v>50721</c:v>
                </c:pt>
                <c:pt idx="9">
                  <c:v>48292</c:v>
                </c:pt>
                <c:pt idx="12">
                  <c:v>44666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2897870</c:v>
                </c:pt>
                <c:pt idx="3">
                  <c:v>3054739</c:v>
                </c:pt>
                <c:pt idx="6">
                  <c:v>3193673</c:v>
                </c:pt>
                <c:pt idx="9">
                  <c:v>3303805</c:v>
                </c:pt>
                <c:pt idx="12">
                  <c:v>3403991</c:v>
                </c:pt>
              </c:numCache>
            </c:numRef>
          </c:val>
        </c:ser>
        <c:dLbls>
          <c:showLegendKey val="0"/>
          <c:showVal val="0"/>
          <c:showCatName val="0"/>
          <c:showSerName val="0"/>
          <c:showPercent val="0"/>
          <c:showBubbleSize val="0"/>
        </c:dLbls>
        <c:gapWidth val="100"/>
        <c:overlap val="100"/>
        <c:axId val="222230400"/>
        <c:axId val="21994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1797639</c:v>
                </c:pt>
                <c:pt idx="2">
                  <c:v>#N/A</c:v>
                </c:pt>
                <c:pt idx="3">
                  <c:v>#N/A</c:v>
                </c:pt>
                <c:pt idx="4">
                  <c:v>1772057</c:v>
                </c:pt>
                <c:pt idx="5">
                  <c:v>#N/A</c:v>
                </c:pt>
                <c:pt idx="6">
                  <c:v>#N/A</c:v>
                </c:pt>
                <c:pt idx="7">
                  <c:v>1715534</c:v>
                </c:pt>
                <c:pt idx="8">
                  <c:v>#N/A</c:v>
                </c:pt>
                <c:pt idx="9">
                  <c:v>#N/A</c:v>
                </c:pt>
                <c:pt idx="10">
                  <c:v>1591339</c:v>
                </c:pt>
                <c:pt idx="11">
                  <c:v>#N/A</c:v>
                </c:pt>
                <c:pt idx="12">
                  <c:v>#N/A</c:v>
                </c:pt>
                <c:pt idx="13">
                  <c:v>1481530</c:v>
                </c:pt>
                <c:pt idx="14">
                  <c:v>#N/A</c:v>
                </c:pt>
              </c:numCache>
            </c:numRef>
          </c:val>
          <c:smooth val="0"/>
        </c:ser>
        <c:dLbls>
          <c:showLegendKey val="0"/>
          <c:showVal val="0"/>
          <c:showCatName val="0"/>
          <c:showSerName val="0"/>
          <c:showPercent val="0"/>
          <c:showBubbleSize val="0"/>
        </c:dLbls>
        <c:marker val="1"/>
        <c:smooth val="0"/>
        <c:axId val="222230400"/>
        <c:axId val="219942912"/>
      </c:lineChart>
      <c:catAx>
        <c:axId val="2222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942912"/>
        <c:crosses val="autoZero"/>
        <c:auto val="1"/>
        <c:lblAlgn val="ctr"/>
        <c:lblOffset val="100"/>
        <c:tickLblSkip val="1"/>
        <c:tickMarkSkip val="1"/>
        <c:noMultiLvlLbl val="0"/>
      </c:catAx>
      <c:valAx>
        <c:axId val="21994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3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6,254,106
6,142,717
5,157.64
1,658,326,505
1,630,912,979
9,827,096
1,020,593,356
3,044,061,498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ゴシック" pitchFamily="49" charset="-128"/>
              <a:ea typeface="ＭＳ ゴシック" pitchFamily="49" charset="-128"/>
              <a:cs typeface="+mn-cs"/>
            </a:rPr>
            <a:t>高齢化の進展に伴う社会保障関係費の増加や臨時財政対策債の大量発行（平成２２年度は２，００３億円）により、基準財政需要額は増加傾向にある一方、景気回復に伴う法人関係税の増収や地方消費税率の引上げの影響により、基準財政収入額も年々増加していることから、財政力指数は、ほぼ横ばいで推移している。</a:t>
          </a:r>
          <a:endParaRPr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ゴシック" pitchFamily="49" charset="-128"/>
              <a:ea typeface="ＭＳ ゴシック" pitchFamily="49" charset="-128"/>
              <a:cs typeface="+mn-cs"/>
            </a:rPr>
            <a:t>今後とも、千葉県財政健全化計画に基づき、県税の徴収強化や事務事業の見直しなどの取組を通じて健全な財政運営に努めていく。</a:t>
          </a:r>
          <a:endParaRPr lang="ja-JP" altLang="ja-JP" sz="1100">
            <a:solidFill>
              <a:sysClr val="windowText" lastClr="000000"/>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97367</xdr:rowOff>
    </xdr:to>
    <xdr:cxnSp macro="">
      <xdr:nvCxnSpPr>
        <xdr:cNvPr id="65" name="直線コネクタ 64"/>
        <xdr:cNvCxnSpPr/>
      </xdr:nvCxnSpPr>
      <xdr:spPr>
        <a:xfrm flipV="1">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6"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97367</xdr:rowOff>
    </xdr:to>
    <xdr:cxnSp macro="">
      <xdr:nvCxnSpPr>
        <xdr:cNvPr id="68" name="直線コネクタ 67"/>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0" name="テキスト ボックス 6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97367</xdr:rowOff>
    </xdr:to>
    <xdr:cxnSp macro="">
      <xdr:nvCxnSpPr>
        <xdr:cNvPr id="71" name="直線コネクタ 70"/>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3" name="テキスト ボックス 7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97367</xdr:rowOff>
    </xdr:to>
    <xdr:cxnSp macro="">
      <xdr:nvCxnSpPr>
        <xdr:cNvPr id="74" name="直線コネクタ 73"/>
        <xdr:cNvCxnSpPr/>
      </xdr:nvCxnSpPr>
      <xdr:spPr>
        <a:xfrm>
          <a:off x="1447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6" name="テキスト ボックス 75"/>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8" name="テキスト ボックス 7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4" name="円/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5"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6" name="円/楕円 85"/>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7" name="テキスト ボックス 86"/>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88" name="円/楕円 87"/>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89" name="テキスト ボックス 88"/>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0" name="円/楕円 89"/>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1" name="テキスト ボックス 90"/>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2" name="円/楕円 91"/>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3" name="テキスト ボックス 92"/>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ゴシック" pitchFamily="49" charset="-128"/>
              <a:ea typeface="ＭＳ ゴシック" pitchFamily="49" charset="-128"/>
              <a:cs typeface="+mn-cs"/>
            </a:rPr>
            <a:t>本県では人口が急増した時期に教職員を大量に採用したことから、経常収支比率９２．７％のうち人件費は４３．６％と依然として類似団体平均を上回っているが、平成２５年３月からの退職手当の支給率の段階的な引き下げなど、給与費の適正化に取り組んでいるところであり、経常収支比率全体としては、平成２５年度以降２年続けて類似団体を下回った。今後とも、民間の給与水準や国及び他団体の状況なども踏まえ、給与費の</a:t>
          </a:r>
          <a:r>
            <a:rPr lang="ja-JP" altLang="ja-JP" sz="1000">
              <a:solidFill>
                <a:sysClr val="windowText" lastClr="000000"/>
              </a:solidFill>
              <a:latin typeface="+mn-lt"/>
              <a:ea typeface="+mn-ea"/>
              <a:cs typeface="+mn-cs"/>
            </a:rPr>
            <a:t>適正化を進めていく</a:t>
          </a:r>
          <a:r>
            <a:rPr lang="ja-JP" altLang="en-US" sz="1000">
              <a:solidFill>
                <a:sysClr val="windowText" lastClr="000000"/>
              </a:solidFill>
              <a:latin typeface="+mn-lt"/>
              <a:ea typeface="+mn-ea"/>
              <a:cs typeface="+mn-cs"/>
            </a:rPr>
            <a:t>とともに、建設地方債の残高抑制の取組により公債費負担の軽減に努めていく。</a:t>
          </a:r>
          <a:endParaRPr lang="ja-JP" altLang="ja-JP" sz="1000">
            <a:solidFill>
              <a:sysClr val="windowText" lastClr="000000"/>
            </a:solidFill>
            <a:latin typeface="ＭＳ ゴシック" pitchFamily="49" charset="-128"/>
            <a:ea typeface="ＭＳ ゴシック" pitchFamily="49" charset="-128"/>
            <a:cs typeface="+mn-cs"/>
          </a:endParaRPr>
        </a:p>
        <a:p>
          <a:endParaRPr kumimoji="1" lang="ja-JP" altLang="en-US" sz="11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110672</xdr:rowOff>
    </xdr:from>
    <xdr:to>
      <xdr:col>7</xdr:col>
      <xdr:colOff>152400</xdr:colOff>
      <xdr:row>60</xdr:row>
      <xdr:rowOff>111578</xdr:rowOff>
    </xdr:to>
    <xdr:cxnSp macro="">
      <xdr:nvCxnSpPr>
        <xdr:cNvPr id="128" name="直線コネクタ 127"/>
        <xdr:cNvCxnSpPr/>
      </xdr:nvCxnSpPr>
      <xdr:spPr>
        <a:xfrm>
          <a:off x="4114800" y="1022622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154412</xdr:rowOff>
    </xdr:from>
    <xdr:ext cx="762000" cy="259045"/>
    <xdr:sp macro="" textlink="">
      <xdr:nvSpPr>
        <xdr:cNvPr id="129" name="財政構造の弾力性平均値テキスト"/>
        <xdr:cNvSpPr txBox="1"/>
      </xdr:nvSpPr>
      <xdr:spPr>
        <a:xfrm>
          <a:off x="5041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110672</xdr:rowOff>
    </xdr:from>
    <xdr:to>
      <xdr:col>6</xdr:col>
      <xdr:colOff>0</xdr:colOff>
      <xdr:row>63</xdr:row>
      <xdr:rowOff>114300</xdr:rowOff>
    </xdr:to>
    <xdr:cxnSp macro="">
      <xdr:nvCxnSpPr>
        <xdr:cNvPr id="131" name="直線コネクタ 130"/>
        <xdr:cNvCxnSpPr/>
      </xdr:nvCxnSpPr>
      <xdr:spPr>
        <a:xfrm flipV="1">
          <a:off x="3225800" y="10226222"/>
          <a:ext cx="8890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11992</xdr:rowOff>
    </xdr:from>
    <xdr:ext cx="736600" cy="259045"/>
    <xdr:sp macro="" textlink="">
      <xdr:nvSpPr>
        <xdr:cNvPr id="133" name="テキスト ボックス 132"/>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113393</xdr:rowOff>
    </xdr:from>
    <xdr:to>
      <xdr:col>4</xdr:col>
      <xdr:colOff>482600</xdr:colOff>
      <xdr:row>63</xdr:row>
      <xdr:rowOff>114300</xdr:rowOff>
    </xdr:to>
    <xdr:cxnSp macro="">
      <xdr:nvCxnSpPr>
        <xdr:cNvPr id="134" name="直線コネクタ 133"/>
        <xdr:cNvCxnSpPr/>
      </xdr:nvCxnSpPr>
      <xdr:spPr>
        <a:xfrm>
          <a:off x="2336800" y="107432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36" name="テキスト ボックス 135"/>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94343</xdr:rowOff>
    </xdr:from>
    <xdr:to>
      <xdr:col>3</xdr:col>
      <xdr:colOff>279400</xdr:colOff>
      <xdr:row>62</xdr:row>
      <xdr:rowOff>113393</xdr:rowOff>
    </xdr:to>
    <xdr:cxnSp macro="">
      <xdr:nvCxnSpPr>
        <xdr:cNvPr id="137" name="直線コネクタ 136"/>
        <xdr:cNvCxnSpPr/>
      </xdr:nvCxnSpPr>
      <xdr:spPr>
        <a:xfrm>
          <a:off x="1447800" y="1038134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39" name="テキスト ボックス 138"/>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1" name="テキスト ボックス 14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60778</xdr:rowOff>
    </xdr:from>
    <xdr:to>
      <xdr:col>7</xdr:col>
      <xdr:colOff>203200</xdr:colOff>
      <xdr:row>60</xdr:row>
      <xdr:rowOff>162378</xdr:rowOff>
    </xdr:to>
    <xdr:sp macro="" textlink="">
      <xdr:nvSpPr>
        <xdr:cNvPr id="147" name="円/楕円 146"/>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77305</xdr:rowOff>
    </xdr:from>
    <xdr:ext cx="762000" cy="259045"/>
    <xdr:sp macro="" textlink="">
      <xdr:nvSpPr>
        <xdr:cNvPr id="148" name="財政構造の弾力性該当値テキスト"/>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59872</xdr:rowOff>
    </xdr:from>
    <xdr:to>
      <xdr:col>6</xdr:col>
      <xdr:colOff>50800</xdr:colOff>
      <xdr:row>59</xdr:row>
      <xdr:rowOff>161472</xdr:rowOff>
    </xdr:to>
    <xdr:sp macro="" textlink="">
      <xdr:nvSpPr>
        <xdr:cNvPr id="149" name="円/楕円 148"/>
        <xdr:cNvSpPr/>
      </xdr:nvSpPr>
      <xdr:spPr>
        <a:xfrm>
          <a:off x="4064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199</xdr:rowOff>
    </xdr:from>
    <xdr:ext cx="736600" cy="259045"/>
    <xdr:sp macro="" textlink="">
      <xdr:nvSpPr>
        <xdr:cNvPr id="150" name="テキスト ボックス 149"/>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1" name="円/楕円 150"/>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2" name="テキスト ボックス 15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62593</xdr:rowOff>
    </xdr:from>
    <xdr:to>
      <xdr:col>3</xdr:col>
      <xdr:colOff>330200</xdr:colOff>
      <xdr:row>62</xdr:row>
      <xdr:rowOff>164193</xdr:rowOff>
    </xdr:to>
    <xdr:sp macro="" textlink="">
      <xdr:nvSpPr>
        <xdr:cNvPr id="153" name="円/楕円 152"/>
        <xdr:cNvSpPr/>
      </xdr:nvSpPr>
      <xdr:spPr>
        <a:xfrm>
          <a:off x="2286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54" name="テキスト ボックス 153"/>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43543</xdr:rowOff>
    </xdr:from>
    <xdr:to>
      <xdr:col>2</xdr:col>
      <xdr:colOff>127000</xdr:colOff>
      <xdr:row>60</xdr:row>
      <xdr:rowOff>145143</xdr:rowOff>
    </xdr:to>
    <xdr:sp macro="" textlink="">
      <xdr:nvSpPr>
        <xdr:cNvPr id="155" name="円/楕円 154"/>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129920</xdr:rowOff>
    </xdr:from>
    <xdr:ext cx="762000" cy="259045"/>
    <xdr:sp macro="" textlink="">
      <xdr:nvSpPr>
        <xdr:cNvPr id="156" name="テキスト ボックス 155"/>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ゴシック" pitchFamily="49" charset="-128"/>
              <a:ea typeface="ＭＳ ゴシック" pitchFamily="49" charset="-128"/>
              <a:cs typeface="+mn-cs"/>
            </a:rPr>
            <a:t>本県では、毎年度の当初予算編成過程において徹底した事務事業の見直しを行うなど歳出抑制に向けた取組を通じ、内部管理経費等の抑制に努めるとともに、平成２５年３月からの退職手当の支給率の段階的な引き下げなど、給与費の適正化にも取り組んでいることから、年々減少する傾向にある。</a:t>
          </a:r>
          <a:endParaRPr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ゴシック" pitchFamily="49" charset="-128"/>
              <a:ea typeface="ＭＳ ゴシック" pitchFamily="49" charset="-128"/>
              <a:cs typeface="+mn-cs"/>
            </a:rPr>
            <a:t>引き続き、経費節減に努め、内部管理経費等の抑制に努めていく。</a:t>
          </a:r>
          <a:endParaRPr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cs typeface="+mn-cs"/>
            </a:rPr>
            <a:t>なお、平成２５年度は国の要請に基づく臨時的な給与費の削減を行っている。</a:t>
          </a:r>
          <a:endParaRPr kumimoji="1" lang="ja-JP" altLang="en-US" sz="11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31455</xdr:rowOff>
    </xdr:from>
    <xdr:to>
      <xdr:col>7</xdr:col>
      <xdr:colOff>152400</xdr:colOff>
      <xdr:row>82</xdr:row>
      <xdr:rowOff>110891</xdr:rowOff>
    </xdr:to>
    <xdr:cxnSp macro="">
      <xdr:nvCxnSpPr>
        <xdr:cNvPr id="187" name="直線コネクタ 186"/>
        <xdr:cNvCxnSpPr/>
      </xdr:nvCxnSpPr>
      <xdr:spPr>
        <a:xfrm>
          <a:off x="4114800" y="14090355"/>
          <a:ext cx="838200" cy="7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14040</xdr:rowOff>
    </xdr:from>
    <xdr:ext cx="762000" cy="259045"/>
    <xdr:sp macro="" textlink="">
      <xdr:nvSpPr>
        <xdr:cNvPr id="188" name="人件費・物件費等の状況平均値テキスト"/>
        <xdr:cNvSpPr txBox="1"/>
      </xdr:nvSpPr>
      <xdr:spPr>
        <a:xfrm>
          <a:off x="5041900" y="14244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31455</xdr:rowOff>
    </xdr:from>
    <xdr:to>
      <xdr:col>6</xdr:col>
      <xdr:colOff>0</xdr:colOff>
      <xdr:row>82</xdr:row>
      <xdr:rowOff>144529</xdr:rowOff>
    </xdr:to>
    <xdr:cxnSp macro="">
      <xdr:nvCxnSpPr>
        <xdr:cNvPr id="190" name="直線コネクタ 189"/>
        <xdr:cNvCxnSpPr/>
      </xdr:nvCxnSpPr>
      <xdr:spPr>
        <a:xfrm flipV="1">
          <a:off x="3225800" y="14090355"/>
          <a:ext cx="889000" cy="1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88067</xdr:rowOff>
    </xdr:from>
    <xdr:ext cx="736600" cy="259045"/>
    <xdr:sp macro="" textlink="">
      <xdr:nvSpPr>
        <xdr:cNvPr id="192" name="テキスト ボックス 191"/>
        <xdr:cNvSpPr txBox="1"/>
      </xdr:nvSpPr>
      <xdr:spPr>
        <a:xfrm>
          <a:off x="3733800" y="1431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144529</xdr:rowOff>
    </xdr:from>
    <xdr:to>
      <xdr:col>4</xdr:col>
      <xdr:colOff>482600</xdr:colOff>
      <xdr:row>83</xdr:row>
      <xdr:rowOff>47737</xdr:rowOff>
    </xdr:to>
    <xdr:cxnSp macro="">
      <xdr:nvCxnSpPr>
        <xdr:cNvPr id="193" name="直線コネクタ 192"/>
        <xdr:cNvCxnSpPr/>
      </xdr:nvCxnSpPr>
      <xdr:spPr>
        <a:xfrm flipV="1">
          <a:off x="2336800" y="14203429"/>
          <a:ext cx="889000" cy="7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163402</xdr:rowOff>
    </xdr:from>
    <xdr:ext cx="762000" cy="259045"/>
    <xdr:sp macro="" textlink="">
      <xdr:nvSpPr>
        <xdr:cNvPr id="195" name="テキスト ボックス 194"/>
        <xdr:cNvSpPr txBox="1"/>
      </xdr:nvSpPr>
      <xdr:spPr>
        <a:xfrm>
          <a:off x="2844800" y="143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47737</xdr:rowOff>
    </xdr:from>
    <xdr:to>
      <xdr:col>3</xdr:col>
      <xdr:colOff>279400</xdr:colOff>
      <xdr:row>83</xdr:row>
      <xdr:rowOff>67089</xdr:rowOff>
    </xdr:to>
    <xdr:cxnSp macro="">
      <xdr:nvCxnSpPr>
        <xdr:cNvPr id="196" name="直線コネクタ 195"/>
        <xdr:cNvCxnSpPr/>
      </xdr:nvCxnSpPr>
      <xdr:spPr>
        <a:xfrm flipV="1">
          <a:off x="1447800" y="14278087"/>
          <a:ext cx="8890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63208</xdr:rowOff>
    </xdr:from>
    <xdr:ext cx="762000" cy="259045"/>
    <xdr:sp macro="" textlink="">
      <xdr:nvSpPr>
        <xdr:cNvPr id="198" name="テキスト ボックス 197"/>
        <xdr:cNvSpPr txBox="1"/>
      </xdr:nvSpPr>
      <xdr:spPr>
        <a:xfrm>
          <a:off x="1955800" y="14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65307</xdr:rowOff>
    </xdr:from>
    <xdr:ext cx="762000" cy="259045"/>
    <xdr:sp macro="" textlink="">
      <xdr:nvSpPr>
        <xdr:cNvPr id="200" name="テキスト ボックス 199"/>
        <xdr:cNvSpPr txBox="1"/>
      </xdr:nvSpPr>
      <xdr:spPr>
        <a:xfrm>
          <a:off x="1066800" y="144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60091</xdr:rowOff>
    </xdr:from>
    <xdr:to>
      <xdr:col>7</xdr:col>
      <xdr:colOff>203200</xdr:colOff>
      <xdr:row>82</xdr:row>
      <xdr:rowOff>161691</xdr:rowOff>
    </xdr:to>
    <xdr:sp macro="" textlink="">
      <xdr:nvSpPr>
        <xdr:cNvPr id="206" name="円/楕円 205"/>
        <xdr:cNvSpPr/>
      </xdr:nvSpPr>
      <xdr:spPr>
        <a:xfrm>
          <a:off x="4902200" y="1411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76618</xdr:rowOff>
    </xdr:from>
    <xdr:ext cx="762000" cy="259045"/>
    <xdr:sp macro="" textlink="">
      <xdr:nvSpPr>
        <xdr:cNvPr id="207" name="人件費・物件費等の状況該当値テキスト"/>
        <xdr:cNvSpPr txBox="1"/>
      </xdr:nvSpPr>
      <xdr:spPr>
        <a:xfrm>
          <a:off x="5041900" y="1396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152105</xdr:rowOff>
    </xdr:from>
    <xdr:to>
      <xdr:col>6</xdr:col>
      <xdr:colOff>50800</xdr:colOff>
      <xdr:row>82</xdr:row>
      <xdr:rowOff>82255</xdr:rowOff>
    </xdr:to>
    <xdr:sp macro="" textlink="">
      <xdr:nvSpPr>
        <xdr:cNvPr id="208" name="円/楕円 207"/>
        <xdr:cNvSpPr/>
      </xdr:nvSpPr>
      <xdr:spPr>
        <a:xfrm>
          <a:off x="4064000" y="140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92432</xdr:rowOff>
    </xdr:from>
    <xdr:ext cx="736600" cy="259045"/>
    <xdr:sp macro="" textlink="">
      <xdr:nvSpPr>
        <xdr:cNvPr id="209" name="テキスト ボックス 208"/>
        <xdr:cNvSpPr txBox="1"/>
      </xdr:nvSpPr>
      <xdr:spPr>
        <a:xfrm>
          <a:off x="3733800" y="1380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93729</xdr:rowOff>
    </xdr:from>
    <xdr:to>
      <xdr:col>4</xdr:col>
      <xdr:colOff>533400</xdr:colOff>
      <xdr:row>83</xdr:row>
      <xdr:rowOff>23879</xdr:rowOff>
    </xdr:to>
    <xdr:sp macro="" textlink="">
      <xdr:nvSpPr>
        <xdr:cNvPr id="210" name="円/楕円 209"/>
        <xdr:cNvSpPr/>
      </xdr:nvSpPr>
      <xdr:spPr>
        <a:xfrm>
          <a:off x="3175000" y="141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34056</xdr:rowOff>
    </xdr:from>
    <xdr:ext cx="762000" cy="259045"/>
    <xdr:sp macro="" textlink="">
      <xdr:nvSpPr>
        <xdr:cNvPr id="211" name="テキスト ボックス 210"/>
        <xdr:cNvSpPr txBox="1"/>
      </xdr:nvSpPr>
      <xdr:spPr>
        <a:xfrm>
          <a:off x="2844800" y="139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168387</xdr:rowOff>
    </xdr:from>
    <xdr:to>
      <xdr:col>3</xdr:col>
      <xdr:colOff>330200</xdr:colOff>
      <xdr:row>83</xdr:row>
      <xdr:rowOff>98537</xdr:rowOff>
    </xdr:to>
    <xdr:sp macro="" textlink="">
      <xdr:nvSpPr>
        <xdr:cNvPr id="212" name="円/楕円 211"/>
        <xdr:cNvSpPr/>
      </xdr:nvSpPr>
      <xdr:spPr>
        <a:xfrm>
          <a:off x="2286000" y="142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108714</xdr:rowOff>
    </xdr:from>
    <xdr:ext cx="762000" cy="259045"/>
    <xdr:sp macro="" textlink="">
      <xdr:nvSpPr>
        <xdr:cNvPr id="213" name="テキスト ボックス 212"/>
        <xdr:cNvSpPr txBox="1"/>
      </xdr:nvSpPr>
      <xdr:spPr>
        <a:xfrm>
          <a:off x="1955800" y="1399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16289</xdr:rowOff>
    </xdr:from>
    <xdr:to>
      <xdr:col>2</xdr:col>
      <xdr:colOff>127000</xdr:colOff>
      <xdr:row>83</xdr:row>
      <xdr:rowOff>117889</xdr:rowOff>
    </xdr:to>
    <xdr:sp macro="" textlink="">
      <xdr:nvSpPr>
        <xdr:cNvPr id="214" name="円/楕円 213"/>
        <xdr:cNvSpPr/>
      </xdr:nvSpPr>
      <xdr:spPr>
        <a:xfrm>
          <a:off x="1397000" y="142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128066</xdr:rowOff>
    </xdr:from>
    <xdr:ext cx="762000" cy="259045"/>
    <xdr:sp macro="" textlink="">
      <xdr:nvSpPr>
        <xdr:cNvPr id="215" name="テキスト ボックス 214"/>
        <xdr:cNvSpPr txBox="1"/>
      </xdr:nvSpPr>
      <xdr:spPr>
        <a:xfrm>
          <a:off x="1066800" y="140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ＭＳ ゴシック" pitchFamily="49" charset="-128"/>
              <a:ea typeface="ＭＳ ゴシック" pitchFamily="49" charset="-128"/>
              <a:cs typeface="+mn-cs"/>
            </a:rPr>
            <a:t>平成</a:t>
          </a:r>
          <a:r>
            <a:rPr lang="ja-JP" altLang="en-US" sz="1100">
              <a:solidFill>
                <a:schemeClr val="dk1"/>
              </a:solidFill>
              <a:latin typeface="ＭＳ ゴシック" pitchFamily="49" charset="-128"/>
              <a:ea typeface="ＭＳ ゴシック" pitchFamily="49" charset="-128"/>
              <a:cs typeface="+mn-cs"/>
            </a:rPr>
            <a:t>２４</a:t>
          </a:r>
          <a:r>
            <a:rPr lang="ja-JP" altLang="ja-JP" sz="1100">
              <a:solidFill>
                <a:schemeClr val="dk1"/>
              </a:solidFill>
              <a:latin typeface="ＭＳ ゴシック" pitchFamily="49" charset="-128"/>
              <a:ea typeface="ＭＳ ゴシック" pitchFamily="49" charset="-128"/>
              <a:cs typeface="+mn-cs"/>
            </a:rPr>
            <a:t>年</a:t>
          </a:r>
          <a:r>
            <a:rPr lang="ja-JP" altLang="en-US" sz="1100">
              <a:solidFill>
                <a:schemeClr val="dk1"/>
              </a:solidFill>
              <a:latin typeface="ＭＳ ゴシック" pitchFamily="49" charset="-128"/>
              <a:ea typeface="ＭＳ ゴシック" pitchFamily="49" charset="-128"/>
              <a:cs typeface="+mn-cs"/>
            </a:rPr>
            <a:t>４</a:t>
          </a:r>
          <a:r>
            <a:rPr lang="ja-JP" altLang="ja-JP" sz="1100">
              <a:solidFill>
                <a:schemeClr val="dk1"/>
              </a:solidFill>
              <a:latin typeface="ＭＳ ゴシック" pitchFamily="49" charset="-128"/>
              <a:ea typeface="ＭＳ ゴシック" pitchFamily="49" charset="-128"/>
              <a:cs typeface="+mn-cs"/>
            </a:rPr>
            <a:t>月から実施された国家公務員の臨時的な給与減額支給措置が平成</a:t>
          </a:r>
          <a:r>
            <a:rPr lang="ja-JP" altLang="en-US" sz="1100">
              <a:solidFill>
                <a:schemeClr val="dk1"/>
              </a:solidFill>
              <a:latin typeface="ＭＳ ゴシック" pitchFamily="49" charset="-128"/>
              <a:ea typeface="ＭＳ ゴシック" pitchFamily="49" charset="-128"/>
              <a:cs typeface="+mn-cs"/>
            </a:rPr>
            <a:t>２５</a:t>
          </a:r>
          <a:r>
            <a:rPr lang="ja-JP" altLang="ja-JP" sz="1100">
              <a:solidFill>
                <a:schemeClr val="dk1"/>
              </a:solidFill>
              <a:latin typeface="ＭＳ ゴシック" pitchFamily="49" charset="-128"/>
              <a:ea typeface="ＭＳ ゴシック" pitchFamily="49" charset="-128"/>
              <a:cs typeface="+mn-cs"/>
            </a:rPr>
            <a:t>年度末で終了したことや、職制の見直し等により、平成</a:t>
          </a:r>
          <a:r>
            <a:rPr lang="ja-JP" altLang="en-US" sz="1100">
              <a:solidFill>
                <a:schemeClr val="dk1"/>
              </a:solidFill>
              <a:latin typeface="ＭＳ ゴシック" pitchFamily="49" charset="-128"/>
              <a:ea typeface="ＭＳ ゴシック" pitchFamily="49" charset="-128"/>
              <a:cs typeface="+mn-cs"/>
            </a:rPr>
            <a:t>２５</a:t>
          </a:r>
          <a:r>
            <a:rPr lang="ja-JP" altLang="ja-JP" sz="1100">
              <a:solidFill>
                <a:schemeClr val="dk1"/>
              </a:solidFill>
              <a:latin typeface="ＭＳ ゴシック" pitchFamily="49" charset="-128"/>
              <a:ea typeface="ＭＳ ゴシック" pitchFamily="49" charset="-128"/>
              <a:cs typeface="+mn-cs"/>
            </a:rPr>
            <a:t>年度は</a:t>
          </a:r>
          <a:r>
            <a:rPr lang="ja-JP" altLang="en-US" sz="1100">
              <a:solidFill>
                <a:schemeClr val="dk1"/>
              </a:solidFill>
              <a:latin typeface="ＭＳ ゴシック" pitchFamily="49" charset="-128"/>
              <a:ea typeface="ＭＳ ゴシック" pitchFamily="49" charset="-128"/>
              <a:cs typeface="+mn-cs"/>
            </a:rPr>
            <a:t>１０１．３</a:t>
          </a:r>
          <a:r>
            <a:rPr lang="ja-JP" altLang="ja-JP" sz="1100">
              <a:solidFill>
                <a:schemeClr val="dk1"/>
              </a:solidFill>
              <a:latin typeface="ＭＳ ゴシック" pitchFamily="49" charset="-128"/>
              <a:ea typeface="ＭＳ ゴシック" pitchFamily="49" charset="-128"/>
              <a:cs typeface="+mn-cs"/>
            </a:rPr>
            <a:t>に低下した。</a:t>
          </a:r>
          <a:endParaRPr lang="en-US" altLang="ja-JP" sz="1100">
            <a:solidFill>
              <a:schemeClr val="dk1"/>
            </a:solidFill>
            <a:latin typeface="ＭＳ ゴシック" pitchFamily="49" charset="-128"/>
            <a:ea typeface="ＭＳ ゴシック" pitchFamily="49" charset="-128"/>
            <a:cs typeface="+mn-cs"/>
          </a:endParaRPr>
        </a:p>
        <a:p>
          <a:r>
            <a:rPr lang="ja-JP" altLang="ja-JP" sz="1100">
              <a:solidFill>
                <a:schemeClr val="dk1"/>
              </a:solidFill>
              <a:latin typeface="ＭＳ ゴシック" pitchFamily="49" charset="-128"/>
              <a:ea typeface="ＭＳ ゴシック" pitchFamily="49" charset="-128"/>
              <a:cs typeface="+mn-cs"/>
            </a:rPr>
            <a:t>また、平成</a:t>
          </a:r>
          <a:r>
            <a:rPr lang="ja-JP" altLang="en-US" sz="1100">
              <a:solidFill>
                <a:schemeClr val="dk1"/>
              </a:solidFill>
              <a:latin typeface="ＭＳ ゴシック" pitchFamily="49" charset="-128"/>
              <a:ea typeface="ＭＳ ゴシック" pitchFamily="49" charset="-128"/>
              <a:cs typeface="+mn-cs"/>
            </a:rPr>
            <a:t>２６</a:t>
          </a:r>
          <a:r>
            <a:rPr lang="ja-JP" altLang="ja-JP" sz="1100">
              <a:solidFill>
                <a:schemeClr val="dk1"/>
              </a:solidFill>
              <a:latin typeface="ＭＳ ゴシック" pitchFamily="49" charset="-128"/>
              <a:ea typeface="ＭＳ ゴシック" pitchFamily="49" charset="-128"/>
              <a:cs typeface="+mn-cs"/>
            </a:rPr>
            <a:t>年度は、給与制度の総合的見直しの実施に伴い、</a:t>
          </a:r>
          <a:r>
            <a:rPr lang="ja-JP" altLang="en-US" sz="1100">
              <a:solidFill>
                <a:schemeClr val="dk1"/>
              </a:solidFill>
              <a:latin typeface="ＭＳ ゴシック" pitchFamily="49" charset="-128"/>
              <a:ea typeface="ＭＳ ゴシック" pitchFamily="49" charset="-128"/>
              <a:cs typeface="+mn-cs"/>
            </a:rPr>
            <a:t>１００．５</a:t>
          </a:r>
          <a:r>
            <a:rPr lang="ja-JP" altLang="ja-JP" sz="1100">
              <a:solidFill>
                <a:schemeClr val="dk1"/>
              </a:solidFill>
              <a:latin typeface="ＭＳ ゴシック" pitchFamily="49" charset="-128"/>
              <a:ea typeface="ＭＳ ゴシック" pitchFamily="49" charset="-128"/>
              <a:cs typeface="+mn-cs"/>
            </a:rPr>
            <a:t>に低下した。 </a:t>
          </a:r>
        </a:p>
        <a:p>
          <a:r>
            <a:rPr lang="ja-JP" altLang="ja-JP" sz="1100">
              <a:solidFill>
                <a:schemeClr val="dk1"/>
              </a:solidFill>
              <a:latin typeface="ＭＳ ゴシック" pitchFamily="49" charset="-128"/>
              <a:ea typeface="ＭＳ ゴシック" pitchFamily="49" charset="-128"/>
              <a:cs typeface="+mn-cs"/>
            </a:rPr>
            <a:t>職員の給与については、民間の給与水準並びに国及び他団体の状況も踏まえ、引き続き適正化を進めていく。 </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2" name="直線コネクタ 241"/>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3"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4" name="直線コネクタ 243"/>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5"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6" name="直線コネクタ 245"/>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82</xdr:row>
      <xdr:rowOff>50095</xdr:rowOff>
    </xdr:to>
    <xdr:cxnSp macro="">
      <xdr:nvCxnSpPr>
        <xdr:cNvPr id="247" name="直線コネクタ 246"/>
        <xdr:cNvCxnSpPr/>
      </xdr:nvCxnSpPr>
      <xdr:spPr>
        <a:xfrm flipV="1">
          <a:off x="16179800" y="140017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48982</xdr:rowOff>
    </xdr:from>
    <xdr:ext cx="762000" cy="259045"/>
    <xdr:sp macro="" textlink="">
      <xdr:nvSpPr>
        <xdr:cNvPr id="248" name="給与水準   （国との比較）平均値テキスト"/>
        <xdr:cNvSpPr txBox="1"/>
      </xdr:nvSpPr>
      <xdr:spPr>
        <a:xfrm>
          <a:off x="17106900" y="13936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9" name="フローチャート : 判断 248"/>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88</xdr:row>
      <xdr:rowOff>147461</xdr:rowOff>
    </xdr:to>
    <xdr:cxnSp macro="">
      <xdr:nvCxnSpPr>
        <xdr:cNvPr id="250" name="直線コネクタ 249"/>
        <xdr:cNvCxnSpPr/>
      </xdr:nvCxnSpPr>
      <xdr:spPr>
        <a:xfrm flipV="1">
          <a:off x="15290800" y="14108995"/>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1" name="フローチャート : 判断 250"/>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52" name="テキスト ボックス 25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147461</xdr:rowOff>
    </xdr:from>
    <xdr:to>
      <xdr:col>22</xdr:col>
      <xdr:colOff>203200</xdr:colOff>
      <xdr:row>89</xdr:row>
      <xdr:rowOff>83255</xdr:rowOff>
    </xdr:to>
    <xdr:cxnSp macro="">
      <xdr:nvCxnSpPr>
        <xdr:cNvPr id="253" name="直線コネクタ 252"/>
        <xdr:cNvCxnSpPr/>
      </xdr:nvCxnSpPr>
      <xdr:spPr>
        <a:xfrm flipV="1">
          <a:off x="14401800" y="152350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4" name="フローチャート :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5" name="テキスト ボックス 254"/>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83255</xdr:rowOff>
    </xdr:to>
    <xdr:cxnSp macro="">
      <xdr:nvCxnSpPr>
        <xdr:cNvPr id="256" name="直線コネクタ 255"/>
        <xdr:cNvCxnSpPr/>
      </xdr:nvCxnSpPr>
      <xdr:spPr>
        <a:xfrm>
          <a:off x="13512800" y="14283266"/>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7" name="フローチャート :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8" name="テキスト ボックス 257"/>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59" name="フローチャート : 判断 258"/>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0" name="テキスト ボックス 259"/>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66" name="円/楕円 265"/>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80027</xdr:rowOff>
    </xdr:from>
    <xdr:ext cx="762000" cy="259045"/>
    <xdr:sp macro="" textlink="">
      <xdr:nvSpPr>
        <xdr:cNvPr id="267"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68" name="円/楕円 267"/>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69" name="テキスト ボックス 268"/>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96661</xdr:rowOff>
    </xdr:from>
    <xdr:to>
      <xdr:col>22</xdr:col>
      <xdr:colOff>254000</xdr:colOff>
      <xdr:row>89</xdr:row>
      <xdr:rowOff>26811</xdr:rowOff>
    </xdr:to>
    <xdr:sp macro="" textlink="">
      <xdr:nvSpPr>
        <xdr:cNvPr id="270" name="円/楕円 269"/>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11588</xdr:rowOff>
    </xdr:from>
    <xdr:ext cx="762000" cy="259045"/>
    <xdr:sp macro="" textlink="">
      <xdr:nvSpPr>
        <xdr:cNvPr id="271" name="テキスト ボックス 270"/>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32455</xdr:rowOff>
    </xdr:from>
    <xdr:to>
      <xdr:col>21</xdr:col>
      <xdr:colOff>50800</xdr:colOff>
      <xdr:row>89</xdr:row>
      <xdr:rowOff>134055</xdr:rowOff>
    </xdr:to>
    <xdr:sp macro="" textlink="">
      <xdr:nvSpPr>
        <xdr:cNvPr id="272" name="円/楕円 271"/>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118832</xdr:rowOff>
    </xdr:from>
    <xdr:ext cx="762000" cy="259045"/>
    <xdr:sp macro="" textlink="">
      <xdr:nvSpPr>
        <xdr:cNvPr id="273" name="テキスト ボックス 272"/>
        <xdr:cNvSpPr txBox="1"/>
      </xdr:nvSpPr>
      <xdr:spPr>
        <a:xfrm>
          <a:off x="14020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74" name="円/楕円 27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88493</xdr:rowOff>
    </xdr:from>
    <xdr:ext cx="762000" cy="259045"/>
    <xdr:sp macro="" textlink="">
      <xdr:nvSpPr>
        <xdr:cNvPr id="275" name="テキスト ボックス 274"/>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ysClr val="windowText" lastClr="000000"/>
              </a:solidFill>
              <a:latin typeface="+mn-lt"/>
              <a:ea typeface="+mn-ea"/>
              <a:cs typeface="+mn-cs"/>
            </a:rPr>
            <a:t>事務事業の見直しや組織体制の見直し等を行った結果、類似団体の</a:t>
          </a:r>
          <a:r>
            <a:rPr kumimoji="1" lang="ja-JP" altLang="en-US" sz="1100" baseline="0">
              <a:solidFill>
                <a:sysClr val="windowText" lastClr="000000"/>
              </a:solidFill>
              <a:latin typeface="+mn-lt"/>
              <a:ea typeface="+mn-ea"/>
              <a:cs typeface="+mn-cs"/>
            </a:rPr>
            <a:t>９６８．９４</a:t>
          </a:r>
          <a:r>
            <a:rPr kumimoji="1" lang="ja-JP" altLang="ja-JP" sz="1100" baseline="0">
              <a:solidFill>
                <a:sysClr val="windowText" lastClr="000000"/>
              </a:solidFill>
              <a:latin typeface="+mn-lt"/>
              <a:ea typeface="+mn-ea"/>
              <a:cs typeface="+mn-cs"/>
            </a:rPr>
            <a:t>人を下回る</a:t>
          </a:r>
          <a:r>
            <a:rPr kumimoji="1" lang="ja-JP" altLang="en-US" sz="1100" baseline="0">
              <a:solidFill>
                <a:sysClr val="windowText" lastClr="000000"/>
              </a:solidFill>
              <a:latin typeface="+mn-lt"/>
              <a:ea typeface="+mn-ea"/>
              <a:cs typeface="+mn-cs"/>
            </a:rPr>
            <a:t>９４１．０６</a:t>
          </a:r>
          <a:r>
            <a:rPr kumimoji="1" lang="ja-JP" altLang="ja-JP" sz="1100" baseline="0">
              <a:solidFill>
                <a:sysClr val="windowText" lastClr="000000"/>
              </a:solidFill>
              <a:latin typeface="+mn-lt"/>
              <a:ea typeface="+mn-ea"/>
              <a:cs typeface="+mn-cs"/>
            </a:rPr>
            <a:t>人となっている。</a:t>
          </a:r>
          <a:endParaRPr kumimoji="1" lang="en-US" altLang="ja-JP" sz="1100" baseline="0">
            <a:solidFill>
              <a:sysClr val="windowText" lastClr="000000"/>
            </a:solidFill>
            <a:latin typeface="+mn-lt"/>
            <a:ea typeface="+mn-ea"/>
            <a:cs typeface="+mn-cs"/>
          </a:endParaRPr>
        </a:p>
        <a:p>
          <a:pPr fontAlgn="base"/>
          <a:r>
            <a:rPr kumimoji="1" lang="ja-JP" altLang="ja-JP" sz="1100" baseline="0">
              <a:solidFill>
                <a:sysClr val="windowText" lastClr="000000"/>
              </a:solidFill>
              <a:latin typeface="+mn-lt"/>
              <a:ea typeface="+mn-ea"/>
              <a:cs typeface="+mn-cs"/>
            </a:rPr>
            <a:t>平成</a:t>
          </a:r>
          <a:r>
            <a:rPr kumimoji="1" lang="ja-JP" altLang="en-US" sz="1100" baseline="0">
              <a:solidFill>
                <a:sysClr val="windowText" lastClr="000000"/>
              </a:solidFill>
              <a:latin typeface="+mn-lt"/>
              <a:ea typeface="+mn-ea"/>
              <a:cs typeface="+mn-cs"/>
            </a:rPr>
            <a:t>２２</a:t>
          </a:r>
          <a:r>
            <a:rPr kumimoji="1" lang="ja-JP" altLang="ja-JP" sz="1100" baseline="0">
              <a:solidFill>
                <a:sysClr val="windowText" lastClr="000000"/>
              </a:solidFill>
              <a:latin typeface="+mn-lt"/>
              <a:ea typeface="+mn-ea"/>
              <a:cs typeface="+mn-cs"/>
            </a:rPr>
            <a:t>年度から平成</a:t>
          </a:r>
          <a:r>
            <a:rPr kumimoji="1" lang="ja-JP" altLang="en-US" sz="1100" baseline="0">
              <a:solidFill>
                <a:sysClr val="windowText" lastClr="000000"/>
              </a:solidFill>
              <a:latin typeface="+mn-lt"/>
              <a:ea typeface="+mn-ea"/>
              <a:cs typeface="+mn-cs"/>
            </a:rPr>
            <a:t>２５</a:t>
          </a:r>
          <a:r>
            <a:rPr kumimoji="1" lang="ja-JP" altLang="ja-JP" sz="1100" baseline="0">
              <a:solidFill>
                <a:sysClr val="windowText" lastClr="000000"/>
              </a:solidFill>
              <a:latin typeface="+mn-lt"/>
              <a:ea typeface="+mn-ea"/>
              <a:cs typeface="+mn-cs"/>
            </a:rPr>
            <a:t>年度までの定員適正化計画により、定員の適正化について一定の成果が得られたころである。今後は、一定規模の職員数を確保しつつ、引き続き</a:t>
          </a:r>
          <a:r>
            <a:rPr kumimoji="1" lang="ja-JP" altLang="en-US" sz="1100" baseline="0">
              <a:solidFill>
                <a:sysClr val="windowText" lastClr="000000"/>
              </a:solidFill>
              <a:latin typeface="+mn-lt"/>
              <a:ea typeface="+mn-ea"/>
              <a:cs typeface="+mn-cs"/>
            </a:rPr>
            <a:t>適正な定員管理に</a:t>
          </a:r>
          <a:r>
            <a:rPr kumimoji="1" lang="ja-JP" altLang="ja-JP" sz="1100" baseline="0">
              <a:solidFill>
                <a:sysClr val="windowText" lastClr="000000"/>
              </a:solidFill>
              <a:latin typeface="+mn-lt"/>
              <a:ea typeface="+mn-ea"/>
              <a:cs typeface="+mn-cs"/>
            </a:rPr>
            <a:t>努めていく。</a:t>
          </a:r>
          <a:endParaRPr kumimoji="1" lang="en-US" altLang="ja-JP" sz="1100" baseline="0">
            <a:solidFill>
              <a:sysClr val="windowText" lastClr="000000"/>
            </a:solidFill>
            <a:latin typeface="+mn-lt"/>
            <a:ea typeface="+mn-ea"/>
            <a:cs typeface="+mn-cs"/>
          </a:endParaRPr>
        </a:p>
        <a:p>
          <a:endParaRPr lang="ja-JP" altLang="ja-JP" sz="1100">
            <a:solidFill>
              <a:schemeClr val="dk1"/>
            </a:solidFill>
            <a:latin typeface="ＭＳ ゴシック" pitchFamily="49" charset="-128"/>
            <a:ea typeface="ＭＳ ゴシック" pitchFamily="49" charset="-128"/>
            <a:cs typeface="+mn-cs"/>
          </a:endParaRPr>
        </a:p>
        <a:p>
          <a:r>
            <a:rPr lang="en-US" altLang="ja-JP" sz="1100">
              <a:solidFill>
                <a:schemeClr val="dk1"/>
              </a:solidFill>
              <a:latin typeface="ＭＳ ゴシック" pitchFamily="49" charset="-128"/>
              <a:ea typeface="ＭＳ ゴシック" pitchFamily="49" charset="-128"/>
              <a:cs typeface="+mn-cs"/>
            </a:rPr>
            <a:t> </a:t>
          </a:r>
          <a:endParaRPr lang="ja-JP" altLang="ja-JP" sz="11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99392</xdr:rowOff>
    </xdr:from>
    <xdr:to>
      <xdr:col>24</xdr:col>
      <xdr:colOff>558800</xdr:colOff>
      <xdr:row>61</xdr:row>
      <xdr:rowOff>99513</xdr:rowOff>
    </xdr:to>
    <xdr:cxnSp macro="">
      <xdr:nvCxnSpPr>
        <xdr:cNvPr id="308" name="直線コネクタ 307"/>
        <xdr:cNvCxnSpPr/>
      </xdr:nvCxnSpPr>
      <xdr:spPr>
        <a:xfrm>
          <a:off x="16179800" y="10557842"/>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132914</xdr:rowOff>
    </xdr:from>
    <xdr:ext cx="762000" cy="259045"/>
    <xdr:sp macro="" textlink="">
      <xdr:nvSpPr>
        <xdr:cNvPr id="309" name="定員管理の状況平均値テキスト"/>
        <xdr:cNvSpPr txBox="1"/>
      </xdr:nvSpPr>
      <xdr:spPr>
        <a:xfrm>
          <a:off x="17106900" y="1059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93360</xdr:rowOff>
    </xdr:from>
    <xdr:to>
      <xdr:col>23</xdr:col>
      <xdr:colOff>406400</xdr:colOff>
      <xdr:row>61</xdr:row>
      <xdr:rowOff>99392</xdr:rowOff>
    </xdr:to>
    <xdr:cxnSp macro="">
      <xdr:nvCxnSpPr>
        <xdr:cNvPr id="311" name="直線コネクタ 310"/>
        <xdr:cNvCxnSpPr/>
      </xdr:nvCxnSpPr>
      <xdr:spPr>
        <a:xfrm>
          <a:off x="15290800" y="1055181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48738</xdr:rowOff>
    </xdr:from>
    <xdr:ext cx="736600" cy="259045"/>
    <xdr:sp macro="" textlink="">
      <xdr:nvSpPr>
        <xdr:cNvPr id="313" name="テキスト ボックス 312"/>
        <xdr:cNvSpPr txBox="1"/>
      </xdr:nvSpPr>
      <xdr:spPr>
        <a:xfrm>
          <a:off x="15798800" y="1067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93360</xdr:rowOff>
    </xdr:from>
    <xdr:to>
      <xdr:col>22</xdr:col>
      <xdr:colOff>203200</xdr:colOff>
      <xdr:row>61</xdr:row>
      <xdr:rowOff>160441</xdr:rowOff>
    </xdr:to>
    <xdr:cxnSp macro="">
      <xdr:nvCxnSpPr>
        <xdr:cNvPr id="314" name="直線コネクタ 313"/>
        <xdr:cNvCxnSpPr/>
      </xdr:nvCxnSpPr>
      <xdr:spPr>
        <a:xfrm flipV="1">
          <a:off x="14401800" y="10551810"/>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48497</xdr:rowOff>
    </xdr:from>
    <xdr:ext cx="762000" cy="259045"/>
    <xdr:sp macro="" textlink="">
      <xdr:nvSpPr>
        <xdr:cNvPr id="316" name="テキスト ボックス 315"/>
        <xdr:cNvSpPr txBox="1"/>
      </xdr:nvSpPr>
      <xdr:spPr>
        <a:xfrm>
          <a:off x="14909800" y="106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153805</xdr:rowOff>
    </xdr:from>
    <xdr:to>
      <xdr:col>21</xdr:col>
      <xdr:colOff>0</xdr:colOff>
      <xdr:row>61</xdr:row>
      <xdr:rowOff>160441</xdr:rowOff>
    </xdr:to>
    <xdr:cxnSp macro="">
      <xdr:nvCxnSpPr>
        <xdr:cNvPr id="317" name="直線コネクタ 316"/>
        <xdr:cNvCxnSpPr/>
      </xdr:nvCxnSpPr>
      <xdr:spPr>
        <a:xfrm>
          <a:off x="13512800" y="10612255"/>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134721</xdr:rowOff>
    </xdr:from>
    <xdr:ext cx="762000" cy="259045"/>
    <xdr:sp macro="" textlink="">
      <xdr:nvSpPr>
        <xdr:cNvPr id="319" name="テキスト ボックス 318"/>
        <xdr:cNvSpPr txBox="1"/>
      </xdr:nvSpPr>
      <xdr:spPr>
        <a:xfrm>
          <a:off x="14020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26654</xdr:rowOff>
    </xdr:from>
    <xdr:ext cx="762000" cy="259045"/>
    <xdr:sp macro="" textlink="">
      <xdr:nvSpPr>
        <xdr:cNvPr id="321" name="テキスト ボックス 320"/>
        <xdr:cNvSpPr txBox="1"/>
      </xdr:nvSpPr>
      <xdr:spPr>
        <a:xfrm>
          <a:off x="13131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48713</xdr:rowOff>
    </xdr:from>
    <xdr:to>
      <xdr:col>24</xdr:col>
      <xdr:colOff>609600</xdr:colOff>
      <xdr:row>61</xdr:row>
      <xdr:rowOff>150313</xdr:rowOff>
    </xdr:to>
    <xdr:sp macro="" textlink="">
      <xdr:nvSpPr>
        <xdr:cNvPr id="327" name="円/楕円 326"/>
        <xdr:cNvSpPr/>
      </xdr:nvSpPr>
      <xdr:spPr>
        <a:xfrm>
          <a:off x="16967200" y="10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65240</xdr:rowOff>
    </xdr:from>
    <xdr:ext cx="762000" cy="259045"/>
    <xdr:sp macro="" textlink="">
      <xdr:nvSpPr>
        <xdr:cNvPr id="328" name="定員管理の状況該当値テキスト"/>
        <xdr:cNvSpPr txBox="1"/>
      </xdr:nvSpPr>
      <xdr:spPr>
        <a:xfrm>
          <a:off x="17106900" y="103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48592</xdr:rowOff>
    </xdr:from>
    <xdr:to>
      <xdr:col>23</xdr:col>
      <xdr:colOff>457200</xdr:colOff>
      <xdr:row>61</xdr:row>
      <xdr:rowOff>150192</xdr:rowOff>
    </xdr:to>
    <xdr:sp macro="" textlink="">
      <xdr:nvSpPr>
        <xdr:cNvPr id="329" name="円/楕円 328"/>
        <xdr:cNvSpPr/>
      </xdr:nvSpPr>
      <xdr:spPr>
        <a:xfrm>
          <a:off x="16129000" y="105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160369</xdr:rowOff>
    </xdr:from>
    <xdr:ext cx="736600" cy="259045"/>
    <xdr:sp macro="" textlink="">
      <xdr:nvSpPr>
        <xdr:cNvPr id="330" name="テキスト ボックス 329"/>
        <xdr:cNvSpPr txBox="1"/>
      </xdr:nvSpPr>
      <xdr:spPr>
        <a:xfrm>
          <a:off x="15798800" y="1027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42560</xdr:rowOff>
    </xdr:from>
    <xdr:to>
      <xdr:col>22</xdr:col>
      <xdr:colOff>254000</xdr:colOff>
      <xdr:row>61</xdr:row>
      <xdr:rowOff>144160</xdr:rowOff>
    </xdr:to>
    <xdr:sp macro="" textlink="">
      <xdr:nvSpPr>
        <xdr:cNvPr id="331" name="円/楕円 330"/>
        <xdr:cNvSpPr/>
      </xdr:nvSpPr>
      <xdr:spPr>
        <a:xfrm>
          <a:off x="15240000" y="105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154337</xdr:rowOff>
    </xdr:from>
    <xdr:ext cx="762000" cy="259045"/>
    <xdr:sp macro="" textlink="">
      <xdr:nvSpPr>
        <xdr:cNvPr id="332" name="テキスト ボックス 331"/>
        <xdr:cNvSpPr txBox="1"/>
      </xdr:nvSpPr>
      <xdr:spPr>
        <a:xfrm>
          <a:off x="14909800" y="1026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109641</xdr:rowOff>
    </xdr:from>
    <xdr:to>
      <xdr:col>21</xdr:col>
      <xdr:colOff>50800</xdr:colOff>
      <xdr:row>62</xdr:row>
      <xdr:rowOff>39791</xdr:rowOff>
    </xdr:to>
    <xdr:sp macro="" textlink="">
      <xdr:nvSpPr>
        <xdr:cNvPr id="333" name="円/楕円 332"/>
        <xdr:cNvSpPr/>
      </xdr:nvSpPr>
      <xdr:spPr>
        <a:xfrm>
          <a:off x="14351000" y="105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49968</xdr:rowOff>
    </xdr:from>
    <xdr:ext cx="762000" cy="259045"/>
    <xdr:sp macro="" textlink="">
      <xdr:nvSpPr>
        <xdr:cNvPr id="334" name="テキスト ボックス 333"/>
        <xdr:cNvSpPr txBox="1"/>
      </xdr:nvSpPr>
      <xdr:spPr>
        <a:xfrm>
          <a:off x="14020800" y="103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103005</xdr:rowOff>
    </xdr:from>
    <xdr:to>
      <xdr:col>19</xdr:col>
      <xdr:colOff>533400</xdr:colOff>
      <xdr:row>62</xdr:row>
      <xdr:rowOff>33155</xdr:rowOff>
    </xdr:to>
    <xdr:sp macro="" textlink="">
      <xdr:nvSpPr>
        <xdr:cNvPr id="335" name="円/楕円 334"/>
        <xdr:cNvSpPr/>
      </xdr:nvSpPr>
      <xdr:spPr>
        <a:xfrm>
          <a:off x="13462000" y="10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43332</xdr:rowOff>
    </xdr:from>
    <xdr:ext cx="762000" cy="259045"/>
    <xdr:sp macro="" textlink="">
      <xdr:nvSpPr>
        <xdr:cNvPr id="336" name="テキスト ボックス 335"/>
        <xdr:cNvSpPr txBox="1"/>
      </xdr:nvSpPr>
      <xdr:spPr>
        <a:xfrm>
          <a:off x="13131800" y="1033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本県では将来負担の軽減の観点から、千葉県財政健全化計画に基づき、建設地方債等の残高抑制に取り組んでおり、このため実質公債費比率の分子は、ほぼ横ばいとなっている。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今後とも、建設地方債等の残高抑制に努めていく。</a:t>
          </a:r>
          <a:endParaRPr kumimoji="1" lang="en-US" altLang="ja-JP" sz="1100">
            <a:solidFill>
              <a:sysClr val="windowText" lastClr="000000"/>
            </a:solidFill>
            <a:latin typeface="ＭＳ Ｐゴシック"/>
          </a:endParaRPr>
        </a:p>
        <a:p>
          <a:endParaRPr kumimoji="1" lang="ja-JP" altLang="en-US" sz="11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6" name="直線コネクタ 36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8" name="直線コネクタ 36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0" name="直線コネクタ 36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157843</xdr:rowOff>
    </xdr:from>
    <xdr:to>
      <xdr:col>24</xdr:col>
      <xdr:colOff>558800</xdr:colOff>
      <xdr:row>37</xdr:row>
      <xdr:rowOff>3628</xdr:rowOff>
    </xdr:to>
    <xdr:cxnSp macro="">
      <xdr:nvCxnSpPr>
        <xdr:cNvPr id="371" name="直線コネクタ 370"/>
        <xdr:cNvCxnSpPr/>
      </xdr:nvCxnSpPr>
      <xdr:spPr>
        <a:xfrm flipV="1">
          <a:off x="16179800" y="63300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3" name="フローチャート :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157843</xdr:rowOff>
    </xdr:from>
    <xdr:to>
      <xdr:col>23</xdr:col>
      <xdr:colOff>406400</xdr:colOff>
      <xdr:row>37</xdr:row>
      <xdr:rowOff>3628</xdr:rowOff>
    </xdr:to>
    <xdr:cxnSp macro="">
      <xdr:nvCxnSpPr>
        <xdr:cNvPr id="374" name="直線コネクタ 373"/>
        <xdr:cNvCxnSpPr/>
      </xdr:nvCxnSpPr>
      <xdr:spPr>
        <a:xfrm>
          <a:off x="15290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5" name="フローチャート : 判断 37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76" name="テキスト ボックス 37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157843</xdr:rowOff>
    </xdr:from>
    <xdr:to>
      <xdr:col>22</xdr:col>
      <xdr:colOff>203200</xdr:colOff>
      <xdr:row>37</xdr:row>
      <xdr:rowOff>20864</xdr:rowOff>
    </xdr:to>
    <xdr:cxnSp macro="">
      <xdr:nvCxnSpPr>
        <xdr:cNvPr id="377" name="直線コネクタ 376"/>
        <xdr:cNvCxnSpPr/>
      </xdr:nvCxnSpPr>
      <xdr:spPr>
        <a:xfrm flipV="1">
          <a:off x="14401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79" name="テキスト ボックス 378"/>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157843</xdr:rowOff>
    </xdr:from>
    <xdr:to>
      <xdr:col>21</xdr:col>
      <xdr:colOff>0</xdr:colOff>
      <xdr:row>37</xdr:row>
      <xdr:rowOff>20864</xdr:rowOff>
    </xdr:to>
    <xdr:cxnSp macro="">
      <xdr:nvCxnSpPr>
        <xdr:cNvPr id="380" name="直線コネクタ 379"/>
        <xdr:cNvCxnSpPr/>
      </xdr:nvCxnSpPr>
      <xdr:spPr>
        <a:xfrm>
          <a:off x="13512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1" name="フローチャート : 判断 38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2" name="テキスト ボックス 381"/>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3" name="フローチャート : 判断 382"/>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4" name="テキスト ボックス 383"/>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107043</xdr:rowOff>
    </xdr:from>
    <xdr:to>
      <xdr:col>24</xdr:col>
      <xdr:colOff>609600</xdr:colOff>
      <xdr:row>37</xdr:row>
      <xdr:rowOff>37193</xdr:rowOff>
    </xdr:to>
    <xdr:sp macro="" textlink="">
      <xdr:nvSpPr>
        <xdr:cNvPr id="390" name="円/楕円 389"/>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28320</xdr:rowOff>
    </xdr:from>
    <xdr:ext cx="762000" cy="259045"/>
    <xdr:sp macro="" textlink="">
      <xdr:nvSpPr>
        <xdr:cNvPr id="391"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124278</xdr:rowOff>
    </xdr:from>
    <xdr:to>
      <xdr:col>23</xdr:col>
      <xdr:colOff>457200</xdr:colOff>
      <xdr:row>37</xdr:row>
      <xdr:rowOff>54428</xdr:rowOff>
    </xdr:to>
    <xdr:sp macro="" textlink="">
      <xdr:nvSpPr>
        <xdr:cNvPr id="392" name="円/楕円 391"/>
        <xdr:cNvSpPr/>
      </xdr:nvSpPr>
      <xdr:spPr>
        <a:xfrm>
          <a:off x="16129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64605</xdr:rowOff>
    </xdr:from>
    <xdr:ext cx="736600" cy="259045"/>
    <xdr:sp macro="" textlink="">
      <xdr:nvSpPr>
        <xdr:cNvPr id="393" name="テキスト ボックス 392"/>
        <xdr:cNvSpPr txBox="1"/>
      </xdr:nvSpPr>
      <xdr:spPr>
        <a:xfrm>
          <a:off x="15798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107043</xdr:rowOff>
    </xdr:from>
    <xdr:to>
      <xdr:col>22</xdr:col>
      <xdr:colOff>254000</xdr:colOff>
      <xdr:row>37</xdr:row>
      <xdr:rowOff>37193</xdr:rowOff>
    </xdr:to>
    <xdr:sp macro="" textlink="">
      <xdr:nvSpPr>
        <xdr:cNvPr id="394" name="円/楕円 393"/>
        <xdr:cNvSpPr/>
      </xdr:nvSpPr>
      <xdr:spPr>
        <a:xfrm>
          <a:off x="15240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47370</xdr:rowOff>
    </xdr:from>
    <xdr:ext cx="762000" cy="259045"/>
    <xdr:sp macro="" textlink="">
      <xdr:nvSpPr>
        <xdr:cNvPr id="395" name="テキスト ボックス 394"/>
        <xdr:cNvSpPr txBox="1"/>
      </xdr:nvSpPr>
      <xdr:spPr>
        <a:xfrm>
          <a:off x="14909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141514</xdr:rowOff>
    </xdr:from>
    <xdr:to>
      <xdr:col>21</xdr:col>
      <xdr:colOff>50800</xdr:colOff>
      <xdr:row>37</xdr:row>
      <xdr:rowOff>71664</xdr:rowOff>
    </xdr:to>
    <xdr:sp macro="" textlink="">
      <xdr:nvSpPr>
        <xdr:cNvPr id="396" name="円/楕円 395"/>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81841</xdr:rowOff>
    </xdr:from>
    <xdr:ext cx="762000" cy="259045"/>
    <xdr:sp macro="" textlink="">
      <xdr:nvSpPr>
        <xdr:cNvPr id="397" name="テキスト ボックス 396"/>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107043</xdr:rowOff>
    </xdr:from>
    <xdr:to>
      <xdr:col>19</xdr:col>
      <xdr:colOff>533400</xdr:colOff>
      <xdr:row>37</xdr:row>
      <xdr:rowOff>37193</xdr:rowOff>
    </xdr:to>
    <xdr:sp macro="" textlink="">
      <xdr:nvSpPr>
        <xdr:cNvPr id="398" name="円/楕円 397"/>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47370</xdr:rowOff>
    </xdr:from>
    <xdr:ext cx="762000" cy="259045"/>
    <xdr:sp macro="" textlink="">
      <xdr:nvSpPr>
        <xdr:cNvPr id="399" name="テキスト ボックス 398"/>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ＭＳ ゴシック" pitchFamily="49" charset="-128"/>
              <a:ea typeface="ＭＳ ゴシック" pitchFamily="49" charset="-128"/>
              <a:cs typeface="+mn-cs"/>
            </a:rPr>
            <a:t>これまでの発行抑制の取組により建設地方債等の残高が減少傾向にあることや、定年前職員の減少や段階的な支給水準の引き下げにより退職手当支給予定額が減少していることに加え、将来の負担に備えた基金の積立が増加したことから、比率は改善傾向にある。</a:t>
          </a:r>
          <a:endParaRPr lang="en-US" altLang="ja-JP" sz="1100">
            <a:solidFill>
              <a:sysClr val="windowText" lastClr="000000"/>
            </a:solidFill>
            <a:latin typeface="ＭＳ ゴシック" pitchFamily="49" charset="-128"/>
            <a:ea typeface="ＭＳ ゴシック" pitchFamily="49" charset="-128"/>
            <a:cs typeface="+mn-cs"/>
          </a:endParaRPr>
        </a:p>
        <a:p>
          <a:r>
            <a:rPr lang="ja-JP" altLang="en-US" sz="1100">
              <a:solidFill>
                <a:sysClr val="windowText" lastClr="000000"/>
              </a:solidFill>
              <a:latin typeface="ＭＳ ゴシック" pitchFamily="49" charset="-128"/>
              <a:ea typeface="ＭＳ ゴシック" pitchFamily="49" charset="-128"/>
              <a:cs typeface="+mn-cs"/>
            </a:rPr>
            <a:t>引き続き、建設地方債等の残高抑制の取組を継続するなど、健全な財政運営に努めていく。</a:t>
          </a:r>
          <a:endParaRPr lang="ja-JP" altLang="ja-JP" sz="1100">
            <a:solidFill>
              <a:sysClr val="windowText" lastClr="000000"/>
            </a:solidFill>
            <a:latin typeface="ＭＳ ゴシック" pitchFamily="49" charset="-128"/>
            <a:ea typeface="ＭＳ ゴシック" pitchFamily="49" charset="-128"/>
            <a:cs typeface="+mn-cs"/>
          </a:endParaRPr>
        </a:p>
        <a:p>
          <a:endParaRPr kumimoji="1" lang="ja-JP" altLang="en-US" sz="11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5" name="直線コネクタ 424"/>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6"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7" name="直線コネクタ 426"/>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8"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9" name="直線コネクタ 428"/>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19660</xdr:rowOff>
    </xdr:from>
    <xdr:to>
      <xdr:col>24</xdr:col>
      <xdr:colOff>558800</xdr:colOff>
      <xdr:row>16</xdr:row>
      <xdr:rowOff>90602</xdr:rowOff>
    </xdr:to>
    <xdr:cxnSp macro="">
      <xdr:nvCxnSpPr>
        <xdr:cNvPr id="430" name="直線コネクタ 429"/>
        <xdr:cNvCxnSpPr/>
      </xdr:nvCxnSpPr>
      <xdr:spPr>
        <a:xfrm flipV="1">
          <a:off x="16179800" y="2762860"/>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1"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2" name="フローチャート : 判断 431"/>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90602</xdr:rowOff>
    </xdr:from>
    <xdr:to>
      <xdr:col>23</xdr:col>
      <xdr:colOff>406400</xdr:colOff>
      <xdr:row>16</xdr:row>
      <xdr:rowOff>151409</xdr:rowOff>
    </xdr:to>
    <xdr:cxnSp macro="">
      <xdr:nvCxnSpPr>
        <xdr:cNvPr id="433" name="直線コネクタ 432"/>
        <xdr:cNvCxnSpPr/>
      </xdr:nvCxnSpPr>
      <xdr:spPr>
        <a:xfrm flipV="1">
          <a:off x="15290800" y="2833802"/>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4" name="フローチャート : 判断 43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35" name="テキスト ボックス 43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151409</xdr:rowOff>
    </xdr:from>
    <xdr:to>
      <xdr:col>22</xdr:col>
      <xdr:colOff>203200</xdr:colOff>
      <xdr:row>17</xdr:row>
      <xdr:rowOff>31115</xdr:rowOff>
    </xdr:to>
    <xdr:cxnSp macro="">
      <xdr:nvCxnSpPr>
        <xdr:cNvPr id="436" name="直線コネクタ 435"/>
        <xdr:cNvCxnSpPr/>
      </xdr:nvCxnSpPr>
      <xdr:spPr>
        <a:xfrm flipV="1">
          <a:off x="14401800" y="2894609"/>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7" name="フローチャート : 判断 436"/>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50639</xdr:rowOff>
    </xdr:from>
    <xdr:ext cx="762000" cy="259045"/>
    <xdr:sp macro="" textlink="">
      <xdr:nvSpPr>
        <xdr:cNvPr id="438" name="テキスト ボックス 437"/>
        <xdr:cNvSpPr txBox="1"/>
      </xdr:nvSpPr>
      <xdr:spPr>
        <a:xfrm>
          <a:off x="149098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31115</xdr:rowOff>
    </xdr:from>
    <xdr:to>
      <xdr:col>21</xdr:col>
      <xdr:colOff>0</xdr:colOff>
      <xdr:row>17</xdr:row>
      <xdr:rowOff>49454</xdr:rowOff>
    </xdr:to>
    <xdr:cxnSp macro="">
      <xdr:nvCxnSpPr>
        <xdr:cNvPr id="439" name="直線コネクタ 438"/>
        <xdr:cNvCxnSpPr/>
      </xdr:nvCxnSpPr>
      <xdr:spPr>
        <a:xfrm flipV="1">
          <a:off x="13512800" y="294576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0" name="フローチャート : 判断 439"/>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82973</xdr:rowOff>
    </xdr:from>
    <xdr:ext cx="762000" cy="259045"/>
    <xdr:sp macro="" textlink="">
      <xdr:nvSpPr>
        <xdr:cNvPr id="441" name="テキスト ボックス 440"/>
        <xdr:cNvSpPr txBox="1"/>
      </xdr:nvSpPr>
      <xdr:spPr>
        <a:xfrm>
          <a:off x="14020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2" name="フローチャート : 判断 441"/>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3" name="テキスト ボックス 442"/>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140310</xdr:rowOff>
    </xdr:from>
    <xdr:to>
      <xdr:col>24</xdr:col>
      <xdr:colOff>609600</xdr:colOff>
      <xdr:row>16</xdr:row>
      <xdr:rowOff>70460</xdr:rowOff>
    </xdr:to>
    <xdr:sp macro="" textlink="">
      <xdr:nvSpPr>
        <xdr:cNvPr id="449" name="円/楕円 448"/>
        <xdr:cNvSpPr/>
      </xdr:nvSpPr>
      <xdr:spPr>
        <a:xfrm>
          <a:off x="169672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156837</xdr:rowOff>
    </xdr:from>
    <xdr:ext cx="762000" cy="259045"/>
    <xdr:sp macro="" textlink="">
      <xdr:nvSpPr>
        <xdr:cNvPr id="450" name="将来負担の状況該当値テキスト"/>
        <xdr:cNvSpPr txBox="1"/>
      </xdr:nvSpPr>
      <xdr:spPr>
        <a:xfrm>
          <a:off x="17106900" y="25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39802</xdr:rowOff>
    </xdr:from>
    <xdr:to>
      <xdr:col>23</xdr:col>
      <xdr:colOff>457200</xdr:colOff>
      <xdr:row>16</xdr:row>
      <xdr:rowOff>141402</xdr:rowOff>
    </xdr:to>
    <xdr:sp macro="" textlink="">
      <xdr:nvSpPr>
        <xdr:cNvPr id="451" name="円/楕円 450"/>
        <xdr:cNvSpPr/>
      </xdr:nvSpPr>
      <xdr:spPr>
        <a:xfrm>
          <a:off x="16129000" y="27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151579</xdr:rowOff>
    </xdr:from>
    <xdr:ext cx="736600" cy="259045"/>
    <xdr:sp macro="" textlink="">
      <xdr:nvSpPr>
        <xdr:cNvPr id="452" name="テキスト ボックス 451"/>
        <xdr:cNvSpPr txBox="1"/>
      </xdr:nvSpPr>
      <xdr:spPr>
        <a:xfrm>
          <a:off x="15798800" y="255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100609</xdr:rowOff>
    </xdr:from>
    <xdr:to>
      <xdr:col>22</xdr:col>
      <xdr:colOff>254000</xdr:colOff>
      <xdr:row>17</xdr:row>
      <xdr:rowOff>30759</xdr:rowOff>
    </xdr:to>
    <xdr:sp macro="" textlink="">
      <xdr:nvSpPr>
        <xdr:cNvPr id="453" name="円/楕円 452"/>
        <xdr:cNvSpPr/>
      </xdr:nvSpPr>
      <xdr:spPr>
        <a:xfrm>
          <a:off x="15240000" y="28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40936</xdr:rowOff>
    </xdr:from>
    <xdr:ext cx="762000" cy="259045"/>
    <xdr:sp macro="" textlink="">
      <xdr:nvSpPr>
        <xdr:cNvPr id="454" name="テキスト ボックス 453"/>
        <xdr:cNvSpPr txBox="1"/>
      </xdr:nvSpPr>
      <xdr:spPr>
        <a:xfrm>
          <a:off x="14909800" y="26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151765</xdr:rowOff>
    </xdr:from>
    <xdr:to>
      <xdr:col>21</xdr:col>
      <xdr:colOff>50800</xdr:colOff>
      <xdr:row>17</xdr:row>
      <xdr:rowOff>81915</xdr:rowOff>
    </xdr:to>
    <xdr:sp macro="" textlink="">
      <xdr:nvSpPr>
        <xdr:cNvPr id="455" name="円/楕円 454"/>
        <xdr:cNvSpPr/>
      </xdr:nvSpPr>
      <xdr:spPr>
        <a:xfrm>
          <a:off x="14351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92092</xdr:rowOff>
    </xdr:from>
    <xdr:ext cx="762000" cy="259045"/>
    <xdr:sp macro="" textlink="">
      <xdr:nvSpPr>
        <xdr:cNvPr id="456" name="テキスト ボックス 455"/>
        <xdr:cNvSpPr txBox="1"/>
      </xdr:nvSpPr>
      <xdr:spPr>
        <a:xfrm>
          <a:off x="14020800" y="266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170104</xdr:rowOff>
    </xdr:from>
    <xdr:to>
      <xdr:col>19</xdr:col>
      <xdr:colOff>533400</xdr:colOff>
      <xdr:row>17</xdr:row>
      <xdr:rowOff>100254</xdr:rowOff>
    </xdr:to>
    <xdr:sp macro="" textlink="">
      <xdr:nvSpPr>
        <xdr:cNvPr id="457" name="円/楕円 456"/>
        <xdr:cNvSpPr/>
      </xdr:nvSpPr>
      <xdr:spPr>
        <a:xfrm>
          <a:off x="13462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110431</xdr:rowOff>
    </xdr:from>
    <xdr:ext cx="762000" cy="259045"/>
    <xdr:sp macro="" textlink="">
      <xdr:nvSpPr>
        <xdr:cNvPr id="458" name="テキスト ボックス 457"/>
        <xdr:cNvSpPr txBox="1"/>
      </xdr:nvSpPr>
      <xdr:spPr>
        <a:xfrm>
          <a:off x="13131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6,254,106
6,142,717
5,157.64
1,658,326,505
1,630,912,979
9,827,096
1,020,593,356
3,044,061,498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latin typeface="ＭＳ ゴシック" pitchFamily="49" charset="-128"/>
              <a:ea typeface="ＭＳ ゴシック" pitchFamily="49" charset="-128"/>
              <a:cs typeface="+mn-cs"/>
            </a:rPr>
            <a:t>人口が急増した時期に教職員を大量採用し教職員数が多いことに加え、定年退職者も多いため依然として類似団体平均を上回っているが、退職手当の支給水準を段階的に引き下げるなど　給与費の適正化に取り組んでいるところであり、平成</a:t>
          </a:r>
          <a:r>
            <a:rPr lang="ja-JP" altLang="en-US" sz="1100">
              <a:solidFill>
                <a:sysClr val="windowText" lastClr="000000"/>
              </a:solidFill>
              <a:latin typeface="ＭＳ ゴシック" pitchFamily="49" charset="-128"/>
              <a:ea typeface="ＭＳ ゴシック" pitchFamily="49" charset="-128"/>
              <a:cs typeface="+mn-cs"/>
            </a:rPr>
            <a:t>２４</a:t>
          </a:r>
          <a:r>
            <a:rPr lang="ja-JP" altLang="ja-JP" sz="1100">
              <a:solidFill>
                <a:sysClr val="windowText" lastClr="000000"/>
              </a:solidFill>
              <a:latin typeface="ＭＳ ゴシック" pitchFamily="49" charset="-128"/>
              <a:ea typeface="ＭＳ ゴシック" pitchFamily="49" charset="-128"/>
              <a:cs typeface="+mn-cs"/>
            </a:rPr>
            <a:t>年度</a:t>
          </a:r>
          <a:r>
            <a:rPr lang="ja-JP" altLang="en-US" sz="1100">
              <a:solidFill>
                <a:sysClr val="windowText" lastClr="000000"/>
              </a:solidFill>
              <a:latin typeface="ＭＳ ゴシック" pitchFamily="49" charset="-128"/>
              <a:ea typeface="ＭＳ ゴシック" pitchFamily="49" charset="-128"/>
              <a:cs typeface="+mn-cs"/>
            </a:rPr>
            <a:t>以前</a:t>
          </a:r>
          <a:r>
            <a:rPr lang="ja-JP" altLang="ja-JP" sz="1100">
              <a:solidFill>
                <a:sysClr val="windowText" lastClr="000000"/>
              </a:solidFill>
              <a:latin typeface="ＭＳ ゴシック" pitchFamily="49" charset="-128"/>
              <a:ea typeface="ＭＳ ゴシック" pitchFamily="49" charset="-128"/>
              <a:cs typeface="+mn-cs"/>
            </a:rPr>
            <a:t>の水準と比較し、大幅に</a:t>
          </a:r>
          <a:r>
            <a:rPr lang="ja-JP" altLang="en-US" sz="1100">
              <a:solidFill>
                <a:sysClr val="windowText" lastClr="000000"/>
              </a:solidFill>
              <a:latin typeface="ＭＳ ゴシック" pitchFamily="49" charset="-128"/>
              <a:ea typeface="ＭＳ ゴシック" pitchFamily="49" charset="-128"/>
              <a:cs typeface="+mn-cs"/>
            </a:rPr>
            <a:t>低下</a:t>
          </a:r>
          <a:r>
            <a:rPr lang="ja-JP" altLang="ja-JP" sz="1100">
              <a:solidFill>
                <a:sysClr val="windowText" lastClr="000000"/>
              </a:solidFill>
              <a:latin typeface="ＭＳ ゴシック" pitchFamily="49" charset="-128"/>
              <a:ea typeface="ＭＳ ゴシック" pitchFamily="49" charset="-128"/>
              <a:cs typeface="+mn-cs"/>
            </a:rPr>
            <a:t>している。</a:t>
          </a:r>
          <a:endParaRPr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latin typeface="+mn-lt"/>
              <a:ea typeface="+mn-ea"/>
              <a:cs typeface="+mn-cs"/>
            </a:rPr>
            <a:t>職員の給与については、民間の給与水準並びに国及び他団体の状況も踏まえ、引き続き適正化を進めていく。 </a:t>
          </a:r>
          <a:endParaRPr lang="ja-JP"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2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39</xdr:row>
      <xdr:rowOff>82550</xdr:rowOff>
    </xdr:to>
    <xdr:cxnSp macro="">
      <xdr:nvCxnSpPr>
        <xdr:cNvPr id="59" name="直線コネクタ 58"/>
        <xdr:cNvCxnSpPr/>
      </xdr:nvCxnSpPr>
      <xdr:spPr>
        <a:xfrm flipV="1">
          <a:off x="4826000" y="5702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54627</xdr:rowOff>
    </xdr:from>
    <xdr:ext cx="762000" cy="259045"/>
    <xdr:sp macro="" textlink="">
      <xdr:nvSpPr>
        <xdr:cNvPr id="60" name="人件費最小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39</xdr:row>
      <xdr:rowOff>82550</xdr:rowOff>
    </xdr:from>
    <xdr:to>
      <xdr:col>7</xdr:col>
      <xdr:colOff>104775</xdr:colOff>
      <xdr:row>39</xdr:row>
      <xdr:rowOff>82550</xdr:rowOff>
    </xdr:to>
    <xdr:cxnSp macro="">
      <xdr:nvCxnSpPr>
        <xdr:cNvPr id="61" name="直線コネクタ 60"/>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2"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3" name="直線コネクタ 62"/>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101600</xdr:rowOff>
    </xdr:to>
    <xdr:cxnSp macro="">
      <xdr:nvCxnSpPr>
        <xdr:cNvPr id="64" name="直線コネクタ 63"/>
        <xdr:cNvCxnSpPr/>
      </xdr:nvCxnSpPr>
      <xdr:spPr>
        <a:xfrm>
          <a:off x="3987800" y="6565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5"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6" name="フローチャート : 判断 65"/>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41</xdr:row>
      <xdr:rowOff>57150</xdr:rowOff>
    </xdr:to>
    <xdr:cxnSp macro="">
      <xdr:nvCxnSpPr>
        <xdr:cNvPr id="67" name="直線コネクタ 66"/>
        <xdr:cNvCxnSpPr/>
      </xdr:nvCxnSpPr>
      <xdr:spPr>
        <a:xfrm flipV="1">
          <a:off x="3098800" y="65659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68" name="フローチャート : 判断 67"/>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69" name="テキスト ボックス 68"/>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57150</xdr:rowOff>
    </xdr:from>
    <xdr:to>
      <xdr:col>4</xdr:col>
      <xdr:colOff>346075</xdr:colOff>
      <xdr:row>42</xdr:row>
      <xdr:rowOff>25400</xdr:rowOff>
    </xdr:to>
    <xdr:cxnSp macro="">
      <xdr:nvCxnSpPr>
        <xdr:cNvPr id="70" name="直線コネクタ 69"/>
        <xdr:cNvCxnSpPr/>
      </xdr:nvCxnSpPr>
      <xdr:spPr>
        <a:xfrm flipV="1">
          <a:off x="2209800" y="708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1" name="フローチャート : 判断 70"/>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2" name="テキスト ボックス 71"/>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120650</xdr:rowOff>
    </xdr:from>
    <xdr:to>
      <xdr:col>3</xdr:col>
      <xdr:colOff>142875</xdr:colOff>
      <xdr:row>42</xdr:row>
      <xdr:rowOff>25400</xdr:rowOff>
    </xdr:to>
    <xdr:cxnSp macro="">
      <xdr:nvCxnSpPr>
        <xdr:cNvPr id="73" name="直線コネクタ 72"/>
        <xdr:cNvCxnSpPr/>
      </xdr:nvCxnSpPr>
      <xdr:spPr>
        <a:xfrm>
          <a:off x="1320800" y="715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57150</xdr:rowOff>
    </xdr:from>
    <xdr:to>
      <xdr:col>3</xdr:col>
      <xdr:colOff>193675</xdr:colOff>
      <xdr:row>39</xdr:row>
      <xdr:rowOff>158750</xdr:rowOff>
    </xdr:to>
    <xdr:sp macro="" textlink="">
      <xdr:nvSpPr>
        <xdr:cNvPr id="74" name="フローチャート : 判断 73"/>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75" name="テキスト ボックス 74"/>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25400</xdr:rowOff>
    </xdr:from>
    <xdr:to>
      <xdr:col>1</xdr:col>
      <xdr:colOff>676275</xdr:colOff>
      <xdr:row>38</xdr:row>
      <xdr:rowOff>127000</xdr:rowOff>
    </xdr:to>
    <xdr:sp macro="" textlink="">
      <xdr:nvSpPr>
        <xdr:cNvPr id="76" name="フローチャート : 判断 75"/>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137177</xdr:rowOff>
    </xdr:from>
    <xdr:ext cx="762000" cy="259045"/>
    <xdr:sp macro="" textlink="">
      <xdr:nvSpPr>
        <xdr:cNvPr id="77" name="テキスト ボックス 76"/>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3" name="円/楕円 82"/>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4"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5" name="円/楕円 84"/>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6" name="テキスト ボックス 85"/>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6350</xdr:rowOff>
    </xdr:from>
    <xdr:to>
      <xdr:col>4</xdr:col>
      <xdr:colOff>396875</xdr:colOff>
      <xdr:row>41</xdr:row>
      <xdr:rowOff>107950</xdr:rowOff>
    </xdr:to>
    <xdr:sp macro="" textlink="">
      <xdr:nvSpPr>
        <xdr:cNvPr id="87" name="円/楕円 86"/>
        <xdr:cNvSpPr/>
      </xdr:nvSpPr>
      <xdr:spPr>
        <a:xfrm>
          <a:off x="3048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92727</xdr:rowOff>
    </xdr:from>
    <xdr:ext cx="762000" cy="259045"/>
    <xdr:sp macro="" textlink="">
      <xdr:nvSpPr>
        <xdr:cNvPr id="88" name="テキスト ボックス 87"/>
        <xdr:cNvSpPr txBox="1"/>
      </xdr:nvSpPr>
      <xdr:spPr>
        <a:xfrm>
          <a:off x="2717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146050</xdr:rowOff>
    </xdr:from>
    <xdr:to>
      <xdr:col>3</xdr:col>
      <xdr:colOff>193675</xdr:colOff>
      <xdr:row>42</xdr:row>
      <xdr:rowOff>76200</xdr:rowOff>
    </xdr:to>
    <xdr:sp macro="" textlink="">
      <xdr:nvSpPr>
        <xdr:cNvPr id="89" name="円/楕円 88"/>
        <xdr:cNvSpPr/>
      </xdr:nvSpPr>
      <xdr:spPr>
        <a:xfrm>
          <a:off x="215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60977</xdr:rowOff>
    </xdr:from>
    <xdr:ext cx="762000" cy="259045"/>
    <xdr:sp macro="" textlink="">
      <xdr:nvSpPr>
        <xdr:cNvPr id="90" name="テキスト ボックス 89"/>
        <xdr:cNvSpPr txBox="1"/>
      </xdr:nvSpPr>
      <xdr:spPr>
        <a:xfrm>
          <a:off x="1828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69850</xdr:rowOff>
    </xdr:from>
    <xdr:to>
      <xdr:col>1</xdr:col>
      <xdr:colOff>676275</xdr:colOff>
      <xdr:row>42</xdr:row>
      <xdr:rowOff>0</xdr:rowOff>
    </xdr:to>
    <xdr:sp macro="" textlink="">
      <xdr:nvSpPr>
        <xdr:cNvPr id="91" name="円/楕円 90"/>
        <xdr:cNvSpPr/>
      </xdr:nvSpPr>
      <xdr:spPr>
        <a:xfrm>
          <a:off x="1270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156227</xdr:rowOff>
    </xdr:from>
    <xdr:ext cx="762000" cy="259045"/>
    <xdr:sp macro="" textlink="">
      <xdr:nvSpPr>
        <xdr:cNvPr id="92" name="テキスト ボックス 91"/>
        <xdr:cNvSpPr txBox="1"/>
      </xdr:nvSpPr>
      <xdr:spPr>
        <a:xfrm>
          <a:off x="939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strike="noStrike" baseline="0">
              <a:solidFill>
                <a:schemeClr val="dk1"/>
              </a:solidFill>
              <a:latin typeface="+mn-lt"/>
              <a:ea typeface="+mn-ea"/>
              <a:cs typeface="+mn-cs"/>
            </a:rPr>
            <a:t>依然として類似団体平均を上回ってはいるが、</a:t>
          </a:r>
          <a:r>
            <a:rPr kumimoji="1" lang="ja-JP" altLang="en-US" sz="1100">
              <a:solidFill>
                <a:sysClr val="windowText" lastClr="000000"/>
              </a:solidFill>
              <a:latin typeface="ＭＳ Ｐゴシック"/>
            </a:rPr>
            <a:t>本県では、千葉県財政健全化計画に基づき、毎年度の当初予算編成過程において事務事業のスクラップアンドビルドなど、徹底した見直しをすることとしており、内部管理経費の節減等により低下する傾向に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引き続き、経費の節減に努めていく</a:t>
          </a:r>
          <a:r>
            <a:rPr kumimoji="1" lang="ja-JP" altLang="en-US" sz="1300">
              <a:solidFill>
                <a:sysClr val="windowText" lastClr="000000"/>
              </a:solidFill>
              <a:latin typeface="ＭＳ Ｐゴシック"/>
            </a:rPr>
            <a:t>。</a:t>
          </a:r>
          <a:endParaRPr kumimoji="1" lang="en-US" altLang="ja-JP" sz="1300">
            <a:solidFill>
              <a:sysClr val="windowText" lastClr="000000"/>
            </a:solidFill>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6" name="直線コネクタ 115"/>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7"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8" name="直線コネクタ 117"/>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149860</xdr:rowOff>
    </xdr:from>
    <xdr:to>
      <xdr:col>24</xdr:col>
      <xdr:colOff>22225</xdr:colOff>
      <xdr:row>20</xdr:row>
      <xdr:rowOff>149860</xdr:rowOff>
    </xdr:to>
    <xdr:cxnSp macro="">
      <xdr:nvCxnSpPr>
        <xdr:cNvPr id="121" name="直線コネクタ 120"/>
        <xdr:cNvCxnSpPr/>
      </xdr:nvCxnSpPr>
      <xdr:spPr>
        <a:xfrm>
          <a:off x="15671800" y="3578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2"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149860</xdr:rowOff>
    </xdr:from>
    <xdr:to>
      <xdr:col>22</xdr:col>
      <xdr:colOff>555625</xdr:colOff>
      <xdr:row>21</xdr:row>
      <xdr:rowOff>24130</xdr:rowOff>
    </xdr:to>
    <xdr:cxnSp macro="">
      <xdr:nvCxnSpPr>
        <xdr:cNvPr id="124" name="直線コネクタ 123"/>
        <xdr:cNvCxnSpPr/>
      </xdr:nvCxnSpPr>
      <xdr:spPr>
        <a:xfrm flipV="1">
          <a:off x="14782800" y="3578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6" name="テキスト ボックス 12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24130</xdr:rowOff>
    </xdr:from>
    <xdr:to>
      <xdr:col>21</xdr:col>
      <xdr:colOff>352425</xdr:colOff>
      <xdr:row>21</xdr:row>
      <xdr:rowOff>24130</xdr:rowOff>
    </xdr:to>
    <xdr:cxnSp macro="">
      <xdr:nvCxnSpPr>
        <xdr:cNvPr id="127" name="直線コネクタ 126"/>
        <xdr:cNvCxnSpPr/>
      </xdr:nvCxnSpPr>
      <xdr:spPr>
        <a:xfrm>
          <a:off x="13893800" y="362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8" name="フローチャート : 判断 127"/>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9" name="テキスト ボックス 128"/>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21</xdr:row>
      <xdr:rowOff>24130</xdr:rowOff>
    </xdr:from>
    <xdr:to>
      <xdr:col>20</xdr:col>
      <xdr:colOff>149225</xdr:colOff>
      <xdr:row>21</xdr:row>
      <xdr:rowOff>24130</xdr:rowOff>
    </xdr:to>
    <xdr:cxnSp macro="">
      <xdr:nvCxnSpPr>
        <xdr:cNvPr id="130" name="直線コネクタ 129"/>
        <xdr:cNvCxnSpPr/>
      </xdr:nvCxnSpPr>
      <xdr:spPr>
        <a:xfrm>
          <a:off x="13004800" y="362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2" name="テキスト ボックス 131"/>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3" name="フローチャート : 判断 132"/>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4" name="テキスト ボックス 133"/>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20</xdr:row>
      <xdr:rowOff>99060</xdr:rowOff>
    </xdr:from>
    <xdr:to>
      <xdr:col>24</xdr:col>
      <xdr:colOff>73025</xdr:colOff>
      <xdr:row>21</xdr:row>
      <xdr:rowOff>29210</xdr:rowOff>
    </xdr:to>
    <xdr:sp macro="" textlink="">
      <xdr:nvSpPr>
        <xdr:cNvPr id="140" name="円/楕円 139"/>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71137</xdr:rowOff>
    </xdr:from>
    <xdr:ext cx="762000" cy="259045"/>
    <xdr:sp macro="" textlink="">
      <xdr:nvSpPr>
        <xdr:cNvPr id="141" name="物件費該当値テキスト"/>
        <xdr:cNvSpPr txBox="1"/>
      </xdr:nvSpPr>
      <xdr:spPr>
        <a:xfrm>
          <a:off x="165989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99060</xdr:rowOff>
    </xdr:from>
    <xdr:to>
      <xdr:col>22</xdr:col>
      <xdr:colOff>606425</xdr:colOff>
      <xdr:row>21</xdr:row>
      <xdr:rowOff>29210</xdr:rowOff>
    </xdr:to>
    <xdr:sp macro="" textlink="">
      <xdr:nvSpPr>
        <xdr:cNvPr id="142" name="円/楕円 141"/>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13987</xdr:rowOff>
    </xdr:from>
    <xdr:ext cx="736600" cy="259045"/>
    <xdr:sp macro="" textlink="">
      <xdr:nvSpPr>
        <xdr:cNvPr id="143" name="テキスト ボックス 142"/>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144780</xdr:rowOff>
    </xdr:from>
    <xdr:to>
      <xdr:col>21</xdr:col>
      <xdr:colOff>403225</xdr:colOff>
      <xdr:row>21</xdr:row>
      <xdr:rowOff>74930</xdr:rowOff>
    </xdr:to>
    <xdr:sp macro="" textlink="">
      <xdr:nvSpPr>
        <xdr:cNvPr id="144" name="円/楕円 143"/>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59707</xdr:rowOff>
    </xdr:from>
    <xdr:ext cx="762000" cy="259045"/>
    <xdr:sp macro="" textlink="">
      <xdr:nvSpPr>
        <xdr:cNvPr id="145" name="テキスト ボックス 144"/>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144780</xdr:rowOff>
    </xdr:from>
    <xdr:to>
      <xdr:col>20</xdr:col>
      <xdr:colOff>200025</xdr:colOff>
      <xdr:row>21</xdr:row>
      <xdr:rowOff>74930</xdr:rowOff>
    </xdr:to>
    <xdr:sp macro="" textlink="">
      <xdr:nvSpPr>
        <xdr:cNvPr id="146" name="円/楕円 145"/>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59707</xdr:rowOff>
    </xdr:from>
    <xdr:ext cx="762000" cy="259045"/>
    <xdr:sp macro="" textlink="">
      <xdr:nvSpPr>
        <xdr:cNvPr id="147" name="テキスト ボックス 146"/>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144780</xdr:rowOff>
    </xdr:from>
    <xdr:to>
      <xdr:col>18</xdr:col>
      <xdr:colOff>682625</xdr:colOff>
      <xdr:row>21</xdr:row>
      <xdr:rowOff>74930</xdr:rowOff>
    </xdr:to>
    <xdr:sp macro="" textlink="">
      <xdr:nvSpPr>
        <xdr:cNvPr id="148" name="円/楕円 147"/>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59707</xdr:rowOff>
    </xdr:from>
    <xdr:ext cx="762000" cy="259045"/>
    <xdr:sp macro="" textlink="">
      <xdr:nvSpPr>
        <xdr:cNvPr id="149" name="テキスト ボックス 148"/>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latin typeface="+mn-lt"/>
              <a:ea typeface="+mn-ea"/>
              <a:cs typeface="+mn-cs"/>
            </a:rPr>
            <a:t>生活保護や障害者通院医療費など、県の努力で削減困難な社会保障関係費は増加傾向にあることから、健康寿命の延伸や生活困窮者の自立支援など各種の施策の推進に努めていく。</a:t>
          </a:r>
          <a:endParaRPr lang="ja-JP" altLang="ja-JP" sz="1100" strike="noStrike" baseline="0">
            <a:solidFill>
              <a:sysClr val="windowText" lastClr="000000"/>
            </a:solidFill>
            <a:latin typeface="+mn-lt"/>
            <a:ea typeface="+mn-ea"/>
            <a:cs typeface="+mn-cs"/>
          </a:endParaRPr>
        </a:p>
        <a:p>
          <a:endParaRPr kumimoji="1" lang="ja-JP" altLang="en-US" sz="1300" i="1">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3" name="直線コネクタ 172"/>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5" name="直線コネクタ 17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6"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7" name="直線コネクタ 176"/>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55</xdr:row>
      <xdr:rowOff>138430</xdr:rowOff>
    </xdr:to>
    <xdr:cxnSp macro="">
      <xdr:nvCxnSpPr>
        <xdr:cNvPr id="178" name="直線コネクタ 177"/>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58437</xdr:rowOff>
    </xdr:from>
    <xdr:ext cx="762000" cy="259045"/>
    <xdr:sp macro="" textlink="">
      <xdr:nvSpPr>
        <xdr:cNvPr id="179" name="扶助費平均値テキスト"/>
        <xdr:cNvSpPr txBox="1"/>
      </xdr:nvSpPr>
      <xdr:spPr>
        <a:xfrm>
          <a:off x="4914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0" name="フローチャート : 判断 179"/>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58420</xdr:rowOff>
    </xdr:to>
    <xdr:cxnSp macro="">
      <xdr:nvCxnSpPr>
        <xdr:cNvPr id="181" name="直線コネクタ 180"/>
        <xdr:cNvCxnSpPr/>
      </xdr:nvCxnSpPr>
      <xdr:spPr>
        <a:xfrm flipV="1">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2" name="フローチャート : 判断 181"/>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183" name="テキスト ボックス 182"/>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58420</xdr:rowOff>
    </xdr:to>
    <xdr:cxnSp macro="">
      <xdr:nvCxnSpPr>
        <xdr:cNvPr id="184" name="直線コネクタ 183"/>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5" name="フローチャート : 判断 184"/>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86" name="テキスト ボックス 185"/>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56</xdr:row>
      <xdr:rowOff>58420</xdr:rowOff>
    </xdr:to>
    <xdr:cxnSp macro="">
      <xdr:nvCxnSpPr>
        <xdr:cNvPr id="187" name="直線コネクタ 186"/>
        <xdr:cNvCxnSpPr/>
      </xdr:nvCxnSpPr>
      <xdr:spPr>
        <a:xfrm>
          <a:off x="1320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89" name="テキスト ボックス 18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97" name="円/楕円 19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59707</xdr:rowOff>
    </xdr:from>
    <xdr:ext cx="762000" cy="259045"/>
    <xdr:sp macro="" textlink="">
      <xdr:nvSpPr>
        <xdr:cNvPr id="198"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199" name="円/楕円 19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200" name="テキスト ボックス 19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1" name="円/楕円 200"/>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2" name="テキスト ボックス 201"/>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03" name="円/楕円 20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4" name="テキスト ボックス 20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5" name="円/楕円 20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206" name="テキスト ボックス 205"/>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維持補修費などのその他の経常的経費については、類似団体平均を下回って</a:t>
          </a:r>
          <a:r>
            <a:rPr lang="ja-JP" altLang="en-US" sz="1100">
              <a:solidFill>
                <a:sysClr val="windowText" lastClr="000000"/>
              </a:solidFill>
              <a:latin typeface="+mn-lt"/>
              <a:ea typeface="+mn-ea"/>
              <a:cs typeface="+mn-cs"/>
            </a:rPr>
            <a:t>推移ししているが、今後、県有施設の老朽化対策が必要となることから、公共施設等総合管理計画等に基づき、計画的な更新投資による財政負担の軽減・平準化に努めていく。</a:t>
          </a:r>
          <a:endParaRPr lang="ja-JP" altLang="ja-JP" sz="1100">
            <a:solidFill>
              <a:sysClr val="windowText" lastClr="000000"/>
            </a:solidFill>
            <a:latin typeface="+mn-lt"/>
            <a:ea typeface="+mn-ea"/>
            <a:cs typeface="+mn-cs"/>
          </a:endParaRPr>
        </a:p>
        <a:p>
          <a:endParaRPr kumimoji="1" lang="ja-JP" altLang="en-US" sz="11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19" name="直線コネクタ 21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0" name="テキスト ボックス 21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1" name="直線コネクタ 22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2" name="テキスト ボックス 22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3" name="直線コネクタ 22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4" name="テキスト ボックス 22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5" name="直線コネクタ 22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6" name="テキスト ボックス 22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7" name="直線コネクタ 22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8" name="テキスト ボックス 22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1" name="直線コネクタ 230"/>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3" name="直線コネクタ 23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69850</xdr:rowOff>
    </xdr:from>
    <xdr:to>
      <xdr:col>24</xdr:col>
      <xdr:colOff>22225</xdr:colOff>
      <xdr:row>53</xdr:row>
      <xdr:rowOff>146050</xdr:rowOff>
    </xdr:to>
    <xdr:cxnSp macro="">
      <xdr:nvCxnSpPr>
        <xdr:cNvPr id="236" name="直線コネクタ 235"/>
        <xdr:cNvCxnSpPr/>
      </xdr:nvCxnSpPr>
      <xdr:spPr>
        <a:xfrm flipV="1">
          <a:off x="15671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29227</xdr:rowOff>
    </xdr:from>
    <xdr:ext cx="762000" cy="259045"/>
    <xdr:sp macro="" textlink="">
      <xdr:nvSpPr>
        <xdr:cNvPr id="237"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38" name="フローチャート : 判断 237"/>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69850</xdr:rowOff>
    </xdr:from>
    <xdr:to>
      <xdr:col>22</xdr:col>
      <xdr:colOff>555625</xdr:colOff>
      <xdr:row>53</xdr:row>
      <xdr:rowOff>146050</xdr:rowOff>
    </xdr:to>
    <xdr:cxnSp macro="">
      <xdr:nvCxnSpPr>
        <xdr:cNvPr id="239" name="直線コネクタ 238"/>
        <xdr:cNvCxnSpPr/>
      </xdr:nvCxnSpPr>
      <xdr:spPr>
        <a:xfrm>
          <a:off x="14782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0" name="フローチャート :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52</xdr:row>
      <xdr:rowOff>165100</xdr:rowOff>
    </xdr:from>
    <xdr:to>
      <xdr:col>21</xdr:col>
      <xdr:colOff>352425</xdr:colOff>
      <xdr:row>53</xdr:row>
      <xdr:rowOff>69850</xdr:rowOff>
    </xdr:to>
    <xdr:cxnSp macro="">
      <xdr:nvCxnSpPr>
        <xdr:cNvPr id="242" name="直線コネクタ 241"/>
        <xdr:cNvCxnSpPr/>
      </xdr:nvCxnSpPr>
      <xdr:spPr>
        <a:xfrm>
          <a:off x="13893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3" name="フローチャート : 判断 242"/>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4" name="テキスト ボックス 243"/>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52</xdr:row>
      <xdr:rowOff>165100</xdr:rowOff>
    </xdr:from>
    <xdr:to>
      <xdr:col>20</xdr:col>
      <xdr:colOff>149225</xdr:colOff>
      <xdr:row>53</xdr:row>
      <xdr:rowOff>146050</xdr:rowOff>
    </xdr:to>
    <xdr:cxnSp macro="">
      <xdr:nvCxnSpPr>
        <xdr:cNvPr id="245" name="直線コネクタ 244"/>
        <xdr:cNvCxnSpPr/>
      </xdr:nvCxnSpPr>
      <xdr:spPr>
        <a:xfrm flipV="1">
          <a:off x="13004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6" name="フローチャート : 判断 245"/>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47" name="テキスト ボックス 246"/>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8" name="フローチャート : 判断 247"/>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49" name="テキスト ボックス 24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53</xdr:row>
      <xdr:rowOff>19050</xdr:rowOff>
    </xdr:from>
    <xdr:to>
      <xdr:col>24</xdr:col>
      <xdr:colOff>73025</xdr:colOff>
      <xdr:row>53</xdr:row>
      <xdr:rowOff>120650</xdr:rowOff>
    </xdr:to>
    <xdr:sp macro="" textlink="">
      <xdr:nvSpPr>
        <xdr:cNvPr id="255" name="円/楕円 254"/>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99077</xdr:rowOff>
    </xdr:from>
    <xdr:ext cx="762000" cy="259045"/>
    <xdr:sp macro="" textlink="">
      <xdr:nvSpPr>
        <xdr:cNvPr id="256"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95250</xdr:rowOff>
    </xdr:from>
    <xdr:to>
      <xdr:col>22</xdr:col>
      <xdr:colOff>606425</xdr:colOff>
      <xdr:row>54</xdr:row>
      <xdr:rowOff>25400</xdr:rowOff>
    </xdr:to>
    <xdr:sp macro="" textlink="">
      <xdr:nvSpPr>
        <xdr:cNvPr id="257" name="円/楕円 256"/>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35577</xdr:rowOff>
    </xdr:from>
    <xdr:ext cx="736600" cy="259045"/>
    <xdr:sp macro="" textlink="">
      <xdr:nvSpPr>
        <xdr:cNvPr id="258" name="テキスト ボックス 257"/>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19050</xdr:rowOff>
    </xdr:from>
    <xdr:to>
      <xdr:col>21</xdr:col>
      <xdr:colOff>403225</xdr:colOff>
      <xdr:row>53</xdr:row>
      <xdr:rowOff>120650</xdr:rowOff>
    </xdr:to>
    <xdr:sp macro="" textlink="">
      <xdr:nvSpPr>
        <xdr:cNvPr id="259" name="円/楕円 258"/>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51</xdr:row>
      <xdr:rowOff>130827</xdr:rowOff>
    </xdr:from>
    <xdr:ext cx="762000" cy="259045"/>
    <xdr:sp macro="" textlink="">
      <xdr:nvSpPr>
        <xdr:cNvPr id="260" name="テキスト ボックス 259"/>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98425</xdr:colOff>
      <xdr:row>52</xdr:row>
      <xdr:rowOff>114300</xdr:rowOff>
    </xdr:from>
    <xdr:to>
      <xdr:col>20</xdr:col>
      <xdr:colOff>200025</xdr:colOff>
      <xdr:row>53</xdr:row>
      <xdr:rowOff>44450</xdr:rowOff>
    </xdr:to>
    <xdr:sp macro="" textlink="">
      <xdr:nvSpPr>
        <xdr:cNvPr id="261" name="円/楕円 260"/>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54627</xdr:rowOff>
    </xdr:from>
    <xdr:ext cx="762000" cy="259045"/>
    <xdr:sp macro="" textlink="">
      <xdr:nvSpPr>
        <xdr:cNvPr id="262" name="テキスト ボックス 261"/>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95250</xdr:rowOff>
    </xdr:from>
    <xdr:to>
      <xdr:col>18</xdr:col>
      <xdr:colOff>682625</xdr:colOff>
      <xdr:row>54</xdr:row>
      <xdr:rowOff>25400</xdr:rowOff>
    </xdr:to>
    <xdr:sp macro="" textlink="">
      <xdr:nvSpPr>
        <xdr:cNvPr id="263" name="円/楕円 262"/>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35577</xdr:rowOff>
    </xdr:from>
    <xdr:ext cx="762000" cy="259045"/>
    <xdr:sp macro="" textlink="">
      <xdr:nvSpPr>
        <xdr:cNvPr id="264" name="テキスト ボックス 263"/>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ゴシック" pitchFamily="49" charset="-128"/>
              <a:ea typeface="ＭＳ ゴシック" pitchFamily="49" charset="-128"/>
              <a:cs typeface="+mn-cs"/>
            </a:rPr>
            <a:t>介護給付費県負担金、後期高齢者医療給付費県負担金など社会保障関係費の増加等により、類似団体同様、年々増加する傾向にある。</a:t>
          </a:r>
          <a:endParaRPr lang="en-US" altLang="ja-JP" sz="11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ゴシック" pitchFamily="49" charset="-128"/>
              <a:ea typeface="ＭＳ ゴシック" pitchFamily="49" charset="-128"/>
              <a:cs typeface="+mn-cs"/>
            </a:rPr>
            <a:t>今後も高齢化の進展などにより、この傾向は続くことが見込まれるため、</a:t>
          </a:r>
          <a:r>
            <a:rPr lang="ja-JP" altLang="en-US" sz="1100" strike="noStrike" baseline="0">
              <a:solidFill>
                <a:sysClr val="windowText" lastClr="000000"/>
              </a:solidFill>
              <a:latin typeface="ＭＳ ゴシック" pitchFamily="49" charset="-128"/>
              <a:ea typeface="ＭＳ ゴシック" pitchFamily="49" charset="-128"/>
              <a:cs typeface="+mn-cs"/>
            </a:rPr>
            <a:t>健康寿命の延伸や</a:t>
          </a:r>
          <a:r>
            <a:rPr lang="ja-JP" altLang="en-US" sz="1100">
              <a:solidFill>
                <a:sysClr val="windowText" lastClr="000000"/>
              </a:solidFill>
              <a:latin typeface="ＭＳ ゴシック" pitchFamily="49" charset="-128"/>
              <a:ea typeface="ＭＳ ゴシック" pitchFamily="49" charset="-128"/>
              <a:cs typeface="+mn-cs"/>
            </a:rPr>
            <a:t>介護予防など各種の施策の推進に努めていく。</a:t>
          </a:r>
          <a:endParaRPr lang="ja-JP" altLang="ja-JP" sz="1100">
            <a:solidFill>
              <a:sysClr val="windowText" lastClr="000000"/>
            </a:solidFill>
            <a:latin typeface="ＭＳ ゴシック" pitchFamily="49" charset="-128"/>
            <a:ea typeface="ＭＳ ゴシック" pitchFamily="49" charset="-128"/>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7" name="直線コネクタ 276"/>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78" name="テキスト ボックス 277"/>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79" name="直線コネクタ 278"/>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0" name="テキスト ボックス 279"/>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1" name="直線コネクタ 280"/>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2" name="テキスト ボックス 281"/>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3" name="直線コネクタ 28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4" name="テキスト ボックス 28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5" name="直線コネクタ 284"/>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6" name="テキスト ボックス 285"/>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7" name="直線コネクタ 28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88" name="テキスト ボックス 287"/>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89" name="直線コネクタ 288"/>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0" name="テキスト ボックス 289"/>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4" name="直線コネクタ 293"/>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5"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6" name="直線コネクタ 295"/>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7"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298" name="直線コネクタ 297"/>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127000</xdr:rowOff>
    </xdr:from>
    <xdr:to>
      <xdr:col>24</xdr:col>
      <xdr:colOff>22225</xdr:colOff>
      <xdr:row>37</xdr:row>
      <xdr:rowOff>41275</xdr:rowOff>
    </xdr:to>
    <xdr:cxnSp macro="">
      <xdr:nvCxnSpPr>
        <xdr:cNvPr id="299" name="直線コネクタ 298"/>
        <xdr:cNvCxnSpPr/>
      </xdr:nvCxnSpPr>
      <xdr:spPr>
        <a:xfrm>
          <a:off x="15671800" y="62992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164165</xdr:rowOff>
    </xdr:from>
    <xdr:ext cx="762000" cy="259045"/>
    <xdr:sp macro="" textlink="">
      <xdr:nvSpPr>
        <xdr:cNvPr id="300" name="補助費等平均値テキスト"/>
        <xdr:cNvSpPr txBox="1"/>
      </xdr:nvSpPr>
      <xdr:spPr>
        <a:xfrm>
          <a:off x="16598900" y="616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1" name="フローチャート : 判断 300"/>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98425</xdr:rowOff>
    </xdr:from>
    <xdr:to>
      <xdr:col>22</xdr:col>
      <xdr:colOff>555625</xdr:colOff>
      <xdr:row>36</xdr:row>
      <xdr:rowOff>127000</xdr:rowOff>
    </xdr:to>
    <xdr:cxnSp macro="">
      <xdr:nvCxnSpPr>
        <xdr:cNvPr id="302" name="直線コネクタ 301"/>
        <xdr:cNvCxnSpPr/>
      </xdr:nvCxnSpPr>
      <xdr:spPr>
        <a:xfrm>
          <a:off x="14782800" y="6270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3" name="フローチャート : 判断 302"/>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62565</xdr:rowOff>
    </xdr:from>
    <xdr:ext cx="736600" cy="259045"/>
    <xdr:sp macro="" textlink="">
      <xdr:nvSpPr>
        <xdr:cNvPr id="304" name="テキスト ボックス 303"/>
        <xdr:cNvSpPr txBox="1"/>
      </xdr:nvSpPr>
      <xdr:spPr>
        <a:xfrm>
          <a:off x="15290800" y="6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112713</xdr:rowOff>
    </xdr:from>
    <xdr:to>
      <xdr:col>21</xdr:col>
      <xdr:colOff>352425</xdr:colOff>
      <xdr:row>36</xdr:row>
      <xdr:rowOff>98425</xdr:rowOff>
    </xdr:to>
    <xdr:cxnSp macro="">
      <xdr:nvCxnSpPr>
        <xdr:cNvPr id="305" name="直線コネクタ 304"/>
        <xdr:cNvCxnSpPr/>
      </xdr:nvCxnSpPr>
      <xdr:spPr>
        <a:xfrm>
          <a:off x="13893800" y="61134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6" name="フローチャート : 判断 305"/>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07" name="テキスト ボックス 306"/>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69850</xdr:rowOff>
    </xdr:from>
    <xdr:to>
      <xdr:col>20</xdr:col>
      <xdr:colOff>149225</xdr:colOff>
      <xdr:row>35</xdr:row>
      <xdr:rowOff>112713</xdr:rowOff>
    </xdr:to>
    <xdr:cxnSp macro="">
      <xdr:nvCxnSpPr>
        <xdr:cNvPr id="308" name="直線コネクタ 307"/>
        <xdr:cNvCxnSpPr/>
      </xdr:nvCxnSpPr>
      <xdr:spPr>
        <a:xfrm>
          <a:off x="13004800" y="589915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9" name="フローチャート : 判断 308"/>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10" name="テキスト ボックス 309"/>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1" name="フローチャート : 判断 310"/>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148290</xdr:rowOff>
    </xdr:from>
    <xdr:ext cx="762000" cy="259045"/>
    <xdr:sp macro="" textlink="">
      <xdr:nvSpPr>
        <xdr:cNvPr id="312" name="テキスト ボックス 311"/>
        <xdr:cNvSpPr txBox="1"/>
      </xdr:nvSpPr>
      <xdr:spPr>
        <a:xfrm>
          <a:off x="12623800" y="597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161925</xdr:rowOff>
    </xdr:from>
    <xdr:to>
      <xdr:col>24</xdr:col>
      <xdr:colOff>73025</xdr:colOff>
      <xdr:row>37</xdr:row>
      <xdr:rowOff>92075</xdr:rowOff>
    </xdr:to>
    <xdr:sp macro="" textlink="">
      <xdr:nvSpPr>
        <xdr:cNvPr id="318" name="円/楕円 317"/>
        <xdr:cNvSpPr/>
      </xdr:nvSpPr>
      <xdr:spPr>
        <a:xfrm>
          <a:off x="16459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134002</xdr:rowOff>
    </xdr:from>
    <xdr:ext cx="762000" cy="259045"/>
    <xdr:sp macro="" textlink="">
      <xdr:nvSpPr>
        <xdr:cNvPr id="319" name="補助費等該当値テキスト"/>
        <xdr:cNvSpPr txBox="1"/>
      </xdr:nvSpPr>
      <xdr:spPr>
        <a:xfrm>
          <a:off x="165989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76200</xdr:rowOff>
    </xdr:from>
    <xdr:to>
      <xdr:col>22</xdr:col>
      <xdr:colOff>606425</xdr:colOff>
      <xdr:row>37</xdr:row>
      <xdr:rowOff>6350</xdr:rowOff>
    </xdr:to>
    <xdr:sp macro="" textlink="">
      <xdr:nvSpPr>
        <xdr:cNvPr id="320" name="円/楕円 31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16527</xdr:rowOff>
    </xdr:from>
    <xdr:ext cx="736600" cy="259045"/>
    <xdr:sp macro="" textlink="">
      <xdr:nvSpPr>
        <xdr:cNvPr id="321" name="テキスト ボックス 32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47625</xdr:rowOff>
    </xdr:from>
    <xdr:to>
      <xdr:col>21</xdr:col>
      <xdr:colOff>403225</xdr:colOff>
      <xdr:row>36</xdr:row>
      <xdr:rowOff>149225</xdr:rowOff>
    </xdr:to>
    <xdr:sp macro="" textlink="">
      <xdr:nvSpPr>
        <xdr:cNvPr id="322" name="円/楕円 321"/>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159402</xdr:rowOff>
    </xdr:from>
    <xdr:ext cx="762000" cy="259045"/>
    <xdr:sp macro="" textlink="">
      <xdr:nvSpPr>
        <xdr:cNvPr id="323" name="テキスト ボックス 322"/>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61913</xdr:rowOff>
    </xdr:from>
    <xdr:to>
      <xdr:col>20</xdr:col>
      <xdr:colOff>200025</xdr:colOff>
      <xdr:row>35</xdr:row>
      <xdr:rowOff>163513</xdr:rowOff>
    </xdr:to>
    <xdr:sp macro="" textlink="">
      <xdr:nvSpPr>
        <xdr:cNvPr id="324" name="円/楕円 323"/>
        <xdr:cNvSpPr/>
      </xdr:nvSpPr>
      <xdr:spPr>
        <a:xfrm>
          <a:off x="138430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2240</xdr:rowOff>
    </xdr:from>
    <xdr:ext cx="762000" cy="259045"/>
    <xdr:sp macro="" textlink="">
      <xdr:nvSpPr>
        <xdr:cNvPr id="325" name="テキスト ボックス 324"/>
        <xdr:cNvSpPr txBox="1"/>
      </xdr:nvSpPr>
      <xdr:spPr>
        <a:xfrm>
          <a:off x="13512800" y="583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19050</xdr:rowOff>
    </xdr:from>
    <xdr:to>
      <xdr:col>18</xdr:col>
      <xdr:colOff>682625</xdr:colOff>
      <xdr:row>34</xdr:row>
      <xdr:rowOff>120650</xdr:rowOff>
    </xdr:to>
    <xdr:sp macro="" textlink="">
      <xdr:nvSpPr>
        <xdr:cNvPr id="326" name="円/楕円 325"/>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130827</xdr:rowOff>
    </xdr:from>
    <xdr:ext cx="762000" cy="259045"/>
    <xdr:sp macro="" textlink="">
      <xdr:nvSpPr>
        <xdr:cNvPr id="327" name="テキスト ボックス 326"/>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latin typeface="ＭＳ ゴシック" pitchFamily="49" charset="-128"/>
              <a:ea typeface="ＭＳ ゴシック" pitchFamily="49" charset="-128"/>
              <a:cs typeface="+mn-cs"/>
            </a:rPr>
            <a:t>建設地方債の発行は抑制しているものの、臨時財政対策債の残高が累増していることから、これに係る元利償還金が</a:t>
          </a:r>
          <a:r>
            <a:rPr lang="ja-JP" altLang="en-US" sz="1100" strike="noStrike" baseline="0">
              <a:solidFill>
                <a:sysClr val="windowText" lastClr="000000"/>
              </a:solidFill>
              <a:latin typeface="ＭＳ ゴシック" pitchFamily="49" charset="-128"/>
              <a:ea typeface="ＭＳ ゴシック" pitchFamily="49" charset="-128"/>
              <a:cs typeface="+mn-cs"/>
            </a:rPr>
            <a:t>年々増加している。</a:t>
          </a:r>
          <a:endParaRPr lang="ja-JP" altLang="ja-JP" sz="1100" strike="noStrike" baseline="0">
            <a:solidFill>
              <a:sysClr val="windowText" lastClr="000000"/>
            </a:solidFill>
            <a:latin typeface="ＭＳ ゴシック" pitchFamily="49" charset="-128"/>
            <a:ea typeface="ＭＳ ゴシック" pitchFamily="49" charset="-128"/>
            <a:cs typeface="+mn-cs"/>
          </a:endParaRPr>
        </a:p>
        <a:p>
          <a:r>
            <a:rPr lang="ja-JP" altLang="ja-JP" sz="1100">
              <a:solidFill>
                <a:sysClr val="windowText" lastClr="000000"/>
              </a:solidFill>
              <a:latin typeface="ＭＳ ゴシック" pitchFamily="49" charset="-128"/>
              <a:ea typeface="ＭＳ ゴシック" pitchFamily="49" charset="-128"/>
              <a:cs typeface="+mn-cs"/>
            </a:rPr>
            <a:t>臨時財政対策債を除く建設地方債等については引き続き抑制</a:t>
          </a:r>
          <a:r>
            <a:rPr lang="ja-JP" altLang="en-US" sz="1100" strike="noStrike" baseline="0">
              <a:solidFill>
                <a:sysClr val="windowText" lastClr="000000"/>
              </a:solidFill>
              <a:latin typeface="ＭＳ ゴシック" pitchFamily="49" charset="-128"/>
              <a:ea typeface="ＭＳ ゴシック" pitchFamily="49" charset="-128"/>
              <a:cs typeface="+mn-cs"/>
            </a:rPr>
            <a:t>に努めていく。</a:t>
          </a:r>
          <a:endParaRPr lang="ja-JP" altLang="ja-JP" sz="1100" strike="noStrike" baseline="0">
            <a:solidFill>
              <a:sysClr val="windowText" lastClr="000000"/>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0" name="直線コネクタ 33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2" name="直線コネクタ 34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4" name="直線コネクタ 34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6" name="直線コネクタ 34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8" name="直線コネクタ 34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0" name="直線コネクタ 34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82</xdr:row>
      <xdr:rowOff>12700</xdr:rowOff>
    </xdr:to>
    <xdr:cxnSp macro="">
      <xdr:nvCxnSpPr>
        <xdr:cNvPr id="355" name="直線コネクタ 354"/>
        <xdr:cNvCxnSpPr/>
      </xdr:nvCxnSpPr>
      <xdr:spPr>
        <a:xfrm flipV="1">
          <a:off x="4826000" y="12700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5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59" name="直線コネクタ 35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167822</xdr:rowOff>
    </xdr:from>
    <xdr:to>
      <xdr:col>7</xdr:col>
      <xdr:colOff>15875</xdr:colOff>
      <xdr:row>74</xdr:row>
      <xdr:rowOff>12700</xdr:rowOff>
    </xdr:to>
    <xdr:cxnSp macro="">
      <xdr:nvCxnSpPr>
        <xdr:cNvPr id="360" name="直線コネクタ 359"/>
        <xdr:cNvCxnSpPr/>
      </xdr:nvCxnSpPr>
      <xdr:spPr>
        <a:xfrm>
          <a:off x="3987800" y="12683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48277</xdr:rowOff>
    </xdr:from>
    <xdr:ext cx="762000" cy="259045"/>
    <xdr:sp macro="" textlink="">
      <xdr:nvSpPr>
        <xdr:cNvPr id="361" name="公債費平均値テキスト"/>
        <xdr:cNvSpPr txBox="1"/>
      </xdr:nvSpPr>
      <xdr:spPr>
        <a:xfrm>
          <a:off x="4914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62" name="フローチャート : 判断 361"/>
        <xdr:cNvSpPr/>
      </xdr:nvSpPr>
      <xdr:spPr>
        <a:xfrm>
          <a:off x="4775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151493</xdr:rowOff>
    </xdr:from>
    <xdr:to>
      <xdr:col>5</xdr:col>
      <xdr:colOff>549275</xdr:colOff>
      <xdr:row>73</xdr:row>
      <xdr:rowOff>167822</xdr:rowOff>
    </xdr:to>
    <xdr:cxnSp macro="">
      <xdr:nvCxnSpPr>
        <xdr:cNvPr id="363" name="直線コネクタ 362"/>
        <xdr:cNvCxnSpPr/>
      </xdr:nvCxnSpPr>
      <xdr:spPr>
        <a:xfrm>
          <a:off x="3098800" y="12667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108857</xdr:rowOff>
    </xdr:from>
    <xdr:to>
      <xdr:col>5</xdr:col>
      <xdr:colOff>600075</xdr:colOff>
      <xdr:row>79</xdr:row>
      <xdr:rowOff>39007</xdr:rowOff>
    </xdr:to>
    <xdr:sp macro="" textlink="">
      <xdr:nvSpPr>
        <xdr:cNvPr id="364" name="フローチャート : 判断 363"/>
        <xdr:cNvSpPr/>
      </xdr:nvSpPr>
      <xdr:spPr>
        <a:xfrm>
          <a:off x="3937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23784</xdr:rowOff>
    </xdr:from>
    <xdr:ext cx="736600" cy="259045"/>
    <xdr:sp macro="" textlink="">
      <xdr:nvSpPr>
        <xdr:cNvPr id="365" name="テキスト ボックス 364"/>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4535</xdr:rowOff>
    </xdr:from>
    <xdr:to>
      <xdr:col>4</xdr:col>
      <xdr:colOff>346075</xdr:colOff>
      <xdr:row>73</xdr:row>
      <xdr:rowOff>151493</xdr:rowOff>
    </xdr:to>
    <xdr:cxnSp macro="">
      <xdr:nvCxnSpPr>
        <xdr:cNvPr id="366" name="直線コネクタ 365"/>
        <xdr:cNvCxnSpPr/>
      </xdr:nvCxnSpPr>
      <xdr:spPr>
        <a:xfrm>
          <a:off x="2209800" y="125203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84364</xdr:rowOff>
    </xdr:from>
    <xdr:to>
      <xdr:col>4</xdr:col>
      <xdr:colOff>396875</xdr:colOff>
      <xdr:row>78</xdr:row>
      <xdr:rowOff>14514</xdr:rowOff>
    </xdr:to>
    <xdr:sp macro="" textlink="">
      <xdr:nvSpPr>
        <xdr:cNvPr id="367" name="フローチャート : 判断 366"/>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170741</xdr:rowOff>
    </xdr:from>
    <xdr:ext cx="762000" cy="259045"/>
    <xdr:sp macro="" textlink="">
      <xdr:nvSpPr>
        <xdr:cNvPr id="368" name="テキスト ボックス 367"/>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4535</xdr:rowOff>
    </xdr:from>
    <xdr:to>
      <xdr:col>3</xdr:col>
      <xdr:colOff>142875</xdr:colOff>
      <xdr:row>73</xdr:row>
      <xdr:rowOff>4535</xdr:rowOff>
    </xdr:to>
    <xdr:cxnSp macro="">
      <xdr:nvCxnSpPr>
        <xdr:cNvPr id="369" name="直線コネクタ 368"/>
        <xdr:cNvCxnSpPr/>
      </xdr:nvCxnSpPr>
      <xdr:spPr>
        <a:xfrm>
          <a:off x="1320800" y="12520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84364</xdr:rowOff>
    </xdr:from>
    <xdr:to>
      <xdr:col>3</xdr:col>
      <xdr:colOff>193675</xdr:colOff>
      <xdr:row>78</xdr:row>
      <xdr:rowOff>14514</xdr:rowOff>
    </xdr:to>
    <xdr:sp macro="" textlink="">
      <xdr:nvSpPr>
        <xdr:cNvPr id="370" name="フローチャート : 判断 369"/>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170741</xdr:rowOff>
    </xdr:from>
    <xdr:ext cx="762000" cy="259045"/>
    <xdr:sp macro="" textlink="">
      <xdr:nvSpPr>
        <xdr:cNvPr id="371" name="テキスト ボックス 370"/>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72" name="フローチャート : 判断 371"/>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129920</xdr:rowOff>
    </xdr:from>
    <xdr:ext cx="762000" cy="259045"/>
    <xdr:sp macro="" textlink="">
      <xdr:nvSpPr>
        <xdr:cNvPr id="373" name="テキスト ボックス 372"/>
        <xdr:cNvSpPr txBox="1"/>
      </xdr:nvSpPr>
      <xdr:spPr>
        <a:xfrm>
          <a:off x="939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133350</xdr:rowOff>
    </xdr:from>
    <xdr:to>
      <xdr:col>7</xdr:col>
      <xdr:colOff>66675</xdr:colOff>
      <xdr:row>74</xdr:row>
      <xdr:rowOff>63500</xdr:rowOff>
    </xdr:to>
    <xdr:sp macro="" textlink="">
      <xdr:nvSpPr>
        <xdr:cNvPr id="379" name="円/楕円 378"/>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41927</xdr:rowOff>
    </xdr:from>
    <xdr:ext cx="762000" cy="259045"/>
    <xdr:sp macro="" textlink="">
      <xdr:nvSpPr>
        <xdr:cNvPr id="380" name="公債費該当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117022</xdr:rowOff>
    </xdr:from>
    <xdr:to>
      <xdr:col>5</xdr:col>
      <xdr:colOff>600075</xdr:colOff>
      <xdr:row>74</xdr:row>
      <xdr:rowOff>47172</xdr:rowOff>
    </xdr:to>
    <xdr:sp macro="" textlink="">
      <xdr:nvSpPr>
        <xdr:cNvPr id="381" name="円/楕円 380"/>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57349</xdr:rowOff>
    </xdr:from>
    <xdr:ext cx="736600" cy="259045"/>
    <xdr:sp macro="" textlink="">
      <xdr:nvSpPr>
        <xdr:cNvPr id="382" name="テキスト ボックス 381"/>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100693</xdr:rowOff>
    </xdr:from>
    <xdr:to>
      <xdr:col>4</xdr:col>
      <xdr:colOff>396875</xdr:colOff>
      <xdr:row>74</xdr:row>
      <xdr:rowOff>30843</xdr:rowOff>
    </xdr:to>
    <xdr:sp macro="" textlink="">
      <xdr:nvSpPr>
        <xdr:cNvPr id="383" name="円/楕円 382"/>
        <xdr:cNvSpPr/>
      </xdr:nvSpPr>
      <xdr:spPr>
        <a:xfrm>
          <a:off x="3048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41020</xdr:rowOff>
    </xdr:from>
    <xdr:ext cx="762000" cy="259045"/>
    <xdr:sp macro="" textlink="">
      <xdr:nvSpPr>
        <xdr:cNvPr id="384" name="テキスト ボックス 383"/>
        <xdr:cNvSpPr txBox="1"/>
      </xdr:nvSpPr>
      <xdr:spPr>
        <a:xfrm>
          <a:off x="2717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125185</xdr:rowOff>
    </xdr:from>
    <xdr:to>
      <xdr:col>3</xdr:col>
      <xdr:colOff>193675</xdr:colOff>
      <xdr:row>73</xdr:row>
      <xdr:rowOff>55335</xdr:rowOff>
    </xdr:to>
    <xdr:sp macro="" textlink="">
      <xdr:nvSpPr>
        <xdr:cNvPr id="385" name="円/楕円 384"/>
        <xdr:cNvSpPr/>
      </xdr:nvSpPr>
      <xdr:spPr>
        <a:xfrm>
          <a:off x="2159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65512</xdr:rowOff>
    </xdr:from>
    <xdr:ext cx="762000" cy="259045"/>
    <xdr:sp macro="" textlink="">
      <xdr:nvSpPr>
        <xdr:cNvPr id="386" name="テキスト ボックス 385"/>
        <xdr:cNvSpPr txBox="1"/>
      </xdr:nvSpPr>
      <xdr:spPr>
        <a:xfrm>
          <a:off x="1828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125185</xdr:rowOff>
    </xdr:from>
    <xdr:to>
      <xdr:col>1</xdr:col>
      <xdr:colOff>676275</xdr:colOff>
      <xdr:row>73</xdr:row>
      <xdr:rowOff>55335</xdr:rowOff>
    </xdr:to>
    <xdr:sp macro="" textlink="">
      <xdr:nvSpPr>
        <xdr:cNvPr id="387" name="円/楕円 386"/>
        <xdr:cNvSpPr/>
      </xdr:nvSpPr>
      <xdr:spPr>
        <a:xfrm>
          <a:off x="1270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65512</xdr:rowOff>
    </xdr:from>
    <xdr:ext cx="762000" cy="259045"/>
    <xdr:sp macro="" textlink="">
      <xdr:nvSpPr>
        <xdr:cNvPr id="388" name="テキスト ボックス 387"/>
        <xdr:cNvSpPr txBox="1"/>
      </xdr:nvSpPr>
      <xdr:spPr>
        <a:xfrm>
          <a:off x="939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公債費以外の経常的経費の６割を占める人件費が類似団体平均を上回っていることから、人件費と同様に類似団体を上回る傾向で推移している。今後も、給与の適正化等に取組み、人件費の抑制に努めていく。</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4" name="直線コネクタ 413"/>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5"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6" name="直線コネクタ 415"/>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7"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8" name="直線コネクタ 417"/>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19050</xdr:rowOff>
    </xdr:from>
    <xdr:to>
      <xdr:col>24</xdr:col>
      <xdr:colOff>22225</xdr:colOff>
      <xdr:row>79</xdr:row>
      <xdr:rowOff>133350</xdr:rowOff>
    </xdr:to>
    <xdr:cxnSp macro="">
      <xdr:nvCxnSpPr>
        <xdr:cNvPr id="419" name="直線コネクタ 418"/>
        <xdr:cNvCxnSpPr/>
      </xdr:nvCxnSpPr>
      <xdr:spPr>
        <a:xfrm>
          <a:off x="15671800" y="13563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20"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1" name="フローチャート : 判断 420"/>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19050</xdr:rowOff>
    </xdr:from>
    <xdr:to>
      <xdr:col>22</xdr:col>
      <xdr:colOff>555625</xdr:colOff>
      <xdr:row>82</xdr:row>
      <xdr:rowOff>25400</xdr:rowOff>
    </xdr:to>
    <xdr:cxnSp macro="">
      <xdr:nvCxnSpPr>
        <xdr:cNvPr id="422" name="直線コネクタ 421"/>
        <xdr:cNvCxnSpPr/>
      </xdr:nvCxnSpPr>
      <xdr:spPr>
        <a:xfrm flipV="1">
          <a:off x="14782800" y="135636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3" name="フローチャート : 判断 422"/>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24" name="テキスト ボックス 423"/>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82</xdr:row>
      <xdr:rowOff>12700</xdr:rowOff>
    </xdr:from>
    <xdr:to>
      <xdr:col>21</xdr:col>
      <xdr:colOff>352425</xdr:colOff>
      <xdr:row>82</xdr:row>
      <xdr:rowOff>25400</xdr:rowOff>
    </xdr:to>
    <xdr:cxnSp macro="">
      <xdr:nvCxnSpPr>
        <xdr:cNvPr id="425" name="直線コネクタ 424"/>
        <xdr:cNvCxnSpPr/>
      </xdr:nvCxnSpPr>
      <xdr:spPr>
        <a:xfrm>
          <a:off x="13893800" y="1407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6" name="フローチャート : 判断 425"/>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7" name="テキスト ボックス 426"/>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88900</xdr:rowOff>
    </xdr:from>
    <xdr:to>
      <xdr:col>20</xdr:col>
      <xdr:colOff>149225</xdr:colOff>
      <xdr:row>82</xdr:row>
      <xdr:rowOff>12700</xdr:rowOff>
    </xdr:to>
    <xdr:cxnSp macro="">
      <xdr:nvCxnSpPr>
        <xdr:cNvPr id="428" name="直線コネクタ 427"/>
        <xdr:cNvCxnSpPr/>
      </xdr:nvCxnSpPr>
      <xdr:spPr>
        <a:xfrm>
          <a:off x="13004800" y="1380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9" name="フローチャート : 判断 428"/>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30" name="テキスト ボックス 429"/>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1" name="フローチャート : 判断 430"/>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92727</xdr:rowOff>
    </xdr:from>
    <xdr:ext cx="762000" cy="259045"/>
    <xdr:sp macro="" textlink="">
      <xdr:nvSpPr>
        <xdr:cNvPr id="432" name="テキスト ボックス 431"/>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79</xdr:row>
      <xdr:rowOff>82550</xdr:rowOff>
    </xdr:from>
    <xdr:to>
      <xdr:col>24</xdr:col>
      <xdr:colOff>73025</xdr:colOff>
      <xdr:row>80</xdr:row>
      <xdr:rowOff>12700</xdr:rowOff>
    </xdr:to>
    <xdr:sp macro="" textlink="">
      <xdr:nvSpPr>
        <xdr:cNvPr id="438" name="円/楕円 437"/>
        <xdr:cNvSpPr/>
      </xdr:nvSpPr>
      <xdr:spPr>
        <a:xfrm>
          <a:off x="164592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54627</xdr:rowOff>
    </xdr:from>
    <xdr:ext cx="762000" cy="259045"/>
    <xdr:sp macro="" textlink="">
      <xdr:nvSpPr>
        <xdr:cNvPr id="439" name="公債費以外該当値テキスト"/>
        <xdr:cNvSpPr txBox="1"/>
      </xdr:nvSpPr>
      <xdr:spPr>
        <a:xfrm>
          <a:off x="165989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139700</xdr:rowOff>
    </xdr:from>
    <xdr:to>
      <xdr:col>22</xdr:col>
      <xdr:colOff>606425</xdr:colOff>
      <xdr:row>79</xdr:row>
      <xdr:rowOff>69850</xdr:rowOff>
    </xdr:to>
    <xdr:sp macro="" textlink="">
      <xdr:nvSpPr>
        <xdr:cNvPr id="440" name="円/楕円 439"/>
        <xdr:cNvSpPr/>
      </xdr:nvSpPr>
      <xdr:spPr>
        <a:xfrm>
          <a:off x="15621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54627</xdr:rowOff>
    </xdr:from>
    <xdr:ext cx="736600" cy="259045"/>
    <xdr:sp macro="" textlink="">
      <xdr:nvSpPr>
        <xdr:cNvPr id="441" name="テキスト ボックス 440"/>
        <xdr:cNvSpPr txBox="1"/>
      </xdr:nvSpPr>
      <xdr:spPr>
        <a:xfrm>
          <a:off x="15290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301625</xdr:colOff>
      <xdr:row>81</xdr:row>
      <xdr:rowOff>146050</xdr:rowOff>
    </xdr:from>
    <xdr:to>
      <xdr:col>21</xdr:col>
      <xdr:colOff>403225</xdr:colOff>
      <xdr:row>82</xdr:row>
      <xdr:rowOff>76200</xdr:rowOff>
    </xdr:to>
    <xdr:sp macro="" textlink="">
      <xdr:nvSpPr>
        <xdr:cNvPr id="442" name="円/楕円 441"/>
        <xdr:cNvSpPr/>
      </xdr:nvSpPr>
      <xdr:spPr>
        <a:xfrm>
          <a:off x="14732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82</xdr:row>
      <xdr:rowOff>60977</xdr:rowOff>
    </xdr:from>
    <xdr:ext cx="762000" cy="259045"/>
    <xdr:sp macro="" textlink="">
      <xdr:nvSpPr>
        <xdr:cNvPr id="443" name="テキスト ボックス 442"/>
        <xdr:cNvSpPr txBox="1"/>
      </xdr:nvSpPr>
      <xdr:spPr>
        <a:xfrm>
          <a:off x="14401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98425</xdr:colOff>
      <xdr:row>81</xdr:row>
      <xdr:rowOff>133350</xdr:rowOff>
    </xdr:from>
    <xdr:to>
      <xdr:col>20</xdr:col>
      <xdr:colOff>200025</xdr:colOff>
      <xdr:row>82</xdr:row>
      <xdr:rowOff>63500</xdr:rowOff>
    </xdr:to>
    <xdr:sp macro="" textlink="">
      <xdr:nvSpPr>
        <xdr:cNvPr id="444" name="円/楕円 443"/>
        <xdr:cNvSpPr/>
      </xdr:nvSpPr>
      <xdr:spPr>
        <a:xfrm>
          <a:off x="13843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82</xdr:row>
      <xdr:rowOff>48277</xdr:rowOff>
    </xdr:from>
    <xdr:ext cx="762000" cy="259045"/>
    <xdr:sp macro="" textlink="">
      <xdr:nvSpPr>
        <xdr:cNvPr id="445" name="テキスト ボックス 444"/>
        <xdr:cNvSpPr txBox="1"/>
      </xdr:nvSpPr>
      <xdr:spPr>
        <a:xfrm>
          <a:off x="13512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38100</xdr:rowOff>
    </xdr:from>
    <xdr:to>
      <xdr:col>18</xdr:col>
      <xdr:colOff>682625</xdr:colOff>
      <xdr:row>80</xdr:row>
      <xdr:rowOff>139700</xdr:rowOff>
    </xdr:to>
    <xdr:sp macro="" textlink="">
      <xdr:nvSpPr>
        <xdr:cNvPr id="446" name="円/楕円 445"/>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124477</xdr:rowOff>
    </xdr:from>
    <xdr:ext cx="762000" cy="259045"/>
    <xdr:sp macro="" textlink="">
      <xdr:nvSpPr>
        <xdr:cNvPr id="447" name="テキスト ボックス 446"/>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83833</xdr:rowOff>
    </xdr:from>
    <xdr:to>
      <xdr:col>4</xdr:col>
      <xdr:colOff>1117600</xdr:colOff>
      <xdr:row>18</xdr:row>
      <xdr:rowOff>38570</xdr:rowOff>
    </xdr:to>
    <xdr:cxnSp macro="">
      <xdr:nvCxnSpPr>
        <xdr:cNvPr id="50" name="直線コネクタ 49"/>
        <xdr:cNvCxnSpPr/>
      </xdr:nvCxnSpPr>
      <xdr:spPr bwMode="auto">
        <a:xfrm flipV="1">
          <a:off x="5003800" y="3046108"/>
          <a:ext cx="647700" cy="1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64647</xdr:rowOff>
    </xdr:from>
    <xdr:ext cx="762000" cy="259045"/>
    <xdr:sp macro="" textlink="">
      <xdr:nvSpPr>
        <xdr:cNvPr id="51" name="人口1人当たり決算額の推移平均値テキスト130"/>
        <xdr:cNvSpPr txBox="1"/>
      </xdr:nvSpPr>
      <xdr:spPr>
        <a:xfrm>
          <a:off x="5740400" y="2684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32550</xdr:rowOff>
    </xdr:from>
    <xdr:to>
      <xdr:col>4</xdr:col>
      <xdr:colOff>469900</xdr:colOff>
      <xdr:row>18</xdr:row>
      <xdr:rowOff>38570</xdr:rowOff>
    </xdr:to>
    <xdr:cxnSp macro="">
      <xdr:nvCxnSpPr>
        <xdr:cNvPr id="53" name="直線コネクタ 52"/>
        <xdr:cNvCxnSpPr/>
      </xdr:nvCxnSpPr>
      <xdr:spPr bwMode="auto">
        <a:xfrm>
          <a:off x="4305300" y="2994825"/>
          <a:ext cx="698500" cy="17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119816</xdr:rowOff>
    </xdr:from>
    <xdr:ext cx="736600" cy="259045"/>
    <xdr:sp macro="" textlink="">
      <xdr:nvSpPr>
        <xdr:cNvPr id="55" name="テキスト ボックス 54"/>
        <xdr:cNvSpPr txBox="1"/>
      </xdr:nvSpPr>
      <xdr:spPr>
        <a:xfrm>
          <a:off x="4622800" y="273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94463</xdr:rowOff>
    </xdr:from>
    <xdr:to>
      <xdr:col>3</xdr:col>
      <xdr:colOff>904875</xdr:colOff>
      <xdr:row>17</xdr:row>
      <xdr:rowOff>32550</xdr:rowOff>
    </xdr:to>
    <xdr:cxnSp macro="">
      <xdr:nvCxnSpPr>
        <xdr:cNvPr id="56" name="直線コネクタ 55"/>
        <xdr:cNvCxnSpPr/>
      </xdr:nvCxnSpPr>
      <xdr:spPr bwMode="auto">
        <a:xfrm>
          <a:off x="3606800" y="2885288"/>
          <a:ext cx="698500" cy="109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164888</xdr:rowOff>
    </xdr:from>
    <xdr:ext cx="762000" cy="259045"/>
    <xdr:sp macro="" textlink="">
      <xdr:nvSpPr>
        <xdr:cNvPr id="58" name="テキスト ボックス 57"/>
        <xdr:cNvSpPr txBox="1"/>
      </xdr:nvSpPr>
      <xdr:spPr>
        <a:xfrm>
          <a:off x="3924300" y="26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77889</xdr:rowOff>
    </xdr:from>
    <xdr:to>
      <xdr:col>3</xdr:col>
      <xdr:colOff>206375</xdr:colOff>
      <xdr:row>16</xdr:row>
      <xdr:rowOff>94463</xdr:rowOff>
    </xdr:to>
    <xdr:cxnSp macro="">
      <xdr:nvCxnSpPr>
        <xdr:cNvPr id="59" name="直線コネクタ 58"/>
        <xdr:cNvCxnSpPr/>
      </xdr:nvCxnSpPr>
      <xdr:spPr bwMode="auto">
        <a:xfrm>
          <a:off x="2908300" y="2868714"/>
          <a:ext cx="6985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38244</xdr:rowOff>
    </xdr:from>
    <xdr:ext cx="762000" cy="259045"/>
    <xdr:sp macro="" textlink="">
      <xdr:nvSpPr>
        <xdr:cNvPr id="61" name="テキスト ボックス 60"/>
        <xdr:cNvSpPr txBox="1"/>
      </xdr:nvSpPr>
      <xdr:spPr>
        <a:xfrm>
          <a:off x="32258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4754</xdr:rowOff>
    </xdr:from>
    <xdr:ext cx="762000" cy="259045"/>
    <xdr:sp macro="" textlink="">
      <xdr:nvSpPr>
        <xdr:cNvPr id="63" name="テキスト ボックス 62"/>
        <xdr:cNvSpPr txBox="1"/>
      </xdr:nvSpPr>
      <xdr:spPr>
        <a:xfrm>
          <a:off x="25273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33033</xdr:rowOff>
    </xdr:from>
    <xdr:to>
      <xdr:col>5</xdr:col>
      <xdr:colOff>34925</xdr:colOff>
      <xdr:row>17</xdr:row>
      <xdr:rowOff>134633</xdr:rowOff>
    </xdr:to>
    <xdr:sp macro="" textlink="">
      <xdr:nvSpPr>
        <xdr:cNvPr id="69" name="円/楕円 68"/>
        <xdr:cNvSpPr/>
      </xdr:nvSpPr>
      <xdr:spPr bwMode="auto">
        <a:xfrm>
          <a:off x="5600700" y="29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5110</xdr:rowOff>
    </xdr:from>
    <xdr:ext cx="762000" cy="259045"/>
    <xdr:sp macro="" textlink="">
      <xdr:nvSpPr>
        <xdr:cNvPr id="70" name="人口1人当たり決算額の推移該当値テキスト130"/>
        <xdr:cNvSpPr txBox="1"/>
      </xdr:nvSpPr>
      <xdr:spPr>
        <a:xfrm>
          <a:off x="5740400" y="29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159220</xdr:rowOff>
    </xdr:from>
    <xdr:to>
      <xdr:col>4</xdr:col>
      <xdr:colOff>520700</xdr:colOff>
      <xdr:row>18</xdr:row>
      <xdr:rowOff>89370</xdr:rowOff>
    </xdr:to>
    <xdr:sp macro="" textlink="">
      <xdr:nvSpPr>
        <xdr:cNvPr id="71" name="円/楕円 70"/>
        <xdr:cNvSpPr/>
      </xdr:nvSpPr>
      <xdr:spPr bwMode="auto">
        <a:xfrm>
          <a:off x="4953000" y="31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74147</xdr:rowOff>
    </xdr:from>
    <xdr:ext cx="736600" cy="259045"/>
    <xdr:sp macro="" textlink="">
      <xdr:nvSpPr>
        <xdr:cNvPr id="72" name="テキスト ボックス 71"/>
        <xdr:cNvSpPr txBox="1"/>
      </xdr:nvSpPr>
      <xdr:spPr>
        <a:xfrm>
          <a:off x="4622800" y="320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80,071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153200</xdr:rowOff>
    </xdr:from>
    <xdr:to>
      <xdr:col>3</xdr:col>
      <xdr:colOff>955675</xdr:colOff>
      <xdr:row>17</xdr:row>
      <xdr:rowOff>83350</xdr:rowOff>
    </xdr:to>
    <xdr:sp macro="" textlink="">
      <xdr:nvSpPr>
        <xdr:cNvPr id="73" name="円/楕円 72"/>
        <xdr:cNvSpPr/>
      </xdr:nvSpPr>
      <xdr:spPr bwMode="auto">
        <a:xfrm>
          <a:off x="4254500" y="29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68127</xdr:rowOff>
    </xdr:from>
    <xdr:ext cx="762000" cy="259045"/>
    <xdr:sp macro="" textlink="">
      <xdr:nvSpPr>
        <xdr:cNvPr id="74" name="テキスト ボックス 73"/>
        <xdr:cNvSpPr txBox="1"/>
      </xdr:nvSpPr>
      <xdr:spPr>
        <a:xfrm>
          <a:off x="3924300" y="30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43663</xdr:rowOff>
    </xdr:from>
    <xdr:to>
      <xdr:col>3</xdr:col>
      <xdr:colOff>257175</xdr:colOff>
      <xdr:row>16</xdr:row>
      <xdr:rowOff>145263</xdr:rowOff>
    </xdr:to>
    <xdr:sp macro="" textlink="">
      <xdr:nvSpPr>
        <xdr:cNvPr id="75" name="円/楕円 74"/>
        <xdr:cNvSpPr/>
      </xdr:nvSpPr>
      <xdr:spPr bwMode="auto">
        <a:xfrm>
          <a:off x="3556000" y="283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130040</xdr:rowOff>
    </xdr:from>
    <xdr:ext cx="762000" cy="259045"/>
    <xdr:sp macro="" textlink="">
      <xdr:nvSpPr>
        <xdr:cNvPr id="76" name="テキスト ボックス 75"/>
        <xdr:cNvSpPr txBox="1"/>
      </xdr:nvSpPr>
      <xdr:spPr>
        <a:xfrm>
          <a:off x="3225800" y="29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27089</xdr:rowOff>
    </xdr:from>
    <xdr:to>
      <xdr:col>2</xdr:col>
      <xdr:colOff>692150</xdr:colOff>
      <xdr:row>16</xdr:row>
      <xdr:rowOff>128689</xdr:rowOff>
    </xdr:to>
    <xdr:sp macro="" textlink="">
      <xdr:nvSpPr>
        <xdr:cNvPr id="77" name="円/楕円 76"/>
        <xdr:cNvSpPr/>
      </xdr:nvSpPr>
      <xdr:spPr bwMode="auto">
        <a:xfrm>
          <a:off x="2857500" y="281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113466</xdr:rowOff>
    </xdr:from>
    <xdr:ext cx="762000" cy="259045"/>
    <xdr:sp macro="" textlink="">
      <xdr:nvSpPr>
        <xdr:cNvPr id="78" name="テキスト ボックス 77"/>
        <xdr:cNvSpPr txBox="1"/>
      </xdr:nvSpPr>
      <xdr:spPr>
        <a:xfrm>
          <a:off x="2527300" y="290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28702</xdr:rowOff>
    </xdr:from>
    <xdr:to>
      <xdr:col>4</xdr:col>
      <xdr:colOff>1117600</xdr:colOff>
      <xdr:row>38</xdr:row>
      <xdr:rowOff>32403</xdr:rowOff>
    </xdr:to>
    <xdr:cxnSp macro="">
      <xdr:nvCxnSpPr>
        <xdr:cNvPr id="115" name="直線コネクタ 114"/>
        <xdr:cNvCxnSpPr/>
      </xdr:nvCxnSpPr>
      <xdr:spPr bwMode="auto">
        <a:xfrm flipV="1">
          <a:off x="5003800" y="7496302"/>
          <a:ext cx="647700" cy="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318932</xdr:rowOff>
    </xdr:from>
    <xdr:ext cx="762000" cy="259045"/>
    <xdr:sp macro="" textlink="">
      <xdr:nvSpPr>
        <xdr:cNvPr id="116" name="人口1人当たり決算額の推移平均値テキスト445"/>
        <xdr:cNvSpPr txBox="1"/>
      </xdr:nvSpPr>
      <xdr:spPr>
        <a:xfrm>
          <a:off x="5740400" y="658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32403</xdr:rowOff>
    </xdr:from>
    <xdr:to>
      <xdr:col>4</xdr:col>
      <xdr:colOff>469900</xdr:colOff>
      <xdr:row>38</xdr:row>
      <xdr:rowOff>33056</xdr:rowOff>
    </xdr:to>
    <xdr:cxnSp macro="">
      <xdr:nvCxnSpPr>
        <xdr:cNvPr id="118" name="直線コネクタ 117"/>
        <xdr:cNvCxnSpPr/>
      </xdr:nvCxnSpPr>
      <xdr:spPr bwMode="auto">
        <a:xfrm flipV="1">
          <a:off x="4305300" y="7500003"/>
          <a:ext cx="6985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218239</xdr:rowOff>
    </xdr:from>
    <xdr:ext cx="736600" cy="259045"/>
    <xdr:sp macro="" textlink="">
      <xdr:nvSpPr>
        <xdr:cNvPr id="120" name="テキスト ボックス 119"/>
        <xdr:cNvSpPr txBox="1"/>
      </xdr:nvSpPr>
      <xdr:spPr>
        <a:xfrm>
          <a:off x="4622800" y="648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2577</xdr:rowOff>
    </xdr:from>
    <xdr:to>
      <xdr:col>3</xdr:col>
      <xdr:colOff>904875</xdr:colOff>
      <xdr:row>38</xdr:row>
      <xdr:rowOff>33056</xdr:rowOff>
    </xdr:to>
    <xdr:cxnSp macro="">
      <xdr:nvCxnSpPr>
        <xdr:cNvPr id="121" name="直線コネクタ 120"/>
        <xdr:cNvCxnSpPr/>
      </xdr:nvCxnSpPr>
      <xdr:spPr bwMode="auto">
        <a:xfrm>
          <a:off x="3606800" y="7470177"/>
          <a:ext cx="698500" cy="3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331342</xdr:rowOff>
    </xdr:from>
    <xdr:ext cx="762000" cy="259045"/>
    <xdr:sp macro="" textlink="">
      <xdr:nvSpPr>
        <xdr:cNvPr id="123" name="テキスト ボックス 122"/>
        <xdr:cNvSpPr txBox="1"/>
      </xdr:nvSpPr>
      <xdr:spPr>
        <a:xfrm>
          <a:off x="3924300" y="65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2577</xdr:rowOff>
    </xdr:from>
    <xdr:to>
      <xdr:col>3</xdr:col>
      <xdr:colOff>206375</xdr:colOff>
      <xdr:row>38</xdr:row>
      <xdr:rowOff>54610</xdr:rowOff>
    </xdr:to>
    <xdr:cxnSp macro="">
      <xdr:nvCxnSpPr>
        <xdr:cNvPr id="124" name="直線コネクタ 123"/>
        <xdr:cNvCxnSpPr/>
      </xdr:nvCxnSpPr>
      <xdr:spPr bwMode="auto">
        <a:xfrm flipV="1">
          <a:off x="2908300" y="7470177"/>
          <a:ext cx="698500" cy="52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219219</xdr:rowOff>
    </xdr:from>
    <xdr:ext cx="762000" cy="259045"/>
    <xdr:sp macro="" textlink="">
      <xdr:nvSpPr>
        <xdr:cNvPr id="126" name="テキスト ボックス 125"/>
        <xdr:cNvSpPr txBox="1"/>
      </xdr:nvSpPr>
      <xdr:spPr>
        <a:xfrm>
          <a:off x="3225800" y="648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172193</xdr:rowOff>
    </xdr:from>
    <xdr:ext cx="762000" cy="259045"/>
    <xdr:sp macro="" textlink="">
      <xdr:nvSpPr>
        <xdr:cNvPr id="128" name="テキスト ボックス 127"/>
        <xdr:cNvSpPr txBox="1"/>
      </xdr:nvSpPr>
      <xdr:spPr>
        <a:xfrm>
          <a:off x="2527300" y="643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320802</xdr:rowOff>
    </xdr:from>
    <xdr:to>
      <xdr:col>5</xdr:col>
      <xdr:colOff>34925</xdr:colOff>
      <xdr:row>38</xdr:row>
      <xdr:rowOff>79502</xdr:rowOff>
    </xdr:to>
    <xdr:sp macro="" textlink="">
      <xdr:nvSpPr>
        <xdr:cNvPr id="134" name="円/楕円 133"/>
        <xdr:cNvSpPr/>
      </xdr:nvSpPr>
      <xdr:spPr bwMode="auto">
        <a:xfrm>
          <a:off x="5600700" y="7445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229379</xdr:rowOff>
    </xdr:from>
    <xdr:ext cx="762000" cy="259045"/>
    <xdr:sp macro="" textlink="">
      <xdr:nvSpPr>
        <xdr:cNvPr id="135" name="人口1人当たり決算額の推移該当値テキスト445"/>
        <xdr:cNvSpPr txBox="1"/>
      </xdr:nvSpPr>
      <xdr:spPr>
        <a:xfrm>
          <a:off x="5740400" y="735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324503</xdr:rowOff>
    </xdr:from>
    <xdr:to>
      <xdr:col>4</xdr:col>
      <xdr:colOff>520700</xdr:colOff>
      <xdr:row>38</xdr:row>
      <xdr:rowOff>83203</xdr:rowOff>
    </xdr:to>
    <xdr:sp macro="" textlink="">
      <xdr:nvSpPr>
        <xdr:cNvPr id="136" name="円/楕円 135"/>
        <xdr:cNvSpPr/>
      </xdr:nvSpPr>
      <xdr:spPr bwMode="auto">
        <a:xfrm>
          <a:off x="4953000" y="744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67980</xdr:rowOff>
    </xdr:from>
    <xdr:ext cx="736600" cy="259045"/>
    <xdr:sp macro="" textlink="">
      <xdr:nvSpPr>
        <xdr:cNvPr id="137" name="テキスト ボックス 136"/>
        <xdr:cNvSpPr txBox="1"/>
      </xdr:nvSpPr>
      <xdr:spPr>
        <a:xfrm>
          <a:off x="4622800" y="753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325156</xdr:rowOff>
    </xdr:from>
    <xdr:to>
      <xdr:col>3</xdr:col>
      <xdr:colOff>955675</xdr:colOff>
      <xdr:row>38</xdr:row>
      <xdr:rowOff>83856</xdr:rowOff>
    </xdr:to>
    <xdr:sp macro="" textlink="">
      <xdr:nvSpPr>
        <xdr:cNvPr id="138" name="円/楕円 137"/>
        <xdr:cNvSpPr/>
      </xdr:nvSpPr>
      <xdr:spPr bwMode="auto">
        <a:xfrm>
          <a:off x="4254500" y="744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68633</xdr:rowOff>
    </xdr:from>
    <xdr:ext cx="762000" cy="259045"/>
    <xdr:sp macro="" textlink="">
      <xdr:nvSpPr>
        <xdr:cNvPr id="139" name="テキスト ボックス 138"/>
        <xdr:cNvSpPr txBox="1"/>
      </xdr:nvSpPr>
      <xdr:spPr>
        <a:xfrm>
          <a:off x="3924300" y="75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294677</xdr:rowOff>
    </xdr:from>
    <xdr:to>
      <xdr:col>3</xdr:col>
      <xdr:colOff>257175</xdr:colOff>
      <xdr:row>38</xdr:row>
      <xdr:rowOff>53377</xdr:rowOff>
    </xdr:to>
    <xdr:sp macro="" textlink="">
      <xdr:nvSpPr>
        <xdr:cNvPr id="140" name="円/楕円 139"/>
        <xdr:cNvSpPr/>
      </xdr:nvSpPr>
      <xdr:spPr bwMode="auto">
        <a:xfrm>
          <a:off x="3556000" y="741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38154</xdr:rowOff>
    </xdr:from>
    <xdr:ext cx="762000" cy="259045"/>
    <xdr:sp macro="" textlink="">
      <xdr:nvSpPr>
        <xdr:cNvPr id="141" name="テキスト ボックス 140"/>
        <xdr:cNvSpPr txBox="1"/>
      </xdr:nvSpPr>
      <xdr:spPr>
        <a:xfrm>
          <a:off x="3225800" y="750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16,293</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3810</xdr:rowOff>
    </xdr:from>
    <xdr:to>
      <xdr:col>2</xdr:col>
      <xdr:colOff>692150</xdr:colOff>
      <xdr:row>38</xdr:row>
      <xdr:rowOff>105410</xdr:rowOff>
    </xdr:to>
    <xdr:sp macro="" textlink="">
      <xdr:nvSpPr>
        <xdr:cNvPr id="142" name="円/楕円 141"/>
        <xdr:cNvSpPr/>
      </xdr:nvSpPr>
      <xdr:spPr bwMode="auto">
        <a:xfrm>
          <a:off x="2857500" y="7471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90187</xdr:rowOff>
    </xdr:from>
    <xdr:ext cx="762000" cy="259045"/>
    <xdr:sp macro="" textlink="">
      <xdr:nvSpPr>
        <xdr:cNvPr id="143" name="テキスト ボックス 142"/>
        <xdr:cNvSpPr txBox="1"/>
      </xdr:nvSpPr>
      <xdr:spPr>
        <a:xfrm>
          <a:off x="25273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ゴシック" pitchFamily="49" charset="-128"/>
              <a:ea typeface="ＭＳ ゴシック" pitchFamily="49" charset="-128"/>
              <a:cs typeface="+mn-cs"/>
            </a:rPr>
            <a:t>本県では、千葉県行政改革計画・財政健全化計画に基づき、行財政改革を着実に進めており、実質収支額は継続的に黒字を確保している。</a:t>
          </a:r>
          <a:endParaRPr lang="en-US" altLang="ja-JP" sz="10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ゴシック" pitchFamily="49" charset="-128"/>
              <a:ea typeface="ＭＳ ゴシック" pitchFamily="49" charset="-128"/>
              <a:cs typeface="+mn-cs"/>
            </a:rPr>
            <a:t>財政調整基金は、計画に基づき、毎年度の決算剰余金の１</a:t>
          </a:r>
          <a:r>
            <a:rPr lang="en-US" altLang="ja-JP" sz="1000">
              <a:solidFill>
                <a:sysClr val="windowText" lastClr="000000"/>
              </a:solidFill>
              <a:latin typeface="ＭＳ ゴシック" pitchFamily="49" charset="-128"/>
              <a:ea typeface="ＭＳ ゴシック" pitchFamily="49" charset="-128"/>
              <a:cs typeface="+mn-cs"/>
            </a:rPr>
            <a:t>/</a:t>
          </a:r>
          <a:r>
            <a:rPr lang="ja-JP" altLang="en-US" sz="1000">
              <a:solidFill>
                <a:sysClr val="windowText" lastClr="000000"/>
              </a:solidFill>
              <a:latin typeface="ＭＳ ゴシック" pitchFamily="49" charset="-128"/>
              <a:ea typeface="ＭＳ ゴシック" pitchFamily="49" charset="-128"/>
              <a:cs typeface="+mn-cs"/>
            </a:rPr>
            <a:t>２をルールどおり着実に積み立ててきており、平成２６年度はルール分４６億円と、平成２７年度の財源対策（財源の年度間調整）として１５５億円の計２０１億円を積み立て、平成２６年度末の残高は３８９億円となっている。</a:t>
          </a:r>
          <a:endParaRPr lang="en-US" altLang="ja-JP" sz="10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ゴシック" pitchFamily="49" charset="-128"/>
              <a:ea typeface="ＭＳ ゴシック" pitchFamily="49" charset="-128"/>
              <a:cs typeface="+mn-cs"/>
            </a:rPr>
            <a:t>こうした取組によって、実質単年度収支についても、継続的に黒字を確保しており、引き続き、計画に基づく歳入確保策と歳出抑制策を着実に実行し、健全な財政運営に努めていく。</a:t>
          </a:r>
          <a:endParaRPr lang="en-US" altLang="ja-JP" sz="1000">
            <a:solidFill>
              <a:sysClr val="windowText" lastClr="000000"/>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latin typeface="+mn-lt"/>
              <a:ea typeface="+mn-ea"/>
              <a:cs typeface="+mn-cs"/>
            </a:rPr>
            <a:t>各年度とも全ての会計において赤字は生じていない。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latin typeface="+mn-lt"/>
              <a:ea typeface="+mn-ea"/>
              <a:cs typeface="+mn-cs"/>
            </a:rPr>
            <a:t>本県では将来負担の軽減の観点から、千葉県財政健全化計画に</a:t>
          </a:r>
          <a:r>
            <a:rPr kumimoji="1" lang="ja-JP" altLang="en-US" sz="1200">
              <a:solidFill>
                <a:sysClr val="windowText" lastClr="000000"/>
              </a:solidFill>
              <a:latin typeface="+mn-lt"/>
              <a:ea typeface="+mn-ea"/>
              <a:cs typeface="+mn-cs"/>
            </a:rPr>
            <a:t>基づき</a:t>
          </a:r>
          <a:r>
            <a:rPr kumimoji="1" lang="ja-JP" altLang="ja-JP" sz="1200">
              <a:solidFill>
                <a:sysClr val="windowText" lastClr="000000"/>
              </a:solidFill>
              <a:latin typeface="+mn-lt"/>
              <a:ea typeface="+mn-ea"/>
              <a:cs typeface="+mn-cs"/>
            </a:rPr>
            <a:t>、建設地方債等の残高抑制に取り組んでおり、このため実質公債費比率の分子は、ほぼ横ばいとなっている。</a:t>
          </a:r>
          <a:endParaRPr kumimoji="1" lang="en-US" altLang="ja-JP" sz="1200">
            <a:solidFill>
              <a:sysClr val="windowText" lastClr="000000"/>
            </a:solidFill>
            <a:latin typeface="+mn-lt"/>
            <a:ea typeface="+mn-ea"/>
            <a:cs typeface="+mn-cs"/>
          </a:endParaRPr>
        </a:p>
        <a:p>
          <a:r>
            <a:rPr kumimoji="1" lang="ja-JP" altLang="ja-JP" sz="1200">
              <a:solidFill>
                <a:sysClr val="windowText" lastClr="000000"/>
              </a:solidFill>
              <a:latin typeface="+mn-lt"/>
              <a:ea typeface="+mn-ea"/>
              <a:cs typeface="+mn-cs"/>
            </a:rPr>
            <a:t>今後とも、建設地方債等の残高抑制に努めていく。</a:t>
          </a:r>
          <a:endParaRPr kumimoji="1" lang="en-US" altLang="ja-JP" sz="12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ysClr val="windowText" lastClr="000000"/>
            </a:solidFill>
            <a:latin typeface="+mn-lt"/>
            <a:ea typeface="+mn-ea"/>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ysClr val="windowText" lastClr="000000"/>
              </a:solidFill>
              <a:latin typeface="+mn-lt"/>
              <a:ea typeface="+mn-ea"/>
              <a:cs typeface="+mn-cs"/>
            </a:rPr>
            <a:t>これまでの発行抑制の取組により建設地方債等の残高が減少傾向にあることや、定年前職員の減少や段階的な支給水準の引き下げにより退職手当支給予定額が減少していることに加え、将来の負担に備えた基金の積立が増加したことから、比率は改善傾向にある。</a:t>
          </a:r>
          <a:endParaRPr lang="en-US" altLang="ja-JP" sz="1200">
            <a:solidFill>
              <a:sysClr val="windowText" lastClr="000000"/>
            </a:solidFill>
            <a:latin typeface="+mn-lt"/>
            <a:ea typeface="+mn-ea"/>
            <a:cs typeface="+mn-cs"/>
          </a:endParaRPr>
        </a:p>
        <a:p>
          <a:r>
            <a:rPr lang="ja-JP" altLang="ja-JP" sz="1200">
              <a:solidFill>
                <a:sysClr val="windowText" lastClr="000000"/>
              </a:solidFill>
              <a:latin typeface="+mn-lt"/>
              <a:ea typeface="+mn-ea"/>
              <a:cs typeface="+mn-cs"/>
            </a:rPr>
            <a:t>引き続き、建設地方債等の残高抑制の取組を継続するなど、健全な財政運営に努めていく。</a:t>
          </a:r>
        </a:p>
        <a:p>
          <a:endParaRPr kumimoji="1" lang="ja-JP" altLang="ja-JP" sz="12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ysClr val="windowText" lastClr="000000"/>
            </a:solidFill>
            <a:latin typeface="+mn-lt"/>
            <a:ea typeface="+mn-ea"/>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5" t="s">
        <v>60</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6" t="s">
        <v>62</v>
      </c>
      <c r="C3" s="507"/>
      <c r="D3" s="508"/>
      <c r="E3" s="508"/>
      <c r="F3" s="508"/>
      <c r="G3" s="508"/>
      <c r="H3" s="508"/>
      <c r="I3" s="508"/>
      <c r="J3" s="508"/>
      <c r="K3" s="508"/>
      <c r="L3" s="508" t="s">
        <v>63</v>
      </c>
      <c r="M3" s="508"/>
      <c r="N3" s="508"/>
      <c r="O3" s="508"/>
      <c r="P3" s="508"/>
      <c r="Q3" s="508"/>
      <c r="R3" s="509"/>
      <c r="S3" s="509"/>
      <c r="T3" s="509"/>
      <c r="U3" s="509"/>
      <c r="V3" s="510"/>
      <c r="W3" s="538" t="s">
        <v>64</v>
      </c>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40"/>
      <c r="AZ3" s="404" t="s">
        <v>1</v>
      </c>
      <c r="BA3" s="405"/>
      <c r="BB3" s="405"/>
      <c r="BC3" s="405"/>
      <c r="BD3" s="405"/>
      <c r="BE3" s="405"/>
      <c r="BF3" s="405"/>
      <c r="BG3" s="405"/>
      <c r="BH3" s="405"/>
      <c r="BI3" s="405"/>
      <c r="BJ3" s="405"/>
      <c r="BK3" s="405"/>
      <c r="BL3" s="405"/>
      <c r="BM3" s="541"/>
      <c r="BN3" s="505" t="s">
        <v>65</v>
      </c>
      <c r="BO3" s="506"/>
      <c r="BP3" s="506"/>
      <c r="BQ3" s="506"/>
      <c r="BR3" s="506"/>
      <c r="BS3" s="506"/>
      <c r="BT3" s="506"/>
      <c r="BU3" s="542"/>
      <c r="BV3" s="505" t="s">
        <v>66</v>
      </c>
      <c r="BW3" s="506"/>
      <c r="BX3" s="506"/>
      <c r="BY3" s="506"/>
      <c r="BZ3" s="506"/>
      <c r="CA3" s="506"/>
      <c r="CB3" s="506"/>
      <c r="CC3" s="542"/>
      <c r="CD3" s="404" t="s">
        <v>1</v>
      </c>
      <c r="CE3" s="405"/>
      <c r="CF3" s="405"/>
      <c r="CG3" s="405"/>
      <c r="CH3" s="405"/>
      <c r="CI3" s="405"/>
      <c r="CJ3" s="405"/>
      <c r="CK3" s="405"/>
      <c r="CL3" s="405"/>
      <c r="CM3" s="405"/>
      <c r="CN3" s="405"/>
      <c r="CO3" s="405"/>
      <c r="CP3" s="405"/>
      <c r="CQ3" s="405"/>
      <c r="CR3" s="405"/>
      <c r="CS3" s="541"/>
      <c r="CT3" s="505" t="s">
        <v>67</v>
      </c>
      <c r="CU3" s="506"/>
      <c r="CV3" s="506"/>
      <c r="CW3" s="506"/>
      <c r="CX3" s="506"/>
      <c r="CY3" s="506"/>
      <c r="CZ3" s="506"/>
      <c r="DA3" s="542"/>
      <c r="DB3" s="505" t="s">
        <v>68</v>
      </c>
      <c r="DC3" s="506"/>
      <c r="DD3" s="506"/>
      <c r="DE3" s="506"/>
      <c r="DF3" s="506"/>
      <c r="DG3" s="506"/>
      <c r="DH3" s="506"/>
      <c r="DI3" s="542"/>
      <c r="DJ3" s="112"/>
      <c r="DK3" s="112"/>
      <c r="DL3" s="112"/>
      <c r="DM3" s="112"/>
      <c r="DN3" s="112"/>
      <c r="DO3" s="112"/>
    </row>
    <row r="4" spans="1:119" ht="18.75" customHeight="1">
      <c r="A4" s="113"/>
      <c r="B4" s="537"/>
      <c r="C4" s="495"/>
      <c r="D4" s="511"/>
      <c r="E4" s="511"/>
      <c r="F4" s="511"/>
      <c r="G4" s="511"/>
      <c r="H4" s="511"/>
      <c r="I4" s="511"/>
      <c r="J4" s="511"/>
      <c r="K4" s="511"/>
      <c r="L4" s="511"/>
      <c r="M4" s="511"/>
      <c r="N4" s="511"/>
      <c r="O4" s="511"/>
      <c r="P4" s="511"/>
      <c r="Q4" s="511"/>
      <c r="R4" s="512"/>
      <c r="S4" s="512"/>
      <c r="T4" s="512"/>
      <c r="U4" s="512"/>
      <c r="V4" s="513"/>
      <c r="W4" s="457" t="s">
        <v>69</v>
      </c>
      <c r="X4" s="458"/>
      <c r="Y4" s="459"/>
      <c r="Z4" s="466" t="s">
        <v>1</v>
      </c>
      <c r="AA4" s="467"/>
      <c r="AB4" s="467"/>
      <c r="AC4" s="467"/>
      <c r="AD4" s="467"/>
      <c r="AE4" s="467"/>
      <c r="AF4" s="467"/>
      <c r="AG4" s="467"/>
      <c r="AH4" s="468"/>
      <c r="AI4" s="466" t="s">
        <v>70</v>
      </c>
      <c r="AJ4" s="516"/>
      <c r="AK4" s="516"/>
      <c r="AL4" s="516"/>
      <c r="AM4" s="516"/>
      <c r="AN4" s="516"/>
      <c r="AO4" s="516"/>
      <c r="AP4" s="517"/>
      <c r="AQ4" s="472" t="s">
        <v>71</v>
      </c>
      <c r="AR4" s="473"/>
      <c r="AS4" s="516"/>
      <c r="AT4" s="516"/>
      <c r="AU4" s="516"/>
      <c r="AV4" s="516"/>
      <c r="AW4" s="516"/>
      <c r="AX4" s="516"/>
      <c r="AY4" s="521"/>
      <c r="AZ4" s="378" t="s">
        <v>72</v>
      </c>
      <c r="BA4" s="379"/>
      <c r="BB4" s="379"/>
      <c r="BC4" s="379"/>
      <c r="BD4" s="379"/>
      <c r="BE4" s="379"/>
      <c r="BF4" s="379"/>
      <c r="BG4" s="379"/>
      <c r="BH4" s="379"/>
      <c r="BI4" s="379"/>
      <c r="BJ4" s="379"/>
      <c r="BK4" s="379"/>
      <c r="BL4" s="379"/>
      <c r="BM4" s="380"/>
      <c r="BN4" s="381">
        <v>1658326505</v>
      </c>
      <c r="BO4" s="382"/>
      <c r="BP4" s="382"/>
      <c r="BQ4" s="382"/>
      <c r="BR4" s="382"/>
      <c r="BS4" s="382"/>
      <c r="BT4" s="382"/>
      <c r="BU4" s="383"/>
      <c r="BV4" s="381">
        <v>1641397320</v>
      </c>
      <c r="BW4" s="382"/>
      <c r="BX4" s="382"/>
      <c r="BY4" s="382"/>
      <c r="BZ4" s="382"/>
      <c r="CA4" s="382"/>
      <c r="CB4" s="382"/>
      <c r="CC4" s="383"/>
      <c r="CD4" s="490" t="s">
        <v>73</v>
      </c>
      <c r="CE4" s="491"/>
      <c r="CF4" s="491"/>
      <c r="CG4" s="491"/>
      <c r="CH4" s="491"/>
      <c r="CI4" s="491"/>
      <c r="CJ4" s="491"/>
      <c r="CK4" s="491"/>
      <c r="CL4" s="491"/>
      <c r="CM4" s="491"/>
      <c r="CN4" s="491"/>
      <c r="CO4" s="491"/>
      <c r="CP4" s="491"/>
      <c r="CQ4" s="491"/>
      <c r="CR4" s="491"/>
      <c r="CS4" s="492"/>
      <c r="CT4" s="543">
        <v>1</v>
      </c>
      <c r="CU4" s="544"/>
      <c r="CV4" s="544"/>
      <c r="CW4" s="544"/>
      <c r="CX4" s="544"/>
      <c r="CY4" s="544"/>
      <c r="CZ4" s="544"/>
      <c r="DA4" s="545"/>
      <c r="DB4" s="543">
        <v>1.4</v>
      </c>
      <c r="DC4" s="544"/>
      <c r="DD4" s="544"/>
      <c r="DE4" s="544"/>
      <c r="DF4" s="544"/>
      <c r="DG4" s="544"/>
      <c r="DH4" s="544"/>
      <c r="DI4" s="545"/>
      <c r="DJ4" s="112"/>
      <c r="DK4" s="112"/>
      <c r="DL4" s="112"/>
      <c r="DM4" s="112"/>
      <c r="DN4" s="112"/>
      <c r="DO4" s="112"/>
    </row>
    <row r="5" spans="1:119" ht="18.75" customHeight="1" thickBot="1">
      <c r="A5" s="113"/>
      <c r="B5" s="537"/>
      <c r="C5" s="495"/>
      <c r="D5" s="511"/>
      <c r="E5" s="511"/>
      <c r="F5" s="511"/>
      <c r="G5" s="511"/>
      <c r="H5" s="511"/>
      <c r="I5" s="511"/>
      <c r="J5" s="511"/>
      <c r="K5" s="511"/>
      <c r="L5" s="514"/>
      <c r="M5" s="514"/>
      <c r="N5" s="514"/>
      <c r="O5" s="514"/>
      <c r="P5" s="514"/>
      <c r="Q5" s="514"/>
      <c r="R5" s="469"/>
      <c r="S5" s="469"/>
      <c r="T5" s="469"/>
      <c r="U5" s="469"/>
      <c r="V5" s="515"/>
      <c r="W5" s="460"/>
      <c r="X5" s="461"/>
      <c r="Y5" s="462"/>
      <c r="Z5" s="469"/>
      <c r="AA5" s="470"/>
      <c r="AB5" s="470"/>
      <c r="AC5" s="470"/>
      <c r="AD5" s="470"/>
      <c r="AE5" s="470"/>
      <c r="AF5" s="470"/>
      <c r="AG5" s="470"/>
      <c r="AH5" s="471"/>
      <c r="AI5" s="518"/>
      <c r="AJ5" s="519"/>
      <c r="AK5" s="519"/>
      <c r="AL5" s="519"/>
      <c r="AM5" s="519"/>
      <c r="AN5" s="519"/>
      <c r="AO5" s="519"/>
      <c r="AP5" s="520"/>
      <c r="AQ5" s="518"/>
      <c r="AR5" s="519"/>
      <c r="AS5" s="519"/>
      <c r="AT5" s="519"/>
      <c r="AU5" s="519"/>
      <c r="AV5" s="519"/>
      <c r="AW5" s="519"/>
      <c r="AX5" s="519"/>
      <c r="AY5" s="522"/>
      <c r="AZ5" s="384" t="s">
        <v>74</v>
      </c>
      <c r="BA5" s="385"/>
      <c r="BB5" s="385"/>
      <c r="BC5" s="385"/>
      <c r="BD5" s="385"/>
      <c r="BE5" s="385"/>
      <c r="BF5" s="385"/>
      <c r="BG5" s="385"/>
      <c r="BH5" s="385"/>
      <c r="BI5" s="385"/>
      <c r="BJ5" s="385"/>
      <c r="BK5" s="385"/>
      <c r="BL5" s="385"/>
      <c r="BM5" s="386"/>
      <c r="BN5" s="387">
        <v>1630912979</v>
      </c>
      <c r="BO5" s="388"/>
      <c r="BP5" s="388"/>
      <c r="BQ5" s="388"/>
      <c r="BR5" s="388"/>
      <c r="BS5" s="388"/>
      <c r="BT5" s="388"/>
      <c r="BU5" s="389"/>
      <c r="BV5" s="387">
        <v>1614456250</v>
      </c>
      <c r="BW5" s="388"/>
      <c r="BX5" s="388"/>
      <c r="BY5" s="388"/>
      <c r="BZ5" s="388"/>
      <c r="CA5" s="388"/>
      <c r="CB5" s="388"/>
      <c r="CC5" s="389"/>
      <c r="CD5" s="434" t="s">
        <v>75</v>
      </c>
      <c r="CE5" s="435"/>
      <c r="CF5" s="435"/>
      <c r="CG5" s="435"/>
      <c r="CH5" s="435"/>
      <c r="CI5" s="435"/>
      <c r="CJ5" s="435"/>
      <c r="CK5" s="435"/>
      <c r="CL5" s="435"/>
      <c r="CM5" s="435"/>
      <c r="CN5" s="435"/>
      <c r="CO5" s="435"/>
      <c r="CP5" s="435"/>
      <c r="CQ5" s="435"/>
      <c r="CR5" s="435"/>
      <c r="CS5" s="436"/>
      <c r="CT5" s="366">
        <v>92.7</v>
      </c>
      <c r="CU5" s="367"/>
      <c r="CV5" s="367"/>
      <c r="CW5" s="367"/>
      <c r="CX5" s="367"/>
      <c r="CY5" s="367"/>
      <c r="CZ5" s="367"/>
      <c r="DA5" s="368"/>
      <c r="DB5" s="366">
        <v>91.7</v>
      </c>
      <c r="DC5" s="367"/>
      <c r="DD5" s="367"/>
      <c r="DE5" s="367"/>
      <c r="DF5" s="367"/>
      <c r="DG5" s="367"/>
      <c r="DH5" s="367"/>
      <c r="DI5" s="368"/>
      <c r="DJ5" s="112"/>
      <c r="DK5" s="112"/>
      <c r="DL5" s="112"/>
      <c r="DM5" s="112"/>
      <c r="DN5" s="112"/>
      <c r="DO5" s="112"/>
    </row>
    <row r="6" spans="1:119" ht="18.75" customHeight="1">
      <c r="A6" s="113"/>
      <c r="B6" s="505" t="s">
        <v>76</v>
      </c>
      <c r="C6" s="506"/>
      <c r="D6" s="506"/>
      <c r="E6" s="506"/>
      <c r="F6" s="506"/>
      <c r="G6" s="506"/>
      <c r="H6" s="506"/>
      <c r="I6" s="506"/>
      <c r="J6" s="506"/>
      <c r="K6" s="507"/>
      <c r="L6" s="508" t="s">
        <v>77</v>
      </c>
      <c r="M6" s="508"/>
      <c r="N6" s="508"/>
      <c r="O6" s="508"/>
      <c r="P6" s="508"/>
      <c r="Q6" s="508"/>
      <c r="R6" s="509"/>
      <c r="S6" s="509"/>
      <c r="T6" s="509"/>
      <c r="U6" s="509"/>
      <c r="V6" s="510"/>
      <c r="W6" s="460"/>
      <c r="X6" s="461"/>
      <c r="Y6" s="462"/>
      <c r="Z6" s="487" t="s">
        <v>78</v>
      </c>
      <c r="AA6" s="488"/>
      <c r="AB6" s="488"/>
      <c r="AC6" s="488"/>
      <c r="AD6" s="488"/>
      <c r="AE6" s="488"/>
      <c r="AF6" s="488"/>
      <c r="AG6" s="488"/>
      <c r="AH6" s="489"/>
      <c r="AI6" s="412">
        <v>1</v>
      </c>
      <c r="AJ6" s="413"/>
      <c r="AK6" s="413"/>
      <c r="AL6" s="413"/>
      <c r="AM6" s="413"/>
      <c r="AN6" s="413"/>
      <c r="AO6" s="413"/>
      <c r="AP6" s="414"/>
      <c r="AQ6" s="412">
        <v>13900</v>
      </c>
      <c r="AR6" s="413"/>
      <c r="AS6" s="413"/>
      <c r="AT6" s="413"/>
      <c r="AU6" s="413"/>
      <c r="AV6" s="413"/>
      <c r="AW6" s="413"/>
      <c r="AX6" s="413"/>
      <c r="AY6" s="415"/>
      <c r="AZ6" s="384" t="s">
        <v>79</v>
      </c>
      <c r="BA6" s="385"/>
      <c r="BB6" s="385"/>
      <c r="BC6" s="385"/>
      <c r="BD6" s="385"/>
      <c r="BE6" s="385"/>
      <c r="BF6" s="385"/>
      <c r="BG6" s="385"/>
      <c r="BH6" s="385"/>
      <c r="BI6" s="385"/>
      <c r="BJ6" s="385"/>
      <c r="BK6" s="385"/>
      <c r="BL6" s="385"/>
      <c r="BM6" s="386"/>
      <c r="BN6" s="387">
        <v>27413526</v>
      </c>
      <c r="BO6" s="388"/>
      <c r="BP6" s="388"/>
      <c r="BQ6" s="388"/>
      <c r="BR6" s="388"/>
      <c r="BS6" s="388"/>
      <c r="BT6" s="388"/>
      <c r="BU6" s="389"/>
      <c r="BV6" s="387">
        <v>26941070</v>
      </c>
      <c r="BW6" s="388"/>
      <c r="BX6" s="388"/>
      <c r="BY6" s="388"/>
      <c r="BZ6" s="388"/>
      <c r="CA6" s="388"/>
      <c r="CB6" s="388"/>
      <c r="CC6" s="389"/>
      <c r="CD6" s="434" t="s">
        <v>80</v>
      </c>
      <c r="CE6" s="435"/>
      <c r="CF6" s="435"/>
      <c r="CG6" s="435"/>
      <c r="CH6" s="435"/>
      <c r="CI6" s="435"/>
      <c r="CJ6" s="435"/>
      <c r="CK6" s="435"/>
      <c r="CL6" s="435"/>
      <c r="CM6" s="435"/>
      <c r="CN6" s="435"/>
      <c r="CO6" s="435"/>
      <c r="CP6" s="435"/>
      <c r="CQ6" s="435"/>
      <c r="CR6" s="435"/>
      <c r="CS6" s="436"/>
      <c r="CT6" s="532">
        <v>110.8</v>
      </c>
      <c r="CU6" s="533"/>
      <c r="CV6" s="533"/>
      <c r="CW6" s="533"/>
      <c r="CX6" s="533"/>
      <c r="CY6" s="533"/>
      <c r="CZ6" s="533"/>
      <c r="DA6" s="534"/>
      <c r="DB6" s="532">
        <v>111.8</v>
      </c>
      <c r="DC6" s="533"/>
      <c r="DD6" s="533"/>
      <c r="DE6" s="533"/>
      <c r="DF6" s="533"/>
      <c r="DG6" s="533"/>
      <c r="DH6" s="533"/>
      <c r="DI6" s="534"/>
      <c r="DJ6" s="112"/>
      <c r="DK6" s="112"/>
      <c r="DL6" s="112"/>
      <c r="DM6" s="112"/>
      <c r="DN6" s="112"/>
      <c r="DO6" s="112"/>
    </row>
    <row r="7" spans="1:119" ht="18.75" customHeight="1">
      <c r="A7" s="113"/>
      <c r="B7" s="494"/>
      <c r="C7" s="356"/>
      <c r="D7" s="356"/>
      <c r="E7" s="356"/>
      <c r="F7" s="356"/>
      <c r="G7" s="356"/>
      <c r="H7" s="356"/>
      <c r="I7" s="356"/>
      <c r="J7" s="356"/>
      <c r="K7" s="495"/>
      <c r="L7" s="511"/>
      <c r="M7" s="511"/>
      <c r="N7" s="511"/>
      <c r="O7" s="511"/>
      <c r="P7" s="511"/>
      <c r="Q7" s="511"/>
      <c r="R7" s="512"/>
      <c r="S7" s="512"/>
      <c r="T7" s="512"/>
      <c r="U7" s="512"/>
      <c r="V7" s="513"/>
      <c r="W7" s="460"/>
      <c r="X7" s="461"/>
      <c r="Y7" s="462"/>
      <c r="Z7" s="487" t="s">
        <v>81</v>
      </c>
      <c r="AA7" s="488"/>
      <c r="AB7" s="488"/>
      <c r="AC7" s="488"/>
      <c r="AD7" s="488"/>
      <c r="AE7" s="488"/>
      <c r="AF7" s="488"/>
      <c r="AG7" s="488"/>
      <c r="AH7" s="489"/>
      <c r="AI7" s="412">
        <v>2</v>
      </c>
      <c r="AJ7" s="413"/>
      <c r="AK7" s="413"/>
      <c r="AL7" s="413"/>
      <c r="AM7" s="413"/>
      <c r="AN7" s="413"/>
      <c r="AO7" s="413"/>
      <c r="AP7" s="414"/>
      <c r="AQ7" s="412">
        <v>11100</v>
      </c>
      <c r="AR7" s="413"/>
      <c r="AS7" s="413"/>
      <c r="AT7" s="413"/>
      <c r="AU7" s="413"/>
      <c r="AV7" s="413"/>
      <c r="AW7" s="413"/>
      <c r="AX7" s="413"/>
      <c r="AY7" s="415"/>
      <c r="AZ7" s="384" t="s">
        <v>82</v>
      </c>
      <c r="BA7" s="385"/>
      <c r="BB7" s="385"/>
      <c r="BC7" s="385"/>
      <c r="BD7" s="385"/>
      <c r="BE7" s="385"/>
      <c r="BF7" s="385"/>
      <c r="BG7" s="385"/>
      <c r="BH7" s="385"/>
      <c r="BI7" s="385"/>
      <c r="BJ7" s="385"/>
      <c r="BK7" s="385"/>
      <c r="BL7" s="385"/>
      <c r="BM7" s="386"/>
      <c r="BN7" s="387">
        <v>17586430</v>
      </c>
      <c r="BO7" s="388"/>
      <c r="BP7" s="388"/>
      <c r="BQ7" s="388"/>
      <c r="BR7" s="388"/>
      <c r="BS7" s="388"/>
      <c r="BT7" s="388"/>
      <c r="BU7" s="389"/>
      <c r="BV7" s="387">
        <v>12561658</v>
      </c>
      <c r="BW7" s="388"/>
      <c r="BX7" s="388"/>
      <c r="BY7" s="388"/>
      <c r="BZ7" s="388"/>
      <c r="CA7" s="388"/>
      <c r="CB7" s="388"/>
      <c r="CC7" s="389"/>
      <c r="CD7" s="434" t="s">
        <v>83</v>
      </c>
      <c r="CE7" s="435"/>
      <c r="CF7" s="435"/>
      <c r="CG7" s="435"/>
      <c r="CH7" s="435"/>
      <c r="CI7" s="435"/>
      <c r="CJ7" s="435"/>
      <c r="CK7" s="435"/>
      <c r="CL7" s="435"/>
      <c r="CM7" s="435"/>
      <c r="CN7" s="435"/>
      <c r="CO7" s="435"/>
      <c r="CP7" s="435"/>
      <c r="CQ7" s="435"/>
      <c r="CR7" s="435"/>
      <c r="CS7" s="436"/>
      <c r="CT7" s="387">
        <v>1020593356</v>
      </c>
      <c r="CU7" s="388"/>
      <c r="CV7" s="388"/>
      <c r="CW7" s="388"/>
      <c r="CX7" s="388"/>
      <c r="CY7" s="388"/>
      <c r="CZ7" s="388"/>
      <c r="DA7" s="389"/>
      <c r="DB7" s="387">
        <v>1001241206</v>
      </c>
      <c r="DC7" s="388"/>
      <c r="DD7" s="388"/>
      <c r="DE7" s="388"/>
      <c r="DF7" s="388"/>
      <c r="DG7" s="388"/>
      <c r="DH7" s="388"/>
      <c r="DI7" s="389"/>
      <c r="DJ7" s="112"/>
      <c r="DK7" s="112"/>
      <c r="DL7" s="112"/>
      <c r="DM7" s="112"/>
      <c r="DN7" s="112"/>
      <c r="DO7" s="112"/>
    </row>
    <row r="8" spans="1:119" ht="18.75" customHeight="1" thickBot="1">
      <c r="A8" s="113"/>
      <c r="B8" s="496"/>
      <c r="C8" s="497"/>
      <c r="D8" s="497"/>
      <c r="E8" s="497"/>
      <c r="F8" s="497"/>
      <c r="G8" s="497"/>
      <c r="H8" s="497"/>
      <c r="I8" s="497"/>
      <c r="J8" s="497"/>
      <c r="K8" s="498"/>
      <c r="L8" s="514"/>
      <c r="M8" s="514"/>
      <c r="N8" s="514"/>
      <c r="O8" s="514"/>
      <c r="P8" s="514"/>
      <c r="Q8" s="514"/>
      <c r="R8" s="469"/>
      <c r="S8" s="469"/>
      <c r="T8" s="469"/>
      <c r="U8" s="469"/>
      <c r="V8" s="515"/>
      <c r="W8" s="460"/>
      <c r="X8" s="461"/>
      <c r="Y8" s="462"/>
      <c r="Z8" s="487" t="s">
        <v>84</v>
      </c>
      <c r="AA8" s="488"/>
      <c r="AB8" s="488"/>
      <c r="AC8" s="488"/>
      <c r="AD8" s="488"/>
      <c r="AE8" s="488"/>
      <c r="AF8" s="488"/>
      <c r="AG8" s="488"/>
      <c r="AH8" s="489"/>
      <c r="AI8" s="412">
        <v>1</v>
      </c>
      <c r="AJ8" s="413"/>
      <c r="AK8" s="413"/>
      <c r="AL8" s="413"/>
      <c r="AM8" s="413"/>
      <c r="AN8" s="413"/>
      <c r="AO8" s="413"/>
      <c r="AP8" s="414"/>
      <c r="AQ8" s="412">
        <v>7570</v>
      </c>
      <c r="AR8" s="413"/>
      <c r="AS8" s="413"/>
      <c r="AT8" s="413"/>
      <c r="AU8" s="413"/>
      <c r="AV8" s="413"/>
      <c r="AW8" s="413"/>
      <c r="AX8" s="413"/>
      <c r="AY8" s="415"/>
      <c r="AZ8" s="384" t="s">
        <v>85</v>
      </c>
      <c r="BA8" s="385"/>
      <c r="BB8" s="385"/>
      <c r="BC8" s="385"/>
      <c r="BD8" s="385"/>
      <c r="BE8" s="385"/>
      <c r="BF8" s="385"/>
      <c r="BG8" s="385"/>
      <c r="BH8" s="385"/>
      <c r="BI8" s="385"/>
      <c r="BJ8" s="385"/>
      <c r="BK8" s="385"/>
      <c r="BL8" s="385"/>
      <c r="BM8" s="386"/>
      <c r="BN8" s="387">
        <v>9827096</v>
      </c>
      <c r="BO8" s="388"/>
      <c r="BP8" s="388"/>
      <c r="BQ8" s="388"/>
      <c r="BR8" s="388"/>
      <c r="BS8" s="388"/>
      <c r="BT8" s="388"/>
      <c r="BU8" s="389"/>
      <c r="BV8" s="387">
        <v>14379412</v>
      </c>
      <c r="BW8" s="388"/>
      <c r="BX8" s="388"/>
      <c r="BY8" s="388"/>
      <c r="BZ8" s="388"/>
      <c r="CA8" s="388"/>
      <c r="CB8" s="388"/>
      <c r="CC8" s="389"/>
      <c r="CD8" s="434" t="s">
        <v>86</v>
      </c>
      <c r="CE8" s="435"/>
      <c r="CF8" s="435"/>
      <c r="CG8" s="435"/>
      <c r="CH8" s="435"/>
      <c r="CI8" s="435"/>
      <c r="CJ8" s="435"/>
      <c r="CK8" s="435"/>
      <c r="CL8" s="435"/>
      <c r="CM8" s="435"/>
      <c r="CN8" s="435"/>
      <c r="CO8" s="435"/>
      <c r="CP8" s="435"/>
      <c r="CQ8" s="435"/>
      <c r="CR8" s="435"/>
      <c r="CS8" s="436"/>
      <c r="CT8" s="529">
        <v>0.76446999999999998</v>
      </c>
      <c r="CU8" s="530"/>
      <c r="CV8" s="530"/>
      <c r="CW8" s="530"/>
      <c r="CX8" s="530"/>
      <c r="CY8" s="530"/>
      <c r="CZ8" s="530"/>
      <c r="DA8" s="531"/>
      <c r="DB8" s="529">
        <v>0.75485000000000002</v>
      </c>
      <c r="DC8" s="530"/>
      <c r="DD8" s="530"/>
      <c r="DE8" s="530"/>
      <c r="DF8" s="530"/>
      <c r="DG8" s="530"/>
      <c r="DH8" s="530"/>
      <c r="DI8" s="531"/>
      <c r="DJ8" s="112"/>
      <c r="DK8" s="112"/>
      <c r="DL8" s="112"/>
      <c r="DM8" s="112"/>
      <c r="DN8" s="112"/>
      <c r="DO8" s="112"/>
    </row>
    <row r="9" spans="1:119" ht="18.75" customHeight="1" thickBot="1">
      <c r="A9" s="113"/>
      <c r="B9" s="493" t="s">
        <v>87</v>
      </c>
      <c r="C9" s="467"/>
      <c r="D9" s="467"/>
      <c r="E9" s="467"/>
      <c r="F9" s="467"/>
      <c r="G9" s="467"/>
      <c r="H9" s="467"/>
      <c r="I9" s="467"/>
      <c r="J9" s="467"/>
      <c r="K9" s="468"/>
      <c r="L9" s="499" t="s">
        <v>88</v>
      </c>
      <c r="M9" s="500"/>
      <c r="N9" s="500"/>
      <c r="O9" s="500"/>
      <c r="P9" s="500"/>
      <c r="Q9" s="501"/>
      <c r="R9" s="502">
        <v>6216289</v>
      </c>
      <c r="S9" s="503"/>
      <c r="T9" s="503"/>
      <c r="U9" s="503"/>
      <c r="V9" s="504"/>
      <c r="W9" s="460"/>
      <c r="X9" s="461"/>
      <c r="Y9" s="462"/>
      <c r="Z9" s="487" t="s">
        <v>89</v>
      </c>
      <c r="AA9" s="488"/>
      <c r="AB9" s="488"/>
      <c r="AC9" s="488"/>
      <c r="AD9" s="488"/>
      <c r="AE9" s="488"/>
      <c r="AF9" s="488"/>
      <c r="AG9" s="488"/>
      <c r="AH9" s="489"/>
      <c r="AI9" s="412">
        <v>1</v>
      </c>
      <c r="AJ9" s="413"/>
      <c r="AK9" s="413"/>
      <c r="AL9" s="413"/>
      <c r="AM9" s="413"/>
      <c r="AN9" s="413"/>
      <c r="AO9" s="413"/>
      <c r="AP9" s="414"/>
      <c r="AQ9" s="412">
        <v>11100</v>
      </c>
      <c r="AR9" s="413"/>
      <c r="AS9" s="413"/>
      <c r="AT9" s="413"/>
      <c r="AU9" s="413"/>
      <c r="AV9" s="413"/>
      <c r="AW9" s="413"/>
      <c r="AX9" s="413"/>
      <c r="AY9" s="415"/>
      <c r="AZ9" s="384" t="s">
        <v>90</v>
      </c>
      <c r="BA9" s="385"/>
      <c r="BB9" s="385"/>
      <c r="BC9" s="385"/>
      <c r="BD9" s="385"/>
      <c r="BE9" s="385"/>
      <c r="BF9" s="385"/>
      <c r="BG9" s="385"/>
      <c r="BH9" s="385"/>
      <c r="BI9" s="385"/>
      <c r="BJ9" s="385"/>
      <c r="BK9" s="385"/>
      <c r="BL9" s="385"/>
      <c r="BM9" s="386"/>
      <c r="BN9" s="387">
        <v>-4552316</v>
      </c>
      <c r="BO9" s="388"/>
      <c r="BP9" s="388"/>
      <c r="BQ9" s="388"/>
      <c r="BR9" s="388"/>
      <c r="BS9" s="388"/>
      <c r="BT9" s="388"/>
      <c r="BU9" s="389"/>
      <c r="BV9" s="387">
        <v>4406563</v>
      </c>
      <c r="BW9" s="388"/>
      <c r="BX9" s="388"/>
      <c r="BY9" s="388"/>
      <c r="BZ9" s="388"/>
      <c r="CA9" s="388"/>
      <c r="CB9" s="388"/>
      <c r="CC9" s="389"/>
      <c r="CD9" s="358" t="s">
        <v>91</v>
      </c>
      <c r="CE9" s="359"/>
      <c r="CF9" s="359"/>
      <c r="CG9" s="359"/>
      <c r="CH9" s="359"/>
      <c r="CI9" s="359"/>
      <c r="CJ9" s="359"/>
      <c r="CK9" s="359"/>
      <c r="CL9" s="359"/>
      <c r="CM9" s="359"/>
      <c r="CN9" s="359"/>
      <c r="CO9" s="359"/>
      <c r="CP9" s="359"/>
      <c r="CQ9" s="359"/>
      <c r="CR9" s="359"/>
      <c r="CS9" s="360"/>
      <c r="CT9" s="366">
        <v>15.3</v>
      </c>
      <c r="CU9" s="367"/>
      <c r="CV9" s="367"/>
      <c r="CW9" s="367"/>
      <c r="CX9" s="367"/>
      <c r="CY9" s="367"/>
      <c r="CZ9" s="367"/>
      <c r="DA9" s="368"/>
      <c r="DB9" s="366">
        <v>15.2</v>
      </c>
      <c r="DC9" s="367"/>
      <c r="DD9" s="367"/>
      <c r="DE9" s="367"/>
      <c r="DF9" s="367"/>
      <c r="DG9" s="367"/>
      <c r="DH9" s="367"/>
      <c r="DI9" s="368"/>
      <c r="DJ9" s="112"/>
      <c r="DK9" s="112"/>
      <c r="DL9" s="112"/>
      <c r="DM9" s="112"/>
      <c r="DN9" s="112"/>
      <c r="DO9" s="112"/>
    </row>
    <row r="10" spans="1:119" ht="18.75" customHeight="1">
      <c r="A10" s="113"/>
      <c r="B10" s="494"/>
      <c r="C10" s="356"/>
      <c r="D10" s="356"/>
      <c r="E10" s="356"/>
      <c r="F10" s="356"/>
      <c r="G10" s="356"/>
      <c r="H10" s="356"/>
      <c r="I10" s="356"/>
      <c r="J10" s="356"/>
      <c r="K10" s="495"/>
      <c r="L10" s="409" t="s">
        <v>92</v>
      </c>
      <c r="M10" s="410"/>
      <c r="N10" s="410"/>
      <c r="O10" s="410"/>
      <c r="P10" s="410"/>
      <c r="Q10" s="411"/>
      <c r="R10" s="412">
        <v>6056462</v>
      </c>
      <c r="S10" s="413"/>
      <c r="T10" s="413"/>
      <c r="U10" s="413"/>
      <c r="V10" s="415"/>
      <c r="W10" s="460"/>
      <c r="X10" s="461"/>
      <c r="Y10" s="462"/>
      <c r="Z10" s="487" t="s">
        <v>93</v>
      </c>
      <c r="AA10" s="488"/>
      <c r="AB10" s="488"/>
      <c r="AC10" s="488"/>
      <c r="AD10" s="488"/>
      <c r="AE10" s="488"/>
      <c r="AF10" s="488"/>
      <c r="AG10" s="488"/>
      <c r="AH10" s="489"/>
      <c r="AI10" s="412">
        <v>1</v>
      </c>
      <c r="AJ10" s="413"/>
      <c r="AK10" s="413"/>
      <c r="AL10" s="413"/>
      <c r="AM10" s="413"/>
      <c r="AN10" s="413"/>
      <c r="AO10" s="413"/>
      <c r="AP10" s="414"/>
      <c r="AQ10" s="412">
        <v>9700</v>
      </c>
      <c r="AR10" s="413"/>
      <c r="AS10" s="413"/>
      <c r="AT10" s="413"/>
      <c r="AU10" s="413"/>
      <c r="AV10" s="413"/>
      <c r="AW10" s="413"/>
      <c r="AX10" s="413"/>
      <c r="AY10" s="415"/>
      <c r="AZ10" s="384" t="s">
        <v>94</v>
      </c>
      <c r="BA10" s="385"/>
      <c r="BB10" s="385"/>
      <c r="BC10" s="385"/>
      <c r="BD10" s="385"/>
      <c r="BE10" s="385"/>
      <c r="BF10" s="385"/>
      <c r="BG10" s="385"/>
      <c r="BH10" s="385"/>
      <c r="BI10" s="385"/>
      <c r="BJ10" s="385"/>
      <c r="BK10" s="385"/>
      <c r="BL10" s="385"/>
      <c r="BM10" s="386"/>
      <c r="BN10" s="387">
        <v>20112645</v>
      </c>
      <c r="BO10" s="388"/>
      <c r="BP10" s="388"/>
      <c r="BQ10" s="388"/>
      <c r="BR10" s="388"/>
      <c r="BS10" s="388"/>
      <c r="BT10" s="388"/>
      <c r="BU10" s="389"/>
      <c r="BV10" s="387">
        <v>2409888</v>
      </c>
      <c r="BW10" s="388"/>
      <c r="BX10" s="388"/>
      <c r="BY10" s="388"/>
      <c r="BZ10" s="388"/>
      <c r="CA10" s="388"/>
      <c r="CB10" s="388"/>
      <c r="CC10" s="389"/>
      <c r="CD10" s="490" t="s">
        <v>95</v>
      </c>
      <c r="CE10" s="491"/>
      <c r="CF10" s="491"/>
      <c r="CG10" s="491"/>
      <c r="CH10" s="491"/>
      <c r="CI10" s="491"/>
      <c r="CJ10" s="491"/>
      <c r="CK10" s="491"/>
      <c r="CL10" s="491"/>
      <c r="CM10" s="491"/>
      <c r="CN10" s="491"/>
      <c r="CO10" s="491"/>
      <c r="CP10" s="491"/>
      <c r="CQ10" s="491"/>
      <c r="CR10" s="491"/>
      <c r="CS10" s="49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6"/>
      <c r="C11" s="497"/>
      <c r="D11" s="497"/>
      <c r="E11" s="497"/>
      <c r="F11" s="497"/>
      <c r="G11" s="497"/>
      <c r="H11" s="497"/>
      <c r="I11" s="497"/>
      <c r="J11" s="497"/>
      <c r="K11" s="498"/>
      <c r="L11" s="523" t="s">
        <v>96</v>
      </c>
      <c r="M11" s="524"/>
      <c r="N11" s="524"/>
      <c r="O11" s="524"/>
      <c r="P11" s="524"/>
      <c r="Q11" s="525"/>
      <c r="R11" s="526" t="s">
        <v>97</v>
      </c>
      <c r="S11" s="527"/>
      <c r="T11" s="527"/>
      <c r="U11" s="527"/>
      <c r="V11" s="528"/>
      <c r="W11" s="463"/>
      <c r="X11" s="464"/>
      <c r="Y11" s="465"/>
      <c r="Z11" s="487" t="s">
        <v>98</v>
      </c>
      <c r="AA11" s="488"/>
      <c r="AB11" s="488"/>
      <c r="AC11" s="488"/>
      <c r="AD11" s="488"/>
      <c r="AE11" s="488"/>
      <c r="AF11" s="488"/>
      <c r="AG11" s="488"/>
      <c r="AH11" s="489"/>
      <c r="AI11" s="412">
        <v>93</v>
      </c>
      <c r="AJ11" s="413"/>
      <c r="AK11" s="413"/>
      <c r="AL11" s="413"/>
      <c r="AM11" s="413"/>
      <c r="AN11" s="413"/>
      <c r="AO11" s="413"/>
      <c r="AP11" s="414"/>
      <c r="AQ11" s="412">
        <v>8800</v>
      </c>
      <c r="AR11" s="413"/>
      <c r="AS11" s="413"/>
      <c r="AT11" s="413"/>
      <c r="AU11" s="413"/>
      <c r="AV11" s="413"/>
      <c r="AW11" s="413"/>
      <c r="AX11" s="413"/>
      <c r="AY11" s="415"/>
      <c r="AZ11" s="384" t="s">
        <v>99</v>
      </c>
      <c r="BA11" s="385"/>
      <c r="BB11" s="385"/>
      <c r="BC11" s="385"/>
      <c r="BD11" s="385"/>
      <c r="BE11" s="385"/>
      <c r="BF11" s="385"/>
      <c r="BG11" s="385"/>
      <c r="BH11" s="385"/>
      <c r="BI11" s="385"/>
      <c r="BJ11" s="385"/>
      <c r="BK11" s="385"/>
      <c r="BL11" s="385"/>
      <c r="BM11" s="386"/>
      <c r="BN11" s="387">
        <v>13309</v>
      </c>
      <c r="BO11" s="388"/>
      <c r="BP11" s="388"/>
      <c r="BQ11" s="388"/>
      <c r="BR11" s="388"/>
      <c r="BS11" s="388"/>
      <c r="BT11" s="388"/>
      <c r="BU11" s="389"/>
      <c r="BV11" s="387">
        <v>1025917</v>
      </c>
      <c r="BW11" s="388"/>
      <c r="BX11" s="388"/>
      <c r="BY11" s="388"/>
      <c r="BZ11" s="388"/>
      <c r="CA11" s="388"/>
      <c r="CB11" s="388"/>
      <c r="CC11" s="389"/>
      <c r="CD11" s="434" t="s">
        <v>100</v>
      </c>
      <c r="CE11" s="435"/>
      <c r="CF11" s="435"/>
      <c r="CG11" s="435"/>
      <c r="CH11" s="435"/>
      <c r="CI11" s="435"/>
      <c r="CJ11" s="435"/>
      <c r="CK11" s="435"/>
      <c r="CL11" s="435"/>
      <c r="CM11" s="435"/>
      <c r="CN11" s="435"/>
      <c r="CO11" s="435"/>
      <c r="CP11" s="435"/>
      <c r="CQ11" s="435"/>
      <c r="CR11" s="435"/>
      <c r="CS11" s="436"/>
      <c r="CT11" s="437" t="s">
        <v>101</v>
      </c>
      <c r="CU11" s="438"/>
      <c r="CV11" s="438"/>
      <c r="CW11" s="438"/>
      <c r="CX11" s="438"/>
      <c r="CY11" s="438"/>
      <c r="CZ11" s="438"/>
      <c r="DA11" s="439"/>
      <c r="DB11" s="437" t="s">
        <v>101</v>
      </c>
      <c r="DC11" s="438"/>
      <c r="DD11" s="438"/>
      <c r="DE11" s="438"/>
      <c r="DF11" s="438"/>
      <c r="DG11" s="438"/>
      <c r="DH11" s="438"/>
      <c r="DI11" s="439"/>
      <c r="DJ11" s="112"/>
      <c r="DK11" s="112"/>
      <c r="DL11" s="112"/>
      <c r="DM11" s="112"/>
      <c r="DN11" s="112"/>
      <c r="DO11" s="112"/>
    </row>
    <row r="12" spans="1:119" ht="18.75" customHeight="1">
      <c r="A12" s="113"/>
      <c r="B12" s="442" t="s">
        <v>102</v>
      </c>
      <c r="C12" s="443"/>
      <c r="D12" s="443"/>
      <c r="E12" s="443"/>
      <c r="F12" s="443"/>
      <c r="G12" s="443"/>
      <c r="H12" s="443"/>
      <c r="I12" s="443"/>
      <c r="J12" s="443"/>
      <c r="K12" s="444"/>
      <c r="L12" s="451" t="s">
        <v>103</v>
      </c>
      <c r="M12" s="452"/>
      <c r="N12" s="452"/>
      <c r="O12" s="452"/>
      <c r="P12" s="452"/>
      <c r="Q12" s="453"/>
      <c r="R12" s="454">
        <v>6254106</v>
      </c>
      <c r="S12" s="455"/>
      <c r="T12" s="455"/>
      <c r="U12" s="455"/>
      <c r="V12" s="456"/>
      <c r="W12" s="457" t="s">
        <v>104</v>
      </c>
      <c r="X12" s="458"/>
      <c r="Y12" s="459"/>
      <c r="Z12" s="466" t="s">
        <v>1</v>
      </c>
      <c r="AA12" s="467"/>
      <c r="AB12" s="467"/>
      <c r="AC12" s="467"/>
      <c r="AD12" s="467"/>
      <c r="AE12" s="467"/>
      <c r="AF12" s="467"/>
      <c r="AG12" s="467"/>
      <c r="AH12" s="468"/>
      <c r="AI12" s="472" t="s">
        <v>105</v>
      </c>
      <c r="AJ12" s="467"/>
      <c r="AK12" s="467"/>
      <c r="AL12" s="467"/>
      <c r="AM12" s="468"/>
      <c r="AN12" s="472" t="s">
        <v>106</v>
      </c>
      <c r="AO12" s="473"/>
      <c r="AP12" s="473"/>
      <c r="AQ12" s="473"/>
      <c r="AR12" s="473"/>
      <c r="AS12" s="474"/>
      <c r="AT12" s="481" t="s">
        <v>107</v>
      </c>
      <c r="AU12" s="482"/>
      <c r="AV12" s="482"/>
      <c r="AW12" s="482"/>
      <c r="AX12" s="482"/>
      <c r="AY12" s="483"/>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t="s">
        <v>109</v>
      </c>
      <c r="BW12" s="388"/>
      <c r="BX12" s="388"/>
      <c r="BY12" s="388"/>
      <c r="BZ12" s="388"/>
      <c r="CA12" s="388"/>
      <c r="CB12" s="388"/>
      <c r="CC12" s="389"/>
      <c r="CD12" s="434" t="s">
        <v>110</v>
      </c>
      <c r="CE12" s="435"/>
      <c r="CF12" s="435"/>
      <c r="CG12" s="435"/>
      <c r="CH12" s="435"/>
      <c r="CI12" s="435"/>
      <c r="CJ12" s="435"/>
      <c r="CK12" s="435"/>
      <c r="CL12" s="435"/>
      <c r="CM12" s="435"/>
      <c r="CN12" s="435"/>
      <c r="CO12" s="435"/>
      <c r="CP12" s="435"/>
      <c r="CQ12" s="435"/>
      <c r="CR12" s="435"/>
      <c r="CS12" s="436"/>
      <c r="CT12" s="437" t="s">
        <v>109</v>
      </c>
      <c r="CU12" s="438"/>
      <c r="CV12" s="438"/>
      <c r="CW12" s="438"/>
      <c r="CX12" s="438"/>
      <c r="CY12" s="438"/>
      <c r="CZ12" s="438"/>
      <c r="DA12" s="439"/>
      <c r="DB12" s="437" t="s">
        <v>109</v>
      </c>
      <c r="DC12" s="438"/>
      <c r="DD12" s="438"/>
      <c r="DE12" s="438"/>
      <c r="DF12" s="438"/>
      <c r="DG12" s="438"/>
      <c r="DH12" s="438"/>
      <c r="DI12" s="439"/>
      <c r="DJ12" s="112"/>
      <c r="DK12" s="112"/>
      <c r="DL12" s="112"/>
      <c r="DM12" s="112"/>
      <c r="DN12" s="112"/>
      <c r="DO12" s="112"/>
    </row>
    <row r="13" spans="1:119" ht="18.75" customHeight="1" thickBot="1">
      <c r="A13" s="113"/>
      <c r="B13" s="445"/>
      <c r="C13" s="446"/>
      <c r="D13" s="446"/>
      <c r="E13" s="446"/>
      <c r="F13" s="446"/>
      <c r="G13" s="446"/>
      <c r="H13" s="446"/>
      <c r="I13" s="446"/>
      <c r="J13" s="446"/>
      <c r="K13" s="447"/>
      <c r="L13" s="120"/>
      <c r="M13" s="428" t="s">
        <v>111</v>
      </c>
      <c r="N13" s="429"/>
      <c r="O13" s="429"/>
      <c r="P13" s="429"/>
      <c r="Q13" s="430"/>
      <c r="R13" s="478">
        <v>6142717</v>
      </c>
      <c r="S13" s="479"/>
      <c r="T13" s="479"/>
      <c r="U13" s="479"/>
      <c r="V13" s="480"/>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4"/>
      <c r="AU13" s="485"/>
      <c r="AV13" s="485"/>
      <c r="AW13" s="485"/>
      <c r="AX13" s="485"/>
      <c r="AY13" s="486"/>
      <c r="AZ13" s="395" t="s">
        <v>112</v>
      </c>
      <c r="BA13" s="396"/>
      <c r="BB13" s="396"/>
      <c r="BC13" s="396"/>
      <c r="BD13" s="396"/>
      <c r="BE13" s="396"/>
      <c r="BF13" s="396"/>
      <c r="BG13" s="396"/>
      <c r="BH13" s="396"/>
      <c r="BI13" s="396"/>
      <c r="BJ13" s="396"/>
      <c r="BK13" s="396"/>
      <c r="BL13" s="396"/>
      <c r="BM13" s="397"/>
      <c r="BN13" s="387">
        <v>15573638</v>
      </c>
      <c r="BO13" s="388"/>
      <c r="BP13" s="388"/>
      <c r="BQ13" s="388"/>
      <c r="BR13" s="388"/>
      <c r="BS13" s="388"/>
      <c r="BT13" s="388"/>
      <c r="BU13" s="389"/>
      <c r="BV13" s="387">
        <v>7842368</v>
      </c>
      <c r="BW13" s="388"/>
      <c r="BX13" s="388"/>
      <c r="BY13" s="388"/>
      <c r="BZ13" s="388"/>
      <c r="CA13" s="388"/>
      <c r="CB13" s="388"/>
      <c r="CC13" s="389"/>
      <c r="CD13" s="434" t="s">
        <v>113</v>
      </c>
      <c r="CE13" s="435"/>
      <c r="CF13" s="435"/>
      <c r="CG13" s="435"/>
      <c r="CH13" s="435"/>
      <c r="CI13" s="435"/>
      <c r="CJ13" s="435"/>
      <c r="CK13" s="435"/>
      <c r="CL13" s="435"/>
      <c r="CM13" s="435"/>
      <c r="CN13" s="435"/>
      <c r="CO13" s="435"/>
      <c r="CP13" s="435"/>
      <c r="CQ13" s="435"/>
      <c r="CR13" s="435"/>
      <c r="CS13" s="436"/>
      <c r="CT13" s="366">
        <v>11.2</v>
      </c>
      <c r="CU13" s="367"/>
      <c r="CV13" s="367"/>
      <c r="CW13" s="367"/>
      <c r="CX13" s="367"/>
      <c r="CY13" s="367"/>
      <c r="CZ13" s="367"/>
      <c r="DA13" s="368"/>
      <c r="DB13" s="366">
        <v>11.3</v>
      </c>
      <c r="DC13" s="367"/>
      <c r="DD13" s="367"/>
      <c r="DE13" s="367"/>
      <c r="DF13" s="367"/>
      <c r="DG13" s="367"/>
      <c r="DH13" s="367"/>
      <c r="DI13" s="368"/>
      <c r="DJ13" s="112"/>
      <c r="DK13" s="112"/>
      <c r="DL13" s="112"/>
      <c r="DM13" s="112"/>
      <c r="DN13" s="112"/>
      <c r="DO13" s="112"/>
    </row>
    <row r="14" spans="1:119" ht="18.75" customHeight="1" thickBot="1">
      <c r="A14" s="113"/>
      <c r="B14" s="445"/>
      <c r="C14" s="446"/>
      <c r="D14" s="446"/>
      <c r="E14" s="446"/>
      <c r="F14" s="446"/>
      <c r="G14" s="446"/>
      <c r="H14" s="446"/>
      <c r="I14" s="446"/>
      <c r="J14" s="446"/>
      <c r="K14" s="447"/>
      <c r="L14" s="422" t="s">
        <v>114</v>
      </c>
      <c r="M14" s="440"/>
      <c r="N14" s="440"/>
      <c r="O14" s="440"/>
      <c r="P14" s="440"/>
      <c r="Q14" s="441"/>
      <c r="R14" s="431">
        <v>6247860</v>
      </c>
      <c r="S14" s="432"/>
      <c r="T14" s="432"/>
      <c r="U14" s="432"/>
      <c r="V14" s="433"/>
      <c r="W14" s="460"/>
      <c r="X14" s="461"/>
      <c r="Y14" s="462"/>
      <c r="Z14" s="409" t="s">
        <v>115</v>
      </c>
      <c r="AA14" s="410"/>
      <c r="AB14" s="410"/>
      <c r="AC14" s="410"/>
      <c r="AD14" s="410"/>
      <c r="AE14" s="410"/>
      <c r="AF14" s="410"/>
      <c r="AG14" s="410"/>
      <c r="AH14" s="411"/>
      <c r="AI14" s="412">
        <v>11030</v>
      </c>
      <c r="AJ14" s="413"/>
      <c r="AK14" s="413"/>
      <c r="AL14" s="413"/>
      <c r="AM14" s="414"/>
      <c r="AN14" s="412">
        <v>36101190</v>
      </c>
      <c r="AO14" s="413"/>
      <c r="AP14" s="413"/>
      <c r="AQ14" s="413"/>
      <c r="AR14" s="413"/>
      <c r="AS14" s="414"/>
      <c r="AT14" s="412">
        <v>3273</v>
      </c>
      <c r="AU14" s="413"/>
      <c r="AV14" s="413"/>
      <c r="AW14" s="413"/>
      <c r="AX14" s="413"/>
      <c r="AY14" s="415"/>
      <c r="AZ14" s="378" t="s">
        <v>116</v>
      </c>
      <c r="BA14" s="379"/>
      <c r="BB14" s="379"/>
      <c r="BC14" s="379"/>
      <c r="BD14" s="379"/>
      <c r="BE14" s="379"/>
      <c r="BF14" s="379"/>
      <c r="BG14" s="379"/>
      <c r="BH14" s="379"/>
      <c r="BI14" s="379"/>
      <c r="BJ14" s="379"/>
      <c r="BK14" s="379"/>
      <c r="BL14" s="379"/>
      <c r="BM14" s="380"/>
      <c r="BN14" s="381">
        <v>551833970</v>
      </c>
      <c r="BO14" s="382"/>
      <c r="BP14" s="382"/>
      <c r="BQ14" s="382"/>
      <c r="BR14" s="382"/>
      <c r="BS14" s="382"/>
      <c r="BT14" s="382"/>
      <c r="BU14" s="383"/>
      <c r="BV14" s="381">
        <v>526143943</v>
      </c>
      <c r="BW14" s="382"/>
      <c r="BX14" s="382"/>
      <c r="BY14" s="382"/>
      <c r="BZ14" s="382"/>
      <c r="CA14" s="382"/>
      <c r="CB14" s="382"/>
      <c r="CC14" s="383"/>
      <c r="CD14" s="358" t="s">
        <v>117</v>
      </c>
      <c r="CE14" s="359"/>
      <c r="CF14" s="359"/>
      <c r="CG14" s="359"/>
      <c r="CH14" s="359"/>
      <c r="CI14" s="359"/>
      <c r="CJ14" s="359"/>
      <c r="CK14" s="359"/>
      <c r="CL14" s="359"/>
      <c r="CM14" s="359"/>
      <c r="CN14" s="359"/>
      <c r="CO14" s="359"/>
      <c r="CP14" s="359"/>
      <c r="CQ14" s="359"/>
      <c r="CR14" s="359"/>
      <c r="CS14" s="360"/>
      <c r="CT14" s="392">
        <v>164.6</v>
      </c>
      <c r="CU14" s="393"/>
      <c r="CV14" s="393"/>
      <c r="CW14" s="393"/>
      <c r="CX14" s="393"/>
      <c r="CY14" s="393"/>
      <c r="CZ14" s="393"/>
      <c r="DA14" s="394"/>
      <c r="DB14" s="392">
        <v>179.3</v>
      </c>
      <c r="DC14" s="393"/>
      <c r="DD14" s="393"/>
      <c r="DE14" s="393"/>
      <c r="DF14" s="393"/>
      <c r="DG14" s="393"/>
      <c r="DH14" s="393"/>
      <c r="DI14" s="394"/>
      <c r="DJ14" s="112"/>
      <c r="DK14" s="112"/>
      <c r="DL14" s="112"/>
      <c r="DM14" s="112"/>
      <c r="DN14" s="112"/>
      <c r="DO14" s="112"/>
    </row>
    <row r="15" spans="1:119" ht="18.75" customHeight="1">
      <c r="A15" s="113"/>
      <c r="B15" s="445"/>
      <c r="C15" s="446"/>
      <c r="D15" s="446"/>
      <c r="E15" s="446"/>
      <c r="F15" s="446"/>
      <c r="G15" s="446"/>
      <c r="H15" s="446"/>
      <c r="I15" s="446"/>
      <c r="J15" s="446"/>
      <c r="K15" s="447"/>
      <c r="L15" s="120"/>
      <c r="M15" s="428" t="s">
        <v>111</v>
      </c>
      <c r="N15" s="429"/>
      <c r="O15" s="429"/>
      <c r="P15" s="429"/>
      <c r="Q15" s="430"/>
      <c r="R15" s="431">
        <v>6141503</v>
      </c>
      <c r="S15" s="432"/>
      <c r="T15" s="432"/>
      <c r="U15" s="432"/>
      <c r="V15" s="433"/>
      <c r="W15" s="460"/>
      <c r="X15" s="461"/>
      <c r="Y15" s="462"/>
      <c r="Z15" s="409" t="s">
        <v>118</v>
      </c>
      <c r="AA15" s="410"/>
      <c r="AB15" s="410"/>
      <c r="AC15" s="410"/>
      <c r="AD15" s="410"/>
      <c r="AE15" s="410"/>
      <c r="AF15" s="410"/>
      <c r="AG15" s="410"/>
      <c r="AH15" s="411"/>
      <c r="AI15" s="412" t="s">
        <v>109</v>
      </c>
      <c r="AJ15" s="413"/>
      <c r="AK15" s="413"/>
      <c r="AL15" s="413"/>
      <c r="AM15" s="414"/>
      <c r="AN15" s="412" t="s">
        <v>109</v>
      </c>
      <c r="AO15" s="413"/>
      <c r="AP15" s="413"/>
      <c r="AQ15" s="413"/>
      <c r="AR15" s="413"/>
      <c r="AS15" s="414"/>
      <c r="AT15" s="412" t="s">
        <v>109</v>
      </c>
      <c r="AU15" s="413"/>
      <c r="AV15" s="413"/>
      <c r="AW15" s="413"/>
      <c r="AX15" s="413"/>
      <c r="AY15" s="415"/>
      <c r="AZ15" s="384" t="s">
        <v>119</v>
      </c>
      <c r="BA15" s="385"/>
      <c r="BB15" s="385"/>
      <c r="BC15" s="385"/>
      <c r="BD15" s="385"/>
      <c r="BE15" s="385"/>
      <c r="BF15" s="385"/>
      <c r="BG15" s="385"/>
      <c r="BH15" s="385"/>
      <c r="BI15" s="385"/>
      <c r="BJ15" s="385"/>
      <c r="BK15" s="385"/>
      <c r="BL15" s="385"/>
      <c r="BM15" s="386"/>
      <c r="BN15" s="387">
        <v>710534180</v>
      </c>
      <c r="BO15" s="388"/>
      <c r="BP15" s="388"/>
      <c r="BQ15" s="388"/>
      <c r="BR15" s="388"/>
      <c r="BS15" s="388"/>
      <c r="BT15" s="388"/>
      <c r="BU15" s="389"/>
      <c r="BV15" s="387">
        <v>683712017</v>
      </c>
      <c r="BW15" s="388"/>
      <c r="BX15" s="388"/>
      <c r="BY15" s="388"/>
      <c r="BZ15" s="388"/>
      <c r="CA15" s="388"/>
      <c r="CB15" s="388"/>
      <c r="CC15" s="389"/>
      <c r="CD15" s="425" t="s">
        <v>120</v>
      </c>
      <c r="CE15" s="426"/>
      <c r="CF15" s="426"/>
      <c r="CG15" s="426"/>
      <c r="CH15" s="426"/>
      <c r="CI15" s="426"/>
      <c r="CJ15" s="426"/>
      <c r="CK15" s="426"/>
      <c r="CL15" s="426"/>
      <c r="CM15" s="426"/>
      <c r="CN15" s="426"/>
      <c r="CO15" s="426"/>
      <c r="CP15" s="426"/>
      <c r="CQ15" s="426"/>
      <c r="CR15" s="426"/>
      <c r="CS15" s="42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5"/>
      <c r="C16" s="446"/>
      <c r="D16" s="446"/>
      <c r="E16" s="446"/>
      <c r="F16" s="446"/>
      <c r="G16" s="446"/>
      <c r="H16" s="446"/>
      <c r="I16" s="446"/>
      <c r="J16" s="446"/>
      <c r="K16" s="447"/>
      <c r="L16" s="422" t="s">
        <v>121</v>
      </c>
      <c r="M16" s="423"/>
      <c r="N16" s="423"/>
      <c r="O16" s="423"/>
      <c r="P16" s="423"/>
      <c r="Q16" s="424"/>
      <c r="R16" s="419" t="s">
        <v>122</v>
      </c>
      <c r="S16" s="420"/>
      <c r="T16" s="420"/>
      <c r="U16" s="420"/>
      <c r="V16" s="421"/>
      <c r="W16" s="460"/>
      <c r="X16" s="461"/>
      <c r="Y16" s="462"/>
      <c r="Z16" s="409" t="s">
        <v>123</v>
      </c>
      <c r="AA16" s="410"/>
      <c r="AB16" s="410"/>
      <c r="AC16" s="410"/>
      <c r="AD16" s="410"/>
      <c r="AE16" s="410"/>
      <c r="AF16" s="410"/>
      <c r="AG16" s="410"/>
      <c r="AH16" s="411"/>
      <c r="AI16" s="412">
        <v>525</v>
      </c>
      <c r="AJ16" s="413"/>
      <c r="AK16" s="413"/>
      <c r="AL16" s="413"/>
      <c r="AM16" s="414"/>
      <c r="AN16" s="412">
        <v>1686825</v>
      </c>
      <c r="AO16" s="413"/>
      <c r="AP16" s="413"/>
      <c r="AQ16" s="413"/>
      <c r="AR16" s="413"/>
      <c r="AS16" s="414"/>
      <c r="AT16" s="412">
        <v>3213</v>
      </c>
      <c r="AU16" s="413"/>
      <c r="AV16" s="413"/>
      <c r="AW16" s="413"/>
      <c r="AX16" s="413"/>
      <c r="AY16" s="415"/>
      <c r="AZ16" s="384" t="s">
        <v>124</v>
      </c>
      <c r="BA16" s="385"/>
      <c r="BB16" s="385"/>
      <c r="BC16" s="385"/>
      <c r="BD16" s="385"/>
      <c r="BE16" s="385"/>
      <c r="BF16" s="385"/>
      <c r="BG16" s="385"/>
      <c r="BH16" s="385"/>
      <c r="BI16" s="385"/>
      <c r="BJ16" s="385"/>
      <c r="BK16" s="385"/>
      <c r="BL16" s="385"/>
      <c r="BM16" s="386"/>
      <c r="BN16" s="387">
        <v>690722738</v>
      </c>
      <c r="BO16" s="388"/>
      <c r="BP16" s="388"/>
      <c r="BQ16" s="388"/>
      <c r="BR16" s="388"/>
      <c r="BS16" s="388"/>
      <c r="BT16" s="388"/>
      <c r="BU16" s="389"/>
      <c r="BV16" s="387">
        <v>658901292</v>
      </c>
      <c r="BW16" s="388"/>
      <c r="BX16" s="388"/>
      <c r="BY16" s="388"/>
      <c r="BZ16" s="388"/>
      <c r="CA16" s="388"/>
      <c r="CB16" s="388"/>
      <c r="CC16" s="389"/>
      <c r="CD16" s="124"/>
      <c r="CE16" s="364"/>
      <c r="CF16" s="364"/>
      <c r="CG16" s="364"/>
      <c r="CH16" s="364"/>
      <c r="CI16" s="364"/>
      <c r="CJ16" s="364"/>
      <c r="CK16" s="364"/>
      <c r="CL16" s="364"/>
      <c r="CM16" s="364"/>
      <c r="CN16" s="364"/>
      <c r="CO16" s="364"/>
      <c r="CP16" s="364"/>
      <c r="CQ16" s="364"/>
      <c r="CR16" s="364"/>
      <c r="CS16" s="365"/>
      <c r="CT16" s="366"/>
      <c r="CU16" s="367"/>
      <c r="CV16" s="367"/>
      <c r="CW16" s="367"/>
      <c r="CX16" s="367"/>
      <c r="CY16" s="367"/>
      <c r="CZ16" s="367"/>
      <c r="DA16" s="368"/>
      <c r="DB16" s="366"/>
      <c r="DC16" s="367"/>
      <c r="DD16" s="367"/>
      <c r="DE16" s="367"/>
      <c r="DF16" s="367"/>
      <c r="DG16" s="367"/>
      <c r="DH16" s="367"/>
      <c r="DI16" s="368"/>
      <c r="DJ16" s="112"/>
      <c r="DK16" s="112"/>
      <c r="DL16" s="112"/>
      <c r="DM16" s="112"/>
      <c r="DN16" s="112"/>
      <c r="DO16" s="112"/>
    </row>
    <row r="17" spans="1:119" ht="18.75" customHeight="1" thickBot="1">
      <c r="A17" s="113"/>
      <c r="B17" s="448"/>
      <c r="C17" s="449"/>
      <c r="D17" s="449"/>
      <c r="E17" s="449"/>
      <c r="F17" s="449"/>
      <c r="G17" s="449"/>
      <c r="H17" s="449"/>
      <c r="I17" s="449"/>
      <c r="J17" s="449"/>
      <c r="K17" s="450"/>
      <c r="L17" s="125"/>
      <c r="M17" s="416" t="s">
        <v>125</v>
      </c>
      <c r="N17" s="417"/>
      <c r="O17" s="417"/>
      <c r="P17" s="417"/>
      <c r="Q17" s="418"/>
      <c r="R17" s="419" t="s">
        <v>126</v>
      </c>
      <c r="S17" s="420"/>
      <c r="T17" s="420"/>
      <c r="U17" s="420"/>
      <c r="V17" s="421"/>
      <c r="W17" s="460"/>
      <c r="X17" s="461"/>
      <c r="Y17" s="462"/>
      <c r="Z17" s="409" t="s">
        <v>127</v>
      </c>
      <c r="AA17" s="410"/>
      <c r="AB17" s="410"/>
      <c r="AC17" s="410"/>
      <c r="AD17" s="410"/>
      <c r="AE17" s="410"/>
      <c r="AF17" s="410"/>
      <c r="AG17" s="410"/>
      <c r="AH17" s="411"/>
      <c r="AI17" s="412">
        <v>11729</v>
      </c>
      <c r="AJ17" s="413"/>
      <c r="AK17" s="413"/>
      <c r="AL17" s="413"/>
      <c r="AM17" s="414"/>
      <c r="AN17" s="412">
        <v>37790838</v>
      </c>
      <c r="AO17" s="413"/>
      <c r="AP17" s="413"/>
      <c r="AQ17" s="413"/>
      <c r="AR17" s="413"/>
      <c r="AS17" s="414"/>
      <c r="AT17" s="412">
        <v>3222</v>
      </c>
      <c r="AU17" s="413"/>
      <c r="AV17" s="413"/>
      <c r="AW17" s="413"/>
      <c r="AX17" s="413"/>
      <c r="AY17" s="415"/>
      <c r="AZ17" s="384" t="s">
        <v>128</v>
      </c>
      <c r="BA17" s="385"/>
      <c r="BB17" s="385"/>
      <c r="BC17" s="385"/>
      <c r="BD17" s="385"/>
      <c r="BE17" s="385"/>
      <c r="BF17" s="385"/>
      <c r="BG17" s="385"/>
      <c r="BH17" s="385"/>
      <c r="BI17" s="385"/>
      <c r="BJ17" s="385"/>
      <c r="BK17" s="385"/>
      <c r="BL17" s="385"/>
      <c r="BM17" s="386"/>
      <c r="BN17" s="387">
        <v>979129187</v>
      </c>
      <c r="BO17" s="388"/>
      <c r="BP17" s="388"/>
      <c r="BQ17" s="388"/>
      <c r="BR17" s="388"/>
      <c r="BS17" s="388"/>
      <c r="BT17" s="388"/>
      <c r="BU17" s="389"/>
      <c r="BV17" s="387">
        <v>939154102</v>
      </c>
      <c r="BW17" s="388"/>
      <c r="BX17" s="388"/>
      <c r="BY17" s="388"/>
      <c r="BZ17" s="388"/>
      <c r="CA17" s="388"/>
      <c r="CB17" s="388"/>
      <c r="CC17" s="389"/>
      <c r="CD17" s="124"/>
      <c r="CE17" s="364"/>
      <c r="CF17" s="364"/>
      <c r="CG17" s="364"/>
      <c r="CH17" s="364"/>
      <c r="CI17" s="364"/>
      <c r="CJ17" s="364"/>
      <c r="CK17" s="364"/>
      <c r="CL17" s="364"/>
      <c r="CM17" s="364"/>
      <c r="CN17" s="364"/>
      <c r="CO17" s="364"/>
      <c r="CP17" s="364"/>
      <c r="CQ17" s="364"/>
      <c r="CR17" s="364"/>
      <c r="CS17" s="365"/>
      <c r="CT17" s="366"/>
      <c r="CU17" s="367"/>
      <c r="CV17" s="367"/>
      <c r="CW17" s="367"/>
      <c r="CX17" s="367"/>
      <c r="CY17" s="367"/>
      <c r="CZ17" s="367"/>
      <c r="DA17" s="368"/>
      <c r="DB17" s="366"/>
      <c r="DC17" s="367"/>
      <c r="DD17" s="367"/>
      <c r="DE17" s="367"/>
      <c r="DF17" s="367"/>
      <c r="DG17" s="367"/>
      <c r="DH17" s="367"/>
      <c r="DI17" s="368"/>
      <c r="DJ17" s="112"/>
      <c r="DK17" s="112"/>
      <c r="DL17" s="112"/>
      <c r="DM17" s="112"/>
      <c r="DN17" s="112"/>
      <c r="DO17" s="112"/>
    </row>
    <row r="18" spans="1:119" ht="18.75" customHeight="1" thickBot="1">
      <c r="A18" s="113"/>
      <c r="B18" s="404" t="s">
        <v>129</v>
      </c>
      <c r="C18" s="405"/>
      <c r="D18" s="405"/>
      <c r="E18" s="405"/>
      <c r="F18" s="405"/>
      <c r="G18" s="405"/>
      <c r="H18" s="405"/>
      <c r="I18" s="405"/>
      <c r="J18" s="405"/>
      <c r="K18" s="406"/>
      <c r="L18" s="407">
        <v>5158</v>
      </c>
      <c r="M18" s="408"/>
      <c r="N18" s="408"/>
      <c r="O18" s="408"/>
      <c r="P18" s="408"/>
      <c r="Q18" s="408"/>
      <c r="R18" s="408"/>
      <c r="S18" s="408"/>
      <c r="T18" s="408"/>
      <c r="U18" s="408"/>
      <c r="V18" s="408"/>
      <c r="W18" s="460"/>
      <c r="X18" s="461"/>
      <c r="Y18" s="462"/>
      <c r="Z18" s="409" t="s">
        <v>130</v>
      </c>
      <c r="AA18" s="410"/>
      <c r="AB18" s="410"/>
      <c r="AC18" s="410"/>
      <c r="AD18" s="410"/>
      <c r="AE18" s="410"/>
      <c r="AF18" s="410"/>
      <c r="AG18" s="410"/>
      <c r="AH18" s="411"/>
      <c r="AI18" s="412">
        <v>36096</v>
      </c>
      <c r="AJ18" s="413"/>
      <c r="AK18" s="413"/>
      <c r="AL18" s="413"/>
      <c r="AM18" s="414"/>
      <c r="AN18" s="412">
        <v>130495909</v>
      </c>
      <c r="AO18" s="413"/>
      <c r="AP18" s="413"/>
      <c r="AQ18" s="413"/>
      <c r="AR18" s="413"/>
      <c r="AS18" s="414"/>
      <c r="AT18" s="412">
        <v>3615</v>
      </c>
      <c r="AU18" s="413"/>
      <c r="AV18" s="413"/>
      <c r="AW18" s="413"/>
      <c r="AX18" s="413"/>
      <c r="AY18" s="415"/>
      <c r="AZ18" s="395" t="s">
        <v>131</v>
      </c>
      <c r="BA18" s="396"/>
      <c r="BB18" s="396"/>
      <c r="BC18" s="396"/>
      <c r="BD18" s="396"/>
      <c r="BE18" s="396"/>
      <c r="BF18" s="396"/>
      <c r="BG18" s="396"/>
      <c r="BH18" s="396"/>
      <c r="BI18" s="396"/>
      <c r="BJ18" s="396"/>
      <c r="BK18" s="396"/>
      <c r="BL18" s="396"/>
      <c r="BM18" s="397"/>
      <c r="BN18" s="361">
        <v>1202882571</v>
      </c>
      <c r="BO18" s="362"/>
      <c r="BP18" s="362"/>
      <c r="BQ18" s="362"/>
      <c r="BR18" s="362"/>
      <c r="BS18" s="362"/>
      <c r="BT18" s="362"/>
      <c r="BU18" s="363"/>
      <c r="BV18" s="361">
        <v>1180782697</v>
      </c>
      <c r="BW18" s="362"/>
      <c r="BX18" s="362"/>
      <c r="BY18" s="362"/>
      <c r="BZ18" s="362"/>
      <c r="CA18" s="362"/>
      <c r="CB18" s="362"/>
      <c r="CC18" s="363"/>
      <c r="CD18" s="124"/>
      <c r="CE18" s="364"/>
      <c r="CF18" s="364"/>
      <c r="CG18" s="364"/>
      <c r="CH18" s="364"/>
      <c r="CI18" s="364"/>
      <c r="CJ18" s="364"/>
      <c r="CK18" s="364"/>
      <c r="CL18" s="364"/>
      <c r="CM18" s="364"/>
      <c r="CN18" s="364"/>
      <c r="CO18" s="364"/>
      <c r="CP18" s="364"/>
      <c r="CQ18" s="364"/>
      <c r="CR18" s="364"/>
      <c r="CS18" s="365"/>
      <c r="CT18" s="366"/>
      <c r="CU18" s="367"/>
      <c r="CV18" s="367"/>
      <c r="CW18" s="367"/>
      <c r="CX18" s="367"/>
      <c r="CY18" s="367"/>
      <c r="CZ18" s="367"/>
      <c r="DA18" s="368"/>
      <c r="DB18" s="366"/>
      <c r="DC18" s="367"/>
      <c r="DD18" s="367"/>
      <c r="DE18" s="367"/>
      <c r="DF18" s="367"/>
      <c r="DG18" s="367"/>
      <c r="DH18" s="367"/>
      <c r="DI18" s="368"/>
      <c r="DJ18" s="112"/>
      <c r="DK18" s="112"/>
      <c r="DL18" s="112"/>
      <c r="DM18" s="112"/>
      <c r="DN18" s="112"/>
      <c r="DO18" s="112"/>
    </row>
    <row r="19" spans="1:119" ht="18.75" customHeight="1" thickBot="1">
      <c r="A19" s="113"/>
      <c r="B19" s="404" t="s">
        <v>132</v>
      </c>
      <c r="C19" s="405"/>
      <c r="D19" s="405"/>
      <c r="E19" s="405"/>
      <c r="F19" s="405"/>
      <c r="G19" s="405"/>
      <c r="H19" s="405"/>
      <c r="I19" s="405"/>
      <c r="J19" s="405"/>
      <c r="K19" s="406"/>
      <c r="L19" s="407">
        <v>1213</v>
      </c>
      <c r="M19" s="408"/>
      <c r="N19" s="408"/>
      <c r="O19" s="408"/>
      <c r="P19" s="408"/>
      <c r="Q19" s="408"/>
      <c r="R19" s="408"/>
      <c r="S19" s="408"/>
      <c r="T19" s="408"/>
      <c r="U19" s="408"/>
      <c r="V19" s="408"/>
      <c r="W19" s="460"/>
      <c r="X19" s="461"/>
      <c r="Y19" s="462"/>
      <c r="Z19" s="409" t="s">
        <v>133</v>
      </c>
      <c r="AA19" s="410"/>
      <c r="AB19" s="410"/>
      <c r="AC19" s="410"/>
      <c r="AD19" s="410"/>
      <c r="AE19" s="410"/>
      <c r="AF19" s="410"/>
      <c r="AG19" s="410"/>
      <c r="AH19" s="411"/>
      <c r="AI19" s="412" t="s">
        <v>101</v>
      </c>
      <c r="AJ19" s="413"/>
      <c r="AK19" s="413"/>
      <c r="AL19" s="413"/>
      <c r="AM19" s="414"/>
      <c r="AN19" s="412" t="s">
        <v>101</v>
      </c>
      <c r="AO19" s="413"/>
      <c r="AP19" s="413"/>
      <c r="AQ19" s="413"/>
      <c r="AR19" s="413"/>
      <c r="AS19" s="414"/>
      <c r="AT19" s="412" t="s">
        <v>101</v>
      </c>
      <c r="AU19" s="413"/>
      <c r="AV19" s="413"/>
      <c r="AW19" s="413"/>
      <c r="AX19" s="413"/>
      <c r="AY19" s="415"/>
      <c r="AZ19" s="378" t="s">
        <v>134</v>
      </c>
      <c r="BA19" s="379"/>
      <c r="BB19" s="379"/>
      <c r="BC19" s="379"/>
      <c r="BD19" s="379"/>
      <c r="BE19" s="379"/>
      <c r="BF19" s="379"/>
      <c r="BG19" s="379"/>
      <c r="BH19" s="379"/>
      <c r="BI19" s="379"/>
      <c r="BJ19" s="379"/>
      <c r="BK19" s="379"/>
      <c r="BL19" s="379"/>
      <c r="BM19" s="380"/>
      <c r="BN19" s="381">
        <v>3044061498</v>
      </c>
      <c r="BO19" s="382"/>
      <c r="BP19" s="382"/>
      <c r="BQ19" s="382"/>
      <c r="BR19" s="382"/>
      <c r="BS19" s="382"/>
      <c r="BT19" s="382"/>
      <c r="BU19" s="383"/>
      <c r="BV19" s="381">
        <v>2963409909</v>
      </c>
      <c r="BW19" s="382"/>
      <c r="BX19" s="382"/>
      <c r="BY19" s="382"/>
      <c r="BZ19" s="382"/>
      <c r="CA19" s="382"/>
      <c r="CB19" s="382"/>
      <c r="CC19" s="383"/>
      <c r="CD19" s="124"/>
      <c r="CE19" s="364"/>
      <c r="CF19" s="364"/>
      <c r="CG19" s="364"/>
      <c r="CH19" s="364"/>
      <c r="CI19" s="364"/>
      <c r="CJ19" s="364"/>
      <c r="CK19" s="364"/>
      <c r="CL19" s="364"/>
      <c r="CM19" s="364"/>
      <c r="CN19" s="364"/>
      <c r="CO19" s="364"/>
      <c r="CP19" s="364"/>
      <c r="CQ19" s="364"/>
      <c r="CR19" s="364"/>
      <c r="CS19" s="365"/>
      <c r="CT19" s="366"/>
      <c r="CU19" s="367"/>
      <c r="CV19" s="367"/>
      <c r="CW19" s="367"/>
      <c r="CX19" s="367"/>
      <c r="CY19" s="367"/>
      <c r="CZ19" s="367"/>
      <c r="DA19" s="368"/>
      <c r="DB19" s="366"/>
      <c r="DC19" s="367"/>
      <c r="DD19" s="367"/>
      <c r="DE19" s="367"/>
      <c r="DF19" s="367"/>
      <c r="DG19" s="367"/>
      <c r="DH19" s="367"/>
      <c r="DI19" s="368"/>
      <c r="DJ19" s="112"/>
      <c r="DK19" s="112"/>
      <c r="DL19" s="112"/>
      <c r="DM19" s="112"/>
      <c r="DN19" s="112"/>
      <c r="DO19" s="112"/>
    </row>
    <row r="20" spans="1:119" ht="18.75" customHeight="1" thickBot="1">
      <c r="A20" s="113"/>
      <c r="B20" s="404" t="s">
        <v>135</v>
      </c>
      <c r="C20" s="405"/>
      <c r="D20" s="405"/>
      <c r="E20" s="405"/>
      <c r="F20" s="405"/>
      <c r="G20" s="405"/>
      <c r="H20" s="405"/>
      <c r="I20" s="405"/>
      <c r="J20" s="405"/>
      <c r="K20" s="406"/>
      <c r="L20" s="407">
        <v>2515904</v>
      </c>
      <c r="M20" s="408"/>
      <c r="N20" s="408"/>
      <c r="O20" s="408"/>
      <c r="P20" s="408"/>
      <c r="Q20" s="408"/>
      <c r="R20" s="408"/>
      <c r="S20" s="408"/>
      <c r="T20" s="408"/>
      <c r="U20" s="408"/>
      <c r="V20" s="408"/>
      <c r="W20" s="463"/>
      <c r="X20" s="464"/>
      <c r="Y20" s="465"/>
      <c r="Z20" s="409" t="s">
        <v>136</v>
      </c>
      <c r="AA20" s="410"/>
      <c r="AB20" s="410"/>
      <c r="AC20" s="410"/>
      <c r="AD20" s="410"/>
      <c r="AE20" s="410"/>
      <c r="AF20" s="410"/>
      <c r="AG20" s="410"/>
      <c r="AH20" s="411"/>
      <c r="AI20" s="412">
        <v>58855</v>
      </c>
      <c r="AJ20" s="413"/>
      <c r="AK20" s="413"/>
      <c r="AL20" s="413"/>
      <c r="AM20" s="414"/>
      <c r="AN20" s="412">
        <v>204387937</v>
      </c>
      <c r="AO20" s="413"/>
      <c r="AP20" s="413"/>
      <c r="AQ20" s="413"/>
      <c r="AR20" s="413"/>
      <c r="AS20" s="414"/>
      <c r="AT20" s="412">
        <v>3473</v>
      </c>
      <c r="AU20" s="413"/>
      <c r="AV20" s="413"/>
      <c r="AW20" s="413"/>
      <c r="AX20" s="413"/>
      <c r="AY20" s="415"/>
      <c r="AZ20" s="395" t="s">
        <v>137</v>
      </c>
      <c r="BA20" s="396"/>
      <c r="BB20" s="396"/>
      <c r="BC20" s="396"/>
      <c r="BD20" s="396"/>
      <c r="BE20" s="396"/>
      <c r="BF20" s="396"/>
      <c r="BG20" s="396"/>
      <c r="BH20" s="396"/>
      <c r="BI20" s="396"/>
      <c r="BJ20" s="396"/>
      <c r="BK20" s="396"/>
      <c r="BL20" s="396"/>
      <c r="BM20" s="397"/>
      <c r="BN20" s="361">
        <v>436218525</v>
      </c>
      <c r="BO20" s="362"/>
      <c r="BP20" s="362"/>
      <c r="BQ20" s="362"/>
      <c r="BR20" s="362"/>
      <c r="BS20" s="362"/>
      <c r="BT20" s="362"/>
      <c r="BU20" s="363"/>
      <c r="BV20" s="361">
        <v>440464384</v>
      </c>
      <c r="BW20" s="362"/>
      <c r="BX20" s="362"/>
      <c r="BY20" s="362"/>
      <c r="BZ20" s="362"/>
      <c r="CA20" s="362"/>
      <c r="CB20" s="362"/>
      <c r="CC20" s="363"/>
      <c r="CD20" s="124"/>
      <c r="CE20" s="364"/>
      <c r="CF20" s="364"/>
      <c r="CG20" s="364"/>
      <c r="CH20" s="364"/>
      <c r="CI20" s="364"/>
      <c r="CJ20" s="364"/>
      <c r="CK20" s="364"/>
      <c r="CL20" s="364"/>
      <c r="CM20" s="364"/>
      <c r="CN20" s="364"/>
      <c r="CO20" s="364"/>
      <c r="CP20" s="364"/>
      <c r="CQ20" s="364"/>
      <c r="CR20" s="364"/>
      <c r="CS20" s="365"/>
      <c r="CT20" s="366"/>
      <c r="CU20" s="367"/>
      <c r="CV20" s="367"/>
      <c r="CW20" s="367"/>
      <c r="CX20" s="367"/>
      <c r="CY20" s="367"/>
      <c r="CZ20" s="367"/>
      <c r="DA20" s="368"/>
      <c r="DB20" s="366"/>
      <c r="DC20" s="367"/>
      <c r="DD20" s="367"/>
      <c r="DE20" s="367"/>
      <c r="DF20" s="367"/>
      <c r="DG20" s="367"/>
      <c r="DH20" s="367"/>
      <c r="DI20" s="368"/>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8" t="s">
        <v>138</v>
      </c>
      <c r="X21" s="399"/>
      <c r="Y21" s="399"/>
      <c r="Z21" s="399"/>
      <c r="AA21" s="399"/>
      <c r="AB21" s="399"/>
      <c r="AC21" s="399"/>
      <c r="AD21" s="399"/>
      <c r="AE21" s="399"/>
      <c r="AF21" s="399"/>
      <c r="AG21" s="399"/>
      <c r="AH21" s="400"/>
      <c r="AI21" s="401">
        <v>100.5</v>
      </c>
      <c r="AJ21" s="402"/>
      <c r="AK21" s="402"/>
      <c r="AL21" s="402"/>
      <c r="AM21" s="402"/>
      <c r="AN21" s="402"/>
      <c r="AO21" s="402"/>
      <c r="AP21" s="402"/>
      <c r="AQ21" s="402"/>
      <c r="AR21" s="402"/>
      <c r="AS21" s="402"/>
      <c r="AT21" s="402"/>
      <c r="AU21" s="402"/>
      <c r="AV21" s="402"/>
      <c r="AW21" s="402"/>
      <c r="AX21" s="402"/>
      <c r="AY21" s="403"/>
      <c r="AZ21" s="378" t="s">
        <v>139</v>
      </c>
      <c r="BA21" s="379"/>
      <c r="BB21" s="379"/>
      <c r="BC21" s="379"/>
      <c r="BD21" s="379"/>
      <c r="BE21" s="379"/>
      <c r="BF21" s="379"/>
      <c r="BG21" s="379"/>
      <c r="BH21" s="379"/>
      <c r="BI21" s="379"/>
      <c r="BJ21" s="379"/>
      <c r="BK21" s="379"/>
      <c r="BL21" s="379"/>
      <c r="BM21" s="380"/>
      <c r="BN21" s="381">
        <v>90911301</v>
      </c>
      <c r="BO21" s="382"/>
      <c r="BP21" s="382"/>
      <c r="BQ21" s="382"/>
      <c r="BR21" s="382"/>
      <c r="BS21" s="382"/>
      <c r="BT21" s="382"/>
      <c r="BU21" s="383"/>
      <c r="BV21" s="381">
        <v>91358922</v>
      </c>
      <c r="BW21" s="382"/>
      <c r="BX21" s="382"/>
      <c r="BY21" s="382"/>
      <c r="BZ21" s="382"/>
      <c r="CA21" s="382"/>
      <c r="CB21" s="382"/>
      <c r="CC21" s="383"/>
      <c r="CD21" s="124"/>
      <c r="CE21" s="364"/>
      <c r="CF21" s="364"/>
      <c r="CG21" s="364"/>
      <c r="CH21" s="364"/>
      <c r="CI21" s="364"/>
      <c r="CJ21" s="364"/>
      <c r="CK21" s="364"/>
      <c r="CL21" s="364"/>
      <c r="CM21" s="364"/>
      <c r="CN21" s="364"/>
      <c r="CO21" s="364"/>
      <c r="CP21" s="364"/>
      <c r="CQ21" s="364"/>
      <c r="CR21" s="364"/>
      <c r="CS21" s="365"/>
      <c r="CT21" s="366"/>
      <c r="CU21" s="367"/>
      <c r="CV21" s="367"/>
      <c r="CW21" s="367"/>
      <c r="CX21" s="367"/>
      <c r="CY21" s="367"/>
      <c r="CZ21" s="367"/>
      <c r="DA21" s="368"/>
      <c r="DB21" s="366"/>
      <c r="DC21" s="367"/>
      <c r="DD21" s="367"/>
      <c r="DE21" s="367"/>
      <c r="DF21" s="367"/>
      <c r="DG21" s="367"/>
      <c r="DH21" s="367"/>
      <c r="DI21" s="368"/>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13262070</v>
      </c>
      <c r="BO22" s="388"/>
      <c r="BP22" s="388"/>
      <c r="BQ22" s="388"/>
      <c r="BR22" s="388"/>
      <c r="BS22" s="388"/>
      <c r="BT22" s="388"/>
      <c r="BU22" s="389"/>
      <c r="BV22" s="387">
        <v>13979518</v>
      </c>
      <c r="BW22" s="388"/>
      <c r="BX22" s="388"/>
      <c r="BY22" s="388"/>
      <c r="BZ22" s="388"/>
      <c r="CA22" s="388"/>
      <c r="CB22" s="388"/>
      <c r="CC22" s="389"/>
      <c r="CD22" s="124"/>
      <c r="CE22" s="364"/>
      <c r="CF22" s="364"/>
      <c r="CG22" s="364"/>
      <c r="CH22" s="364"/>
      <c r="CI22" s="364"/>
      <c r="CJ22" s="364"/>
      <c r="CK22" s="364"/>
      <c r="CL22" s="364"/>
      <c r="CM22" s="364"/>
      <c r="CN22" s="364"/>
      <c r="CO22" s="364"/>
      <c r="CP22" s="364"/>
      <c r="CQ22" s="364"/>
      <c r="CR22" s="364"/>
      <c r="CS22" s="365"/>
      <c r="CT22" s="366"/>
      <c r="CU22" s="367"/>
      <c r="CV22" s="367"/>
      <c r="CW22" s="367"/>
      <c r="CX22" s="367"/>
      <c r="CY22" s="367"/>
      <c r="CZ22" s="367"/>
      <c r="DA22" s="368"/>
      <c r="DB22" s="366"/>
      <c r="DC22" s="367"/>
      <c r="DD22" s="367"/>
      <c r="DE22" s="367"/>
      <c r="DF22" s="367"/>
      <c r="DG22" s="367"/>
      <c r="DH22" s="367"/>
      <c r="DI22" s="368"/>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3800000</v>
      </c>
      <c r="BO23" s="388"/>
      <c r="BP23" s="388"/>
      <c r="BQ23" s="388"/>
      <c r="BR23" s="388"/>
      <c r="BS23" s="388"/>
      <c r="BT23" s="388"/>
      <c r="BU23" s="389"/>
      <c r="BV23" s="387">
        <v>3800000</v>
      </c>
      <c r="BW23" s="388"/>
      <c r="BX23" s="388"/>
      <c r="BY23" s="388"/>
      <c r="BZ23" s="388"/>
      <c r="CA23" s="388"/>
      <c r="CB23" s="388"/>
      <c r="CC23" s="389"/>
      <c r="CD23" s="124"/>
      <c r="CE23" s="364"/>
      <c r="CF23" s="364"/>
      <c r="CG23" s="364"/>
      <c r="CH23" s="364"/>
      <c r="CI23" s="364"/>
      <c r="CJ23" s="364"/>
      <c r="CK23" s="364"/>
      <c r="CL23" s="364"/>
      <c r="CM23" s="364"/>
      <c r="CN23" s="364"/>
      <c r="CO23" s="364"/>
      <c r="CP23" s="364"/>
      <c r="CQ23" s="364"/>
      <c r="CR23" s="364"/>
      <c r="CS23" s="365"/>
      <c r="CT23" s="366"/>
      <c r="CU23" s="367"/>
      <c r="CV23" s="367"/>
      <c r="CW23" s="367"/>
      <c r="CX23" s="367"/>
      <c r="CY23" s="367"/>
      <c r="CZ23" s="367"/>
      <c r="DA23" s="368"/>
      <c r="DB23" s="366"/>
      <c r="DC23" s="367"/>
      <c r="DD23" s="367"/>
      <c r="DE23" s="367"/>
      <c r="DF23" s="367"/>
      <c r="DG23" s="367"/>
      <c r="DH23" s="367"/>
      <c r="DI23" s="368"/>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8" t="s">
        <v>142</v>
      </c>
      <c r="BA24" s="359"/>
      <c r="BB24" s="359"/>
      <c r="BC24" s="359"/>
      <c r="BD24" s="359"/>
      <c r="BE24" s="359"/>
      <c r="BF24" s="359"/>
      <c r="BG24" s="359"/>
      <c r="BH24" s="359"/>
      <c r="BI24" s="359"/>
      <c r="BJ24" s="359"/>
      <c r="BK24" s="359"/>
      <c r="BL24" s="359"/>
      <c r="BM24" s="360"/>
      <c r="BN24" s="361">
        <v>1800000</v>
      </c>
      <c r="BO24" s="362"/>
      <c r="BP24" s="362"/>
      <c r="BQ24" s="362"/>
      <c r="BR24" s="362"/>
      <c r="BS24" s="362"/>
      <c r="BT24" s="362"/>
      <c r="BU24" s="363"/>
      <c r="BV24" s="361">
        <v>1800000</v>
      </c>
      <c r="BW24" s="362"/>
      <c r="BX24" s="362"/>
      <c r="BY24" s="362"/>
      <c r="BZ24" s="362"/>
      <c r="CA24" s="362"/>
      <c r="CB24" s="362"/>
      <c r="CC24" s="363"/>
      <c r="CD24" s="124"/>
      <c r="CE24" s="364"/>
      <c r="CF24" s="364"/>
      <c r="CG24" s="364"/>
      <c r="CH24" s="364"/>
      <c r="CI24" s="364"/>
      <c r="CJ24" s="364"/>
      <c r="CK24" s="364"/>
      <c r="CL24" s="364"/>
      <c r="CM24" s="364"/>
      <c r="CN24" s="364"/>
      <c r="CO24" s="364"/>
      <c r="CP24" s="364"/>
      <c r="CQ24" s="364"/>
      <c r="CR24" s="364"/>
      <c r="CS24" s="365"/>
      <c r="CT24" s="366"/>
      <c r="CU24" s="367"/>
      <c r="CV24" s="367"/>
      <c r="CW24" s="367"/>
      <c r="CX24" s="367"/>
      <c r="CY24" s="367"/>
      <c r="CZ24" s="367"/>
      <c r="DA24" s="368"/>
      <c r="DB24" s="366"/>
      <c r="DC24" s="367"/>
      <c r="DD24" s="367"/>
      <c r="DE24" s="367"/>
      <c r="DF24" s="367"/>
      <c r="DG24" s="367"/>
      <c r="DH24" s="367"/>
      <c r="DI24" s="368"/>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9" t="s">
        <v>143</v>
      </c>
      <c r="BA25" s="370"/>
      <c r="BB25" s="370"/>
      <c r="BC25" s="371"/>
      <c r="BD25" s="378" t="s">
        <v>144</v>
      </c>
      <c r="BE25" s="379"/>
      <c r="BF25" s="379"/>
      <c r="BG25" s="379"/>
      <c r="BH25" s="379"/>
      <c r="BI25" s="379"/>
      <c r="BJ25" s="379"/>
      <c r="BK25" s="379"/>
      <c r="BL25" s="379"/>
      <c r="BM25" s="380"/>
      <c r="BN25" s="381">
        <v>38932604</v>
      </c>
      <c r="BO25" s="382"/>
      <c r="BP25" s="382"/>
      <c r="BQ25" s="382"/>
      <c r="BR25" s="382"/>
      <c r="BS25" s="382"/>
      <c r="BT25" s="382"/>
      <c r="BU25" s="383"/>
      <c r="BV25" s="381">
        <v>18819959</v>
      </c>
      <c r="BW25" s="382"/>
      <c r="BX25" s="382"/>
      <c r="BY25" s="382"/>
      <c r="BZ25" s="382"/>
      <c r="CA25" s="382"/>
      <c r="CB25" s="382"/>
      <c r="CC25" s="383"/>
      <c r="CD25" s="124"/>
      <c r="CE25" s="364"/>
      <c r="CF25" s="364"/>
      <c r="CG25" s="364"/>
      <c r="CH25" s="364"/>
      <c r="CI25" s="364"/>
      <c r="CJ25" s="364"/>
      <c r="CK25" s="364"/>
      <c r="CL25" s="364"/>
      <c r="CM25" s="364"/>
      <c r="CN25" s="364"/>
      <c r="CO25" s="364"/>
      <c r="CP25" s="364"/>
      <c r="CQ25" s="364"/>
      <c r="CR25" s="364"/>
      <c r="CS25" s="365"/>
      <c r="CT25" s="366"/>
      <c r="CU25" s="367"/>
      <c r="CV25" s="367"/>
      <c r="CW25" s="367"/>
      <c r="CX25" s="367"/>
      <c r="CY25" s="367"/>
      <c r="CZ25" s="367"/>
      <c r="DA25" s="368"/>
      <c r="DB25" s="366"/>
      <c r="DC25" s="367"/>
      <c r="DD25" s="367"/>
      <c r="DE25" s="367"/>
      <c r="DF25" s="367"/>
      <c r="DG25" s="367"/>
      <c r="DH25" s="367"/>
      <c r="DI25" s="368"/>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2"/>
      <c r="BA26" s="373"/>
      <c r="BB26" s="373"/>
      <c r="BC26" s="374"/>
      <c r="BD26" s="384" t="s">
        <v>145</v>
      </c>
      <c r="BE26" s="385"/>
      <c r="BF26" s="385"/>
      <c r="BG26" s="385"/>
      <c r="BH26" s="385"/>
      <c r="BI26" s="385"/>
      <c r="BJ26" s="385"/>
      <c r="BK26" s="385"/>
      <c r="BL26" s="385"/>
      <c r="BM26" s="386"/>
      <c r="BN26" s="387">
        <v>35063775</v>
      </c>
      <c r="BO26" s="388"/>
      <c r="BP26" s="388"/>
      <c r="BQ26" s="388"/>
      <c r="BR26" s="388"/>
      <c r="BS26" s="388"/>
      <c r="BT26" s="388"/>
      <c r="BU26" s="389"/>
      <c r="BV26" s="387">
        <v>10000001</v>
      </c>
      <c r="BW26" s="388"/>
      <c r="BX26" s="388"/>
      <c r="BY26" s="388"/>
      <c r="BZ26" s="388"/>
      <c r="CA26" s="388"/>
      <c r="CB26" s="388"/>
      <c r="CC26" s="389"/>
      <c r="CD26" s="124"/>
      <c r="CE26" s="364"/>
      <c r="CF26" s="364"/>
      <c r="CG26" s="364"/>
      <c r="CH26" s="364"/>
      <c r="CI26" s="364"/>
      <c r="CJ26" s="364"/>
      <c r="CK26" s="364"/>
      <c r="CL26" s="364"/>
      <c r="CM26" s="364"/>
      <c r="CN26" s="364"/>
      <c r="CO26" s="364"/>
      <c r="CP26" s="364"/>
      <c r="CQ26" s="364"/>
      <c r="CR26" s="364"/>
      <c r="CS26" s="365"/>
      <c r="CT26" s="366"/>
      <c r="CU26" s="367"/>
      <c r="CV26" s="367"/>
      <c r="CW26" s="367"/>
      <c r="CX26" s="367"/>
      <c r="CY26" s="367"/>
      <c r="CZ26" s="367"/>
      <c r="DA26" s="368"/>
      <c r="DB26" s="366"/>
      <c r="DC26" s="367"/>
      <c r="DD26" s="367"/>
      <c r="DE26" s="367"/>
      <c r="DF26" s="367"/>
      <c r="DG26" s="367"/>
      <c r="DH26" s="367"/>
      <c r="DI26" s="368"/>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5"/>
      <c r="BA27" s="376"/>
      <c r="BB27" s="376"/>
      <c r="BC27" s="377"/>
      <c r="BD27" s="395" t="s">
        <v>146</v>
      </c>
      <c r="BE27" s="396"/>
      <c r="BF27" s="396"/>
      <c r="BG27" s="396"/>
      <c r="BH27" s="396"/>
      <c r="BI27" s="396"/>
      <c r="BJ27" s="396"/>
      <c r="BK27" s="396"/>
      <c r="BL27" s="396"/>
      <c r="BM27" s="397"/>
      <c r="BN27" s="361">
        <v>115954747</v>
      </c>
      <c r="BO27" s="362"/>
      <c r="BP27" s="362"/>
      <c r="BQ27" s="362"/>
      <c r="BR27" s="362"/>
      <c r="BS27" s="362"/>
      <c r="BT27" s="362"/>
      <c r="BU27" s="363"/>
      <c r="BV27" s="361">
        <v>119310898</v>
      </c>
      <c r="BW27" s="362"/>
      <c r="BX27" s="362"/>
      <c r="BY27" s="362"/>
      <c r="BZ27" s="362"/>
      <c r="CA27" s="362"/>
      <c r="CB27" s="362"/>
      <c r="CC27" s="363"/>
      <c r="CD27" s="144"/>
      <c r="CE27" s="390"/>
      <c r="CF27" s="390"/>
      <c r="CG27" s="390"/>
      <c r="CH27" s="390"/>
      <c r="CI27" s="390"/>
      <c r="CJ27" s="390"/>
      <c r="CK27" s="390"/>
      <c r="CL27" s="390"/>
      <c r="CM27" s="390"/>
      <c r="CN27" s="390"/>
      <c r="CO27" s="390"/>
      <c r="CP27" s="390"/>
      <c r="CQ27" s="390"/>
      <c r="CR27" s="390"/>
      <c r="CS27" s="391"/>
      <c r="CT27" s="392"/>
      <c r="CU27" s="393"/>
      <c r="CV27" s="393"/>
      <c r="CW27" s="393"/>
      <c r="CX27" s="393"/>
      <c r="CY27" s="393"/>
      <c r="CZ27" s="393"/>
      <c r="DA27" s="394"/>
      <c r="DB27" s="392"/>
      <c r="DC27" s="393"/>
      <c r="DD27" s="393"/>
      <c r="DE27" s="393"/>
      <c r="DF27" s="393"/>
      <c r="DG27" s="393"/>
      <c r="DH27" s="393"/>
      <c r="DI27" s="394"/>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7" t="s">
        <v>153</v>
      </c>
      <c r="D30" s="357"/>
      <c r="E30" s="356" t="s">
        <v>154</v>
      </c>
      <c r="F30" s="356"/>
      <c r="G30" s="356"/>
      <c r="H30" s="356"/>
      <c r="I30" s="356"/>
      <c r="J30" s="356"/>
      <c r="K30" s="356"/>
      <c r="L30" s="356"/>
      <c r="M30" s="356"/>
      <c r="N30" s="356"/>
      <c r="O30" s="356"/>
      <c r="P30" s="356"/>
      <c r="Q30" s="356"/>
      <c r="R30" s="356"/>
      <c r="S30" s="356"/>
      <c r="T30" s="130"/>
      <c r="U30" s="357" t="s">
        <v>153</v>
      </c>
      <c r="V30" s="357"/>
      <c r="W30" s="356" t="s">
        <v>154</v>
      </c>
      <c r="X30" s="356"/>
      <c r="Y30" s="356"/>
      <c r="Z30" s="356"/>
      <c r="AA30" s="356"/>
      <c r="AB30" s="356"/>
      <c r="AC30" s="356"/>
      <c r="AD30" s="356"/>
      <c r="AE30" s="356"/>
      <c r="AF30" s="356"/>
      <c r="AG30" s="356"/>
      <c r="AH30" s="356"/>
      <c r="AI30" s="356"/>
      <c r="AJ30" s="356"/>
      <c r="AK30" s="356"/>
      <c r="AL30" s="130"/>
      <c r="AM30" s="357" t="s">
        <v>153</v>
      </c>
      <c r="AN30" s="357"/>
      <c r="AO30" s="356" t="s">
        <v>154</v>
      </c>
      <c r="AP30" s="356"/>
      <c r="AQ30" s="356"/>
      <c r="AR30" s="356"/>
      <c r="AS30" s="356"/>
      <c r="AT30" s="356"/>
      <c r="AU30" s="356"/>
      <c r="AV30" s="356"/>
      <c r="AW30" s="356"/>
      <c r="AX30" s="356"/>
      <c r="AY30" s="356"/>
      <c r="AZ30" s="356"/>
      <c r="BA30" s="356"/>
      <c r="BB30" s="356"/>
      <c r="BC30" s="356"/>
      <c r="BD30" s="155"/>
      <c r="BE30" s="357" t="s">
        <v>153</v>
      </c>
      <c r="BF30" s="357"/>
      <c r="BG30" s="356" t="s">
        <v>154</v>
      </c>
      <c r="BH30" s="356"/>
      <c r="BI30" s="356"/>
      <c r="BJ30" s="356"/>
      <c r="BK30" s="356"/>
      <c r="BL30" s="356"/>
      <c r="BM30" s="356"/>
      <c r="BN30" s="356"/>
      <c r="BO30" s="356"/>
      <c r="BP30" s="356"/>
      <c r="BQ30" s="356"/>
      <c r="BR30" s="356"/>
      <c r="BS30" s="356"/>
      <c r="BT30" s="356"/>
      <c r="BU30" s="356"/>
      <c r="BV30" s="156"/>
      <c r="BW30" s="357" t="s">
        <v>153</v>
      </c>
      <c r="BX30" s="357"/>
      <c r="BY30" s="356" t="s">
        <v>155</v>
      </c>
      <c r="BZ30" s="356"/>
      <c r="CA30" s="356"/>
      <c r="CB30" s="356"/>
      <c r="CC30" s="356"/>
      <c r="CD30" s="356"/>
      <c r="CE30" s="356"/>
      <c r="CF30" s="356"/>
      <c r="CG30" s="356"/>
      <c r="CH30" s="356"/>
      <c r="CI30" s="356"/>
      <c r="CJ30" s="356"/>
      <c r="CK30" s="356"/>
      <c r="CL30" s="356"/>
      <c r="CM30" s="356"/>
      <c r="CN30" s="130"/>
      <c r="CO30" s="357" t="s">
        <v>153</v>
      </c>
      <c r="CP30" s="357"/>
      <c r="CQ30" s="356" t="s">
        <v>156</v>
      </c>
      <c r="CR30" s="356"/>
      <c r="CS30" s="356"/>
      <c r="CT30" s="356"/>
      <c r="CU30" s="356"/>
      <c r="CV30" s="356"/>
      <c r="CW30" s="356"/>
      <c r="CX30" s="356"/>
      <c r="CY30" s="356"/>
      <c r="CZ30" s="356"/>
      <c r="DA30" s="356"/>
      <c r="DB30" s="356"/>
      <c r="DC30" s="356"/>
      <c r="DD30" s="356"/>
      <c r="DE30" s="356"/>
      <c r="DF30" s="130"/>
      <c r="DG30" s="356" t="s">
        <v>157</v>
      </c>
      <c r="DH30" s="356"/>
      <c r="DI30" s="157"/>
      <c r="DJ30" s="112"/>
      <c r="DK30" s="112"/>
      <c r="DL30" s="112"/>
      <c r="DM30" s="112"/>
      <c r="DN30" s="112"/>
      <c r="DO30" s="112"/>
    </row>
    <row r="31" spans="1:119" ht="32.25" customHeight="1">
      <c r="A31" s="113"/>
      <c r="B31" s="153"/>
      <c r="C31" s="354">
        <f>IF(E31="","",1)</f>
        <v>1</v>
      </c>
      <c r="D31" s="354"/>
      <c r="E31" s="353" t="str">
        <f>IF('各会計、関係団体の財政状況及び健全化判断比率'!B7="","",'各会計、関係団体の財政状況及び健全化判断比率'!B7)</f>
        <v>一般会計</v>
      </c>
      <c r="F31" s="353"/>
      <c r="G31" s="353"/>
      <c r="H31" s="353"/>
      <c r="I31" s="353"/>
      <c r="J31" s="353"/>
      <c r="K31" s="353"/>
      <c r="L31" s="353"/>
      <c r="M31" s="353"/>
      <c r="N31" s="353"/>
      <c r="O31" s="353"/>
      <c r="P31" s="353"/>
      <c r="Q31" s="353"/>
      <c r="R31" s="353"/>
      <c r="S31" s="353"/>
      <c r="T31" s="154"/>
      <c r="U31" s="354">
        <f>IF(W31="","",MAX(C31:D40)+1)</f>
        <v>11</v>
      </c>
      <c r="V31" s="354"/>
      <c r="W31" s="353" t="str">
        <f>IF('各会計、関係団体の財政状況及び健全化判断比率'!B28="","",'各会計、関係団体の財政状況及び健全化判断比率'!B28)</f>
        <v>特別会計　公営競技事業</v>
      </c>
      <c r="X31" s="353"/>
      <c r="Y31" s="353"/>
      <c r="Z31" s="353"/>
      <c r="AA31" s="353"/>
      <c r="AB31" s="353"/>
      <c r="AC31" s="353"/>
      <c r="AD31" s="353"/>
      <c r="AE31" s="353"/>
      <c r="AF31" s="353"/>
      <c r="AG31" s="353"/>
      <c r="AH31" s="353"/>
      <c r="AI31" s="353"/>
      <c r="AJ31" s="353"/>
      <c r="AK31" s="353"/>
      <c r="AL31" s="154"/>
      <c r="AM31" s="354">
        <f>IF(AO31="","",MAX(C31:D40,U31:V40)+1)</f>
        <v>12</v>
      </c>
      <c r="AN31" s="354"/>
      <c r="AO31" s="353" t="str">
        <f>IF('各会計、関係団体の財政状況及び健全化判断比率'!B29="","",'各会計、関係団体の財政状況及び健全化判断比率'!B29)</f>
        <v>特別会計　上水道事業会計</v>
      </c>
      <c r="AP31" s="353"/>
      <c r="AQ31" s="353"/>
      <c r="AR31" s="353"/>
      <c r="AS31" s="353"/>
      <c r="AT31" s="353"/>
      <c r="AU31" s="353"/>
      <c r="AV31" s="353"/>
      <c r="AW31" s="353"/>
      <c r="AX31" s="353"/>
      <c r="AY31" s="353"/>
      <c r="AZ31" s="353"/>
      <c r="BA31" s="353"/>
      <c r="BB31" s="353"/>
      <c r="BC31" s="353"/>
      <c r="BD31" s="154"/>
      <c r="BE31" s="354">
        <f>IF(BG31="","",MAX(C31:D40,U31:V40,AM31:AN40)+1)</f>
        <v>17</v>
      </c>
      <c r="BF31" s="354"/>
      <c r="BG31" s="353" t="str">
        <f>IF('各会計、関係団体の財政状況及び健全化判断比率'!B34="","",'各会計、関係団体の財政状況及び健全化判断比率'!B34)</f>
        <v>特別会計　工業団地整備事業</v>
      </c>
      <c r="BH31" s="353"/>
      <c r="BI31" s="353"/>
      <c r="BJ31" s="353"/>
      <c r="BK31" s="353"/>
      <c r="BL31" s="353"/>
      <c r="BM31" s="353"/>
      <c r="BN31" s="353"/>
      <c r="BO31" s="353"/>
      <c r="BP31" s="353"/>
      <c r="BQ31" s="353"/>
      <c r="BR31" s="353"/>
      <c r="BS31" s="353"/>
      <c r="BT31" s="353"/>
      <c r="BU31" s="353"/>
      <c r="BV31" s="154"/>
      <c r="BW31" s="354">
        <f>IF(BY31="","",MAX(C31:D40,U31:V40,AM31:AN40,BE31:BF40)+1)</f>
        <v>21</v>
      </c>
      <c r="BX31" s="354"/>
      <c r="BY31" s="353" t="str">
        <f>IF('各会計、関係団体の財政状況及び健全化判断比率'!B68="","",'各会計、関係団体の財政状況及び健全化判断比率'!B68)</f>
        <v>千葉県競馬組合</v>
      </c>
      <c r="BZ31" s="353"/>
      <c r="CA31" s="353"/>
      <c r="CB31" s="353"/>
      <c r="CC31" s="353"/>
      <c r="CD31" s="353"/>
      <c r="CE31" s="353"/>
      <c r="CF31" s="353"/>
      <c r="CG31" s="353"/>
      <c r="CH31" s="353"/>
      <c r="CI31" s="353"/>
      <c r="CJ31" s="353"/>
      <c r="CK31" s="353"/>
      <c r="CL31" s="353"/>
      <c r="CM31" s="353"/>
      <c r="CN31" s="154"/>
      <c r="CO31" s="354">
        <f>IF(CQ31="","",MAX(C31:D40,U31:V40,AM31:AN40,BE31:BF40,BW31:BX40)+1)</f>
        <v>24</v>
      </c>
      <c r="CP31" s="354"/>
      <c r="CQ31" s="353" t="str">
        <f>IF('各会計、関係団体の財政状況及び健全化判断比率'!BS7="","",'各会計、関係団体の財政状況及び健全化判断比率'!BS7)</f>
        <v>（公財）千葉県私学教育振興財団</v>
      </c>
      <c r="CR31" s="353"/>
      <c r="CS31" s="353"/>
      <c r="CT31" s="353"/>
      <c r="CU31" s="353"/>
      <c r="CV31" s="353"/>
      <c r="CW31" s="353"/>
      <c r="CX31" s="353"/>
      <c r="CY31" s="353"/>
      <c r="CZ31" s="353"/>
      <c r="DA31" s="353"/>
      <c r="DB31" s="353"/>
      <c r="DC31" s="353"/>
      <c r="DD31" s="353"/>
      <c r="DE31" s="353"/>
      <c r="DF31" s="146"/>
      <c r="DG31" s="355" t="str">
        <f>IF('各会計、関係団体の財政状況及び健全化判断比率'!BR7="","",'各会計、関係団体の財政状況及び健全化判断比率'!BR7)</f>
        <v/>
      </c>
      <c r="DH31" s="355"/>
      <c r="DI31" s="157"/>
      <c r="DJ31" s="112"/>
      <c r="DK31" s="112"/>
      <c r="DL31" s="112"/>
      <c r="DM31" s="112"/>
      <c r="DN31" s="112"/>
      <c r="DO31" s="112"/>
    </row>
    <row r="32" spans="1:119" ht="32.25" customHeight="1">
      <c r="A32" s="113"/>
      <c r="B32" s="153"/>
      <c r="C32" s="354">
        <f>IF(E32="","",C31+1)</f>
        <v>2</v>
      </c>
      <c r="D32" s="354"/>
      <c r="E32" s="353" t="str">
        <f>IF('各会計、関係団体の財政状況及び健全化判断比率'!B8="","",'各会計、関係団体の財政状況及び健全化判断比率'!B8)</f>
        <v>特別会計　財政調整基金</v>
      </c>
      <c r="F32" s="353"/>
      <c r="G32" s="353"/>
      <c r="H32" s="353"/>
      <c r="I32" s="353"/>
      <c r="J32" s="353"/>
      <c r="K32" s="353"/>
      <c r="L32" s="353"/>
      <c r="M32" s="353"/>
      <c r="N32" s="353"/>
      <c r="O32" s="353"/>
      <c r="P32" s="353"/>
      <c r="Q32" s="353"/>
      <c r="R32" s="353"/>
      <c r="S32" s="353"/>
      <c r="T32" s="154"/>
      <c r="U32" s="354" t="str">
        <f t="shared" ref="U32:U40" si="0">IF(W32="","",U31+1)</f>
        <v/>
      </c>
      <c r="V32" s="354"/>
      <c r="W32" s="353"/>
      <c r="X32" s="353"/>
      <c r="Y32" s="353"/>
      <c r="Z32" s="353"/>
      <c r="AA32" s="353"/>
      <c r="AB32" s="353"/>
      <c r="AC32" s="353"/>
      <c r="AD32" s="353"/>
      <c r="AE32" s="353"/>
      <c r="AF32" s="353"/>
      <c r="AG32" s="353"/>
      <c r="AH32" s="353"/>
      <c r="AI32" s="353"/>
      <c r="AJ32" s="353"/>
      <c r="AK32" s="353"/>
      <c r="AL32" s="154"/>
      <c r="AM32" s="354">
        <f t="shared" ref="AM32:AM40" si="1">IF(AO32="","",AM31+1)</f>
        <v>13</v>
      </c>
      <c r="AN32" s="354"/>
      <c r="AO32" s="353" t="str">
        <f>IF('各会計、関係団体の財政状況及び健全化判断比率'!B30="","",'各会計、関係団体の財政状況及び健全化判断比率'!B30)</f>
        <v>特別会計　病院事業会計</v>
      </c>
      <c r="AP32" s="353"/>
      <c r="AQ32" s="353"/>
      <c r="AR32" s="353"/>
      <c r="AS32" s="353"/>
      <c r="AT32" s="353"/>
      <c r="AU32" s="353"/>
      <c r="AV32" s="353"/>
      <c r="AW32" s="353"/>
      <c r="AX32" s="353"/>
      <c r="AY32" s="353"/>
      <c r="AZ32" s="353"/>
      <c r="BA32" s="353"/>
      <c r="BB32" s="353"/>
      <c r="BC32" s="353"/>
      <c r="BD32" s="154"/>
      <c r="BE32" s="354">
        <f t="shared" ref="BE32:BE40" si="2">IF(BG32="","",BE31+1)</f>
        <v>18</v>
      </c>
      <c r="BF32" s="354"/>
      <c r="BG32" s="353" t="str">
        <f>IF('各会計、関係団体の財政状況及び健全化判断比率'!B35="","",'各会計、関係団体の財政状況及び健全化判断比率'!B35)</f>
        <v>特別会計　流域下水道事業</v>
      </c>
      <c r="BH32" s="353"/>
      <c r="BI32" s="353"/>
      <c r="BJ32" s="353"/>
      <c r="BK32" s="353"/>
      <c r="BL32" s="353"/>
      <c r="BM32" s="353"/>
      <c r="BN32" s="353"/>
      <c r="BO32" s="353"/>
      <c r="BP32" s="353"/>
      <c r="BQ32" s="353"/>
      <c r="BR32" s="353"/>
      <c r="BS32" s="353"/>
      <c r="BT32" s="353"/>
      <c r="BU32" s="353"/>
      <c r="BV32" s="154"/>
      <c r="BW32" s="354">
        <f t="shared" ref="BW32:BW40" si="3">IF(BY32="","",BW31+1)</f>
        <v>22</v>
      </c>
      <c r="BX32" s="354"/>
      <c r="BY32" s="353" t="str">
        <f>IF('各会計、関係団体の財政状況及び健全化判断比率'!B69="","",'各会計、関係団体の財政状況及び健全化判断比率'!B69)</f>
        <v>君津広域水道企業団</v>
      </c>
      <c r="BZ32" s="353"/>
      <c r="CA32" s="353"/>
      <c r="CB32" s="353"/>
      <c r="CC32" s="353"/>
      <c r="CD32" s="353"/>
      <c r="CE32" s="353"/>
      <c r="CF32" s="353"/>
      <c r="CG32" s="353"/>
      <c r="CH32" s="353"/>
      <c r="CI32" s="353"/>
      <c r="CJ32" s="353"/>
      <c r="CK32" s="353"/>
      <c r="CL32" s="353"/>
      <c r="CM32" s="353"/>
      <c r="CN32" s="154"/>
      <c r="CO32" s="354">
        <f t="shared" ref="CO32:CO40" si="4">IF(CQ32="","",CO31+1)</f>
        <v>25</v>
      </c>
      <c r="CP32" s="354"/>
      <c r="CQ32" s="353" t="str">
        <f>IF('各会計、関係団体の財政状況及び健全化判断比率'!BS8="","",'各会計、関係団体の財政状況及び健全化判断比率'!BS8)</f>
        <v>（公財）千葉県消防協会</v>
      </c>
      <c r="CR32" s="353"/>
      <c r="CS32" s="353"/>
      <c r="CT32" s="353"/>
      <c r="CU32" s="353"/>
      <c r="CV32" s="353"/>
      <c r="CW32" s="353"/>
      <c r="CX32" s="353"/>
      <c r="CY32" s="353"/>
      <c r="CZ32" s="353"/>
      <c r="DA32" s="353"/>
      <c r="DB32" s="353"/>
      <c r="DC32" s="353"/>
      <c r="DD32" s="353"/>
      <c r="DE32" s="353"/>
      <c r="DF32" s="146"/>
      <c r="DG32" s="355" t="str">
        <f>IF('各会計、関係団体の財政状況及び健全化判断比率'!BR8="","",'各会計、関係団体の財政状況及び健全化判断比率'!BR8)</f>
        <v/>
      </c>
      <c r="DH32" s="355"/>
      <c r="DI32" s="157"/>
      <c r="DJ32" s="112"/>
      <c r="DK32" s="112"/>
      <c r="DL32" s="112"/>
      <c r="DM32" s="112"/>
      <c r="DN32" s="112"/>
      <c r="DO32" s="112"/>
    </row>
    <row r="33" spans="1:119" ht="32.25" customHeight="1">
      <c r="A33" s="113"/>
      <c r="B33" s="153"/>
      <c r="C33" s="354">
        <f>IF(E33="","",C32+1)</f>
        <v>3</v>
      </c>
      <c r="D33" s="354"/>
      <c r="E33" s="353" t="str">
        <f>IF('各会計、関係団体の財政状況及び健全化判断比率'!B9="","",'各会計、関係団体の財政状況及び健全化判断比率'!B9)</f>
        <v>特別会計　県債管理事業</v>
      </c>
      <c r="F33" s="353"/>
      <c r="G33" s="353"/>
      <c r="H33" s="353"/>
      <c r="I33" s="353"/>
      <c r="J33" s="353"/>
      <c r="K33" s="353"/>
      <c r="L33" s="353"/>
      <c r="M33" s="353"/>
      <c r="N33" s="353"/>
      <c r="O33" s="353"/>
      <c r="P33" s="353"/>
      <c r="Q33" s="353"/>
      <c r="R33" s="353"/>
      <c r="S33" s="353"/>
      <c r="T33" s="154"/>
      <c r="U33" s="354" t="str">
        <f t="shared" si="0"/>
        <v/>
      </c>
      <c r="V33" s="354"/>
      <c r="W33" s="353"/>
      <c r="X33" s="353"/>
      <c r="Y33" s="353"/>
      <c r="Z33" s="353"/>
      <c r="AA33" s="353"/>
      <c r="AB33" s="353"/>
      <c r="AC33" s="353"/>
      <c r="AD33" s="353"/>
      <c r="AE33" s="353"/>
      <c r="AF33" s="353"/>
      <c r="AG33" s="353"/>
      <c r="AH33" s="353"/>
      <c r="AI33" s="353"/>
      <c r="AJ33" s="353"/>
      <c r="AK33" s="353"/>
      <c r="AL33" s="154"/>
      <c r="AM33" s="354">
        <f t="shared" si="1"/>
        <v>14</v>
      </c>
      <c r="AN33" s="354"/>
      <c r="AO33" s="353" t="str">
        <f>IF('各会計、関係団体の財政状況及び健全化判断比率'!B31="","",'各会計、関係団体の財政状況及び健全化判断比率'!B31)</f>
        <v>特別会計　工業用水道事業会計</v>
      </c>
      <c r="AP33" s="353"/>
      <c r="AQ33" s="353"/>
      <c r="AR33" s="353"/>
      <c r="AS33" s="353"/>
      <c r="AT33" s="353"/>
      <c r="AU33" s="353"/>
      <c r="AV33" s="353"/>
      <c r="AW33" s="353"/>
      <c r="AX33" s="353"/>
      <c r="AY33" s="353"/>
      <c r="AZ33" s="353"/>
      <c r="BA33" s="353"/>
      <c r="BB33" s="353"/>
      <c r="BC33" s="353"/>
      <c r="BD33" s="154"/>
      <c r="BE33" s="354">
        <f t="shared" si="2"/>
        <v>19</v>
      </c>
      <c r="BF33" s="354"/>
      <c r="BG33" s="353" t="str">
        <f>IF('各会計、関係団体の財政状況及び健全化判断比率'!B36="","",'各会計、関係団体の財政状況及び健全化判断比率'!B36)</f>
        <v>特別会計　港湾整備事業</v>
      </c>
      <c r="BH33" s="353"/>
      <c r="BI33" s="353"/>
      <c r="BJ33" s="353"/>
      <c r="BK33" s="353"/>
      <c r="BL33" s="353"/>
      <c r="BM33" s="353"/>
      <c r="BN33" s="353"/>
      <c r="BO33" s="353"/>
      <c r="BP33" s="353"/>
      <c r="BQ33" s="353"/>
      <c r="BR33" s="353"/>
      <c r="BS33" s="353"/>
      <c r="BT33" s="353"/>
      <c r="BU33" s="353"/>
      <c r="BV33" s="154"/>
      <c r="BW33" s="354">
        <f t="shared" si="3"/>
        <v>23</v>
      </c>
      <c r="BX33" s="354"/>
      <c r="BY33" s="353" t="str">
        <f>IF('各会計、関係団体の財政状況及び健全化判断比率'!B70="","",'各会計、関係団体の財政状況及び健全化判断比率'!B70)</f>
        <v>北千葉広域水道企業団</v>
      </c>
      <c r="BZ33" s="353"/>
      <c r="CA33" s="353"/>
      <c r="CB33" s="353"/>
      <c r="CC33" s="353"/>
      <c r="CD33" s="353"/>
      <c r="CE33" s="353"/>
      <c r="CF33" s="353"/>
      <c r="CG33" s="353"/>
      <c r="CH33" s="353"/>
      <c r="CI33" s="353"/>
      <c r="CJ33" s="353"/>
      <c r="CK33" s="353"/>
      <c r="CL33" s="353"/>
      <c r="CM33" s="353"/>
      <c r="CN33" s="154"/>
      <c r="CO33" s="354">
        <f t="shared" si="4"/>
        <v>26</v>
      </c>
      <c r="CP33" s="354"/>
      <c r="CQ33" s="353" t="str">
        <f>IF('各会計、関係団体の財政状況及び健全化判断比率'!BS9="","",'各会計、関係団体の財政状況及び健全化判断比率'!BS9)</f>
        <v>（公財）成田空港周辺地域共生財団</v>
      </c>
      <c r="CR33" s="353"/>
      <c r="CS33" s="353"/>
      <c r="CT33" s="353"/>
      <c r="CU33" s="353"/>
      <c r="CV33" s="353"/>
      <c r="CW33" s="353"/>
      <c r="CX33" s="353"/>
      <c r="CY33" s="353"/>
      <c r="CZ33" s="353"/>
      <c r="DA33" s="353"/>
      <c r="DB33" s="353"/>
      <c r="DC33" s="353"/>
      <c r="DD33" s="353"/>
      <c r="DE33" s="353"/>
      <c r="DF33" s="146"/>
      <c r="DG33" s="355" t="str">
        <f>IF('各会計、関係団体の財政状況及び健全化判断比率'!BR9="","",'各会計、関係団体の財政状況及び健全化判断比率'!BR9)</f>
        <v/>
      </c>
      <c r="DH33" s="355"/>
      <c r="DI33" s="157"/>
      <c r="DJ33" s="112"/>
      <c r="DK33" s="112"/>
      <c r="DL33" s="112"/>
      <c r="DM33" s="112"/>
      <c r="DN33" s="112"/>
      <c r="DO33" s="112"/>
    </row>
    <row r="34" spans="1:119" ht="32.25" customHeight="1">
      <c r="A34" s="113"/>
      <c r="B34" s="153"/>
      <c r="C34" s="354">
        <f>IF(E34="","",C33+1)</f>
        <v>4</v>
      </c>
      <c r="D34" s="354"/>
      <c r="E34" s="353" t="str">
        <f>IF('各会計、関係団体の財政状況及び健全化判断比率'!B10="","",'各会計、関係団体の財政状況及び健全化判断比率'!B10)</f>
        <v>特別会計　自動車税証紙</v>
      </c>
      <c r="F34" s="353"/>
      <c r="G34" s="353"/>
      <c r="H34" s="353"/>
      <c r="I34" s="353"/>
      <c r="J34" s="353"/>
      <c r="K34" s="353"/>
      <c r="L34" s="353"/>
      <c r="M34" s="353"/>
      <c r="N34" s="353"/>
      <c r="O34" s="353"/>
      <c r="P34" s="353"/>
      <c r="Q34" s="353"/>
      <c r="R34" s="353"/>
      <c r="S34" s="353"/>
      <c r="T34" s="154"/>
      <c r="U34" s="354" t="str">
        <f t="shared" si="0"/>
        <v/>
      </c>
      <c r="V34" s="354"/>
      <c r="W34" s="353"/>
      <c r="X34" s="353"/>
      <c r="Y34" s="353"/>
      <c r="Z34" s="353"/>
      <c r="AA34" s="353"/>
      <c r="AB34" s="353"/>
      <c r="AC34" s="353"/>
      <c r="AD34" s="353"/>
      <c r="AE34" s="353"/>
      <c r="AF34" s="353"/>
      <c r="AG34" s="353"/>
      <c r="AH34" s="353"/>
      <c r="AI34" s="353"/>
      <c r="AJ34" s="353"/>
      <c r="AK34" s="353"/>
      <c r="AL34" s="154"/>
      <c r="AM34" s="354">
        <f t="shared" si="1"/>
        <v>15</v>
      </c>
      <c r="AN34" s="354"/>
      <c r="AO34" s="353" t="str">
        <f>IF('各会計、関係団体の財政状況及び健全化判断比率'!B32="","",'各会計、関係団体の財政状況及び健全化判断比率'!B32)</f>
        <v>特別会計　造成土地整理事業会計</v>
      </c>
      <c r="AP34" s="353"/>
      <c r="AQ34" s="353"/>
      <c r="AR34" s="353"/>
      <c r="AS34" s="353"/>
      <c r="AT34" s="353"/>
      <c r="AU34" s="353"/>
      <c r="AV34" s="353"/>
      <c r="AW34" s="353"/>
      <c r="AX34" s="353"/>
      <c r="AY34" s="353"/>
      <c r="AZ34" s="353"/>
      <c r="BA34" s="353"/>
      <c r="BB34" s="353"/>
      <c r="BC34" s="353"/>
      <c r="BD34" s="154"/>
      <c r="BE34" s="354">
        <f t="shared" si="2"/>
        <v>20</v>
      </c>
      <c r="BF34" s="354"/>
      <c r="BG34" s="353" t="str">
        <f>IF('各会計、関係団体の財政状況及び健全化判断比率'!B37="","",'各会計、関係団体の財政状況及び健全化判断比率'!B37)</f>
        <v>特別会計　土地区画整理事業</v>
      </c>
      <c r="BH34" s="353"/>
      <c r="BI34" s="353"/>
      <c r="BJ34" s="353"/>
      <c r="BK34" s="353"/>
      <c r="BL34" s="353"/>
      <c r="BM34" s="353"/>
      <c r="BN34" s="353"/>
      <c r="BO34" s="353"/>
      <c r="BP34" s="353"/>
      <c r="BQ34" s="353"/>
      <c r="BR34" s="353"/>
      <c r="BS34" s="353"/>
      <c r="BT34" s="353"/>
      <c r="BU34" s="353"/>
      <c r="BV34" s="154"/>
      <c r="BW34" s="354" t="str">
        <f t="shared" si="3"/>
        <v/>
      </c>
      <c r="BX34" s="354"/>
      <c r="BY34" s="353" t="str">
        <f>IF('各会計、関係団体の財政状況及び健全化判断比率'!B71="","",'各会計、関係団体の財政状況及び健全化判断比率'!B71)</f>
        <v/>
      </c>
      <c r="BZ34" s="353"/>
      <c r="CA34" s="353"/>
      <c r="CB34" s="353"/>
      <c r="CC34" s="353"/>
      <c r="CD34" s="353"/>
      <c r="CE34" s="353"/>
      <c r="CF34" s="353"/>
      <c r="CG34" s="353"/>
      <c r="CH34" s="353"/>
      <c r="CI34" s="353"/>
      <c r="CJ34" s="353"/>
      <c r="CK34" s="353"/>
      <c r="CL34" s="353"/>
      <c r="CM34" s="353"/>
      <c r="CN34" s="154"/>
      <c r="CO34" s="354">
        <f t="shared" si="4"/>
        <v>27</v>
      </c>
      <c r="CP34" s="354"/>
      <c r="CQ34" s="353" t="str">
        <f>IF('各会計、関係団体の財政状況及び健全化判断比率'!BS10="","",'各会計、関係団体の財政状況及び健全化判断比率'!BS10)</f>
        <v>京葉臨海鉄道（株）</v>
      </c>
      <c r="CR34" s="353"/>
      <c r="CS34" s="353"/>
      <c r="CT34" s="353"/>
      <c r="CU34" s="353"/>
      <c r="CV34" s="353"/>
      <c r="CW34" s="353"/>
      <c r="CX34" s="353"/>
      <c r="CY34" s="353"/>
      <c r="CZ34" s="353"/>
      <c r="DA34" s="353"/>
      <c r="DB34" s="353"/>
      <c r="DC34" s="353"/>
      <c r="DD34" s="353"/>
      <c r="DE34" s="353"/>
      <c r="DF34" s="146"/>
      <c r="DG34" s="355" t="str">
        <f>IF('各会計、関係団体の財政状況及び健全化判断比率'!BR10="","",'各会計、関係団体の財政状況及び健全化判断比率'!BR10)</f>
        <v/>
      </c>
      <c r="DH34" s="355"/>
      <c r="DI34" s="157"/>
      <c r="DJ34" s="112"/>
      <c r="DK34" s="112"/>
      <c r="DL34" s="112"/>
      <c r="DM34" s="112"/>
      <c r="DN34" s="112"/>
      <c r="DO34" s="112"/>
    </row>
    <row r="35" spans="1:119" ht="32.25" customHeight="1">
      <c r="A35" s="113"/>
      <c r="B35" s="153"/>
      <c r="C35" s="354">
        <f t="shared" ref="C35:C40" si="5">IF(E35="","",C34+1)</f>
        <v>5</v>
      </c>
      <c r="D35" s="354"/>
      <c r="E35" s="353" t="str">
        <f>IF('各会計、関係団体の財政状況及び健全化判断比率'!B11="","",'各会計、関係団体の財政状況及び健全化判断比率'!B11)</f>
        <v>特別会計　地方消費税清算</v>
      </c>
      <c r="F35" s="353"/>
      <c r="G35" s="353"/>
      <c r="H35" s="353"/>
      <c r="I35" s="353"/>
      <c r="J35" s="353"/>
      <c r="K35" s="353"/>
      <c r="L35" s="353"/>
      <c r="M35" s="353"/>
      <c r="N35" s="353"/>
      <c r="O35" s="353"/>
      <c r="P35" s="353"/>
      <c r="Q35" s="353"/>
      <c r="R35" s="353"/>
      <c r="S35" s="353"/>
      <c r="T35" s="154"/>
      <c r="U35" s="354" t="str">
        <f t="shared" si="0"/>
        <v/>
      </c>
      <c r="V35" s="354"/>
      <c r="W35" s="353"/>
      <c r="X35" s="353"/>
      <c r="Y35" s="353"/>
      <c r="Z35" s="353"/>
      <c r="AA35" s="353"/>
      <c r="AB35" s="353"/>
      <c r="AC35" s="353"/>
      <c r="AD35" s="353"/>
      <c r="AE35" s="353"/>
      <c r="AF35" s="353"/>
      <c r="AG35" s="353"/>
      <c r="AH35" s="353"/>
      <c r="AI35" s="353"/>
      <c r="AJ35" s="353"/>
      <c r="AK35" s="353"/>
      <c r="AL35" s="154"/>
      <c r="AM35" s="354">
        <f t="shared" si="1"/>
        <v>16</v>
      </c>
      <c r="AN35" s="354"/>
      <c r="AO35" s="353" t="str">
        <f>IF('各会計、関係団体の財政状況及び健全化判断比率'!B33="","",'各会計、関係団体の財政状況及び健全化判断比率'!B33)</f>
        <v>特別会計　土地造成整備事業会計</v>
      </c>
      <c r="AP35" s="353"/>
      <c r="AQ35" s="353"/>
      <c r="AR35" s="353"/>
      <c r="AS35" s="353"/>
      <c r="AT35" s="353"/>
      <c r="AU35" s="353"/>
      <c r="AV35" s="353"/>
      <c r="AW35" s="353"/>
      <c r="AX35" s="353"/>
      <c r="AY35" s="353"/>
      <c r="AZ35" s="353"/>
      <c r="BA35" s="353"/>
      <c r="BB35" s="353"/>
      <c r="BC35" s="353"/>
      <c r="BD35" s="154"/>
      <c r="BE35" s="354" t="str">
        <f t="shared" si="2"/>
        <v/>
      </c>
      <c r="BF35" s="354"/>
      <c r="BG35" s="353"/>
      <c r="BH35" s="353"/>
      <c r="BI35" s="353"/>
      <c r="BJ35" s="353"/>
      <c r="BK35" s="353"/>
      <c r="BL35" s="353"/>
      <c r="BM35" s="353"/>
      <c r="BN35" s="353"/>
      <c r="BO35" s="353"/>
      <c r="BP35" s="353"/>
      <c r="BQ35" s="353"/>
      <c r="BR35" s="353"/>
      <c r="BS35" s="353"/>
      <c r="BT35" s="353"/>
      <c r="BU35" s="353"/>
      <c r="BV35" s="154"/>
      <c r="BW35" s="354" t="str">
        <f t="shared" si="3"/>
        <v/>
      </c>
      <c r="BX35" s="354"/>
      <c r="BY35" s="353" t="str">
        <f>IF('各会計、関係団体の財政状況及び健全化判断比率'!B72="","",'各会計、関係団体の財政状況及び健全化判断比率'!B72)</f>
        <v/>
      </c>
      <c r="BZ35" s="353"/>
      <c r="CA35" s="353"/>
      <c r="CB35" s="353"/>
      <c r="CC35" s="353"/>
      <c r="CD35" s="353"/>
      <c r="CE35" s="353"/>
      <c r="CF35" s="353"/>
      <c r="CG35" s="353"/>
      <c r="CH35" s="353"/>
      <c r="CI35" s="353"/>
      <c r="CJ35" s="353"/>
      <c r="CK35" s="353"/>
      <c r="CL35" s="353"/>
      <c r="CM35" s="353"/>
      <c r="CN35" s="154"/>
      <c r="CO35" s="354">
        <f t="shared" si="4"/>
        <v>28</v>
      </c>
      <c r="CP35" s="354"/>
      <c r="CQ35" s="353" t="str">
        <f>IF('各会計、関係団体の財政状況及び健全化判断比率'!BS11="","",'各会計、関係団体の財政状況及び健全化判断比率'!BS11)</f>
        <v>東葉高速鉄道（株）</v>
      </c>
      <c r="CR35" s="353"/>
      <c r="CS35" s="353"/>
      <c r="CT35" s="353"/>
      <c r="CU35" s="353"/>
      <c r="CV35" s="353"/>
      <c r="CW35" s="353"/>
      <c r="CX35" s="353"/>
      <c r="CY35" s="353"/>
      <c r="CZ35" s="353"/>
      <c r="DA35" s="353"/>
      <c r="DB35" s="353"/>
      <c r="DC35" s="353"/>
      <c r="DD35" s="353"/>
      <c r="DE35" s="353"/>
      <c r="DF35" s="146"/>
      <c r="DG35" s="355" t="str">
        <f>IF('各会計、関係団体の財政状況及び健全化判断比率'!BR11="","",'各会計、関係団体の財政状況及び健全化判断比率'!BR11)</f>
        <v/>
      </c>
      <c r="DH35" s="355"/>
      <c r="DI35" s="157"/>
      <c r="DJ35" s="112"/>
      <c r="DK35" s="112"/>
      <c r="DL35" s="112"/>
      <c r="DM35" s="112"/>
      <c r="DN35" s="112"/>
      <c r="DO35" s="112"/>
    </row>
    <row r="36" spans="1:119" ht="32.25" customHeight="1">
      <c r="A36" s="113"/>
      <c r="B36" s="153"/>
      <c r="C36" s="354">
        <f t="shared" si="5"/>
        <v>6</v>
      </c>
      <c r="D36" s="354"/>
      <c r="E36" s="353" t="str">
        <f>IF('各会計、関係団体の財政状況及び健全化判断比率'!B12="","",'各会計、関係団体の財政状況及び健全化判断比率'!B12)</f>
        <v>特別会計　市町村振興資金</v>
      </c>
      <c r="F36" s="353"/>
      <c r="G36" s="353"/>
      <c r="H36" s="353"/>
      <c r="I36" s="353"/>
      <c r="J36" s="353"/>
      <c r="K36" s="353"/>
      <c r="L36" s="353"/>
      <c r="M36" s="353"/>
      <c r="N36" s="353"/>
      <c r="O36" s="353"/>
      <c r="P36" s="353"/>
      <c r="Q36" s="353"/>
      <c r="R36" s="353"/>
      <c r="S36" s="353"/>
      <c r="T36" s="154"/>
      <c r="U36" s="354" t="str">
        <f t="shared" si="0"/>
        <v/>
      </c>
      <c r="V36" s="354"/>
      <c r="W36" s="353"/>
      <c r="X36" s="353"/>
      <c r="Y36" s="353"/>
      <c r="Z36" s="353"/>
      <c r="AA36" s="353"/>
      <c r="AB36" s="353"/>
      <c r="AC36" s="353"/>
      <c r="AD36" s="353"/>
      <c r="AE36" s="353"/>
      <c r="AF36" s="353"/>
      <c r="AG36" s="353"/>
      <c r="AH36" s="353"/>
      <c r="AI36" s="353"/>
      <c r="AJ36" s="353"/>
      <c r="AK36" s="353"/>
      <c r="AL36" s="154"/>
      <c r="AM36" s="354" t="str">
        <f t="shared" si="1"/>
        <v/>
      </c>
      <c r="AN36" s="354"/>
      <c r="AO36" s="353"/>
      <c r="AP36" s="353"/>
      <c r="AQ36" s="353"/>
      <c r="AR36" s="353"/>
      <c r="AS36" s="353"/>
      <c r="AT36" s="353"/>
      <c r="AU36" s="353"/>
      <c r="AV36" s="353"/>
      <c r="AW36" s="353"/>
      <c r="AX36" s="353"/>
      <c r="AY36" s="353"/>
      <c r="AZ36" s="353"/>
      <c r="BA36" s="353"/>
      <c r="BB36" s="353"/>
      <c r="BC36" s="353"/>
      <c r="BD36" s="154"/>
      <c r="BE36" s="354" t="str">
        <f t="shared" si="2"/>
        <v/>
      </c>
      <c r="BF36" s="354"/>
      <c r="BG36" s="353"/>
      <c r="BH36" s="353"/>
      <c r="BI36" s="353"/>
      <c r="BJ36" s="353"/>
      <c r="BK36" s="353"/>
      <c r="BL36" s="353"/>
      <c r="BM36" s="353"/>
      <c r="BN36" s="353"/>
      <c r="BO36" s="353"/>
      <c r="BP36" s="353"/>
      <c r="BQ36" s="353"/>
      <c r="BR36" s="353"/>
      <c r="BS36" s="353"/>
      <c r="BT36" s="353"/>
      <c r="BU36" s="353"/>
      <c r="BV36" s="154"/>
      <c r="BW36" s="354" t="str">
        <f t="shared" si="3"/>
        <v/>
      </c>
      <c r="BX36" s="354"/>
      <c r="BY36" s="353" t="str">
        <f>IF('各会計、関係団体の財政状況及び健全化判断比率'!B73="","",'各会計、関係団体の財政状況及び健全化判断比率'!B73)</f>
        <v/>
      </c>
      <c r="BZ36" s="353"/>
      <c r="CA36" s="353"/>
      <c r="CB36" s="353"/>
      <c r="CC36" s="353"/>
      <c r="CD36" s="353"/>
      <c r="CE36" s="353"/>
      <c r="CF36" s="353"/>
      <c r="CG36" s="353"/>
      <c r="CH36" s="353"/>
      <c r="CI36" s="353"/>
      <c r="CJ36" s="353"/>
      <c r="CK36" s="353"/>
      <c r="CL36" s="353"/>
      <c r="CM36" s="353"/>
      <c r="CN36" s="154"/>
      <c r="CO36" s="354">
        <f t="shared" si="4"/>
        <v>29</v>
      </c>
      <c r="CP36" s="354"/>
      <c r="CQ36" s="353" t="str">
        <f>IF('各会計、関係団体の財政状況及び健全化判断比率'!BS12="","",'各会計、関係団体の財政状況及び健全化判断比率'!BS12)</f>
        <v>いすみ鉄道（株）</v>
      </c>
      <c r="CR36" s="353"/>
      <c r="CS36" s="353"/>
      <c r="CT36" s="353"/>
      <c r="CU36" s="353"/>
      <c r="CV36" s="353"/>
      <c r="CW36" s="353"/>
      <c r="CX36" s="353"/>
      <c r="CY36" s="353"/>
      <c r="CZ36" s="353"/>
      <c r="DA36" s="353"/>
      <c r="DB36" s="353"/>
      <c r="DC36" s="353"/>
      <c r="DD36" s="353"/>
      <c r="DE36" s="353"/>
      <c r="DF36" s="146"/>
      <c r="DG36" s="355" t="str">
        <f>IF('各会計、関係団体の財政状況及び健全化判断比率'!BR12="","",'各会計、関係団体の財政状況及び健全化判断比率'!BR12)</f>
        <v/>
      </c>
      <c r="DH36" s="355"/>
      <c r="DI36" s="157"/>
      <c r="DJ36" s="112"/>
      <c r="DK36" s="112"/>
      <c r="DL36" s="112"/>
      <c r="DM36" s="112"/>
      <c r="DN36" s="112"/>
      <c r="DO36" s="112"/>
    </row>
    <row r="37" spans="1:119" ht="32.25" customHeight="1">
      <c r="A37" s="113"/>
      <c r="B37" s="153"/>
      <c r="C37" s="354">
        <f t="shared" si="5"/>
        <v>7</v>
      </c>
      <c r="D37" s="354"/>
      <c r="E37" s="353" t="str">
        <f>IF('各会計、関係団体の財政状況及び健全化判断比率'!B13="","",'各会計、関係団体の財政状況及び健全化判断比率'!B13)</f>
        <v>特別会計　母子父子寡婦福祉資金</v>
      </c>
      <c r="F37" s="353"/>
      <c r="G37" s="353"/>
      <c r="H37" s="353"/>
      <c r="I37" s="353"/>
      <c r="J37" s="353"/>
      <c r="K37" s="353"/>
      <c r="L37" s="353"/>
      <c r="M37" s="353"/>
      <c r="N37" s="353"/>
      <c r="O37" s="353"/>
      <c r="P37" s="353"/>
      <c r="Q37" s="353"/>
      <c r="R37" s="353"/>
      <c r="S37" s="353"/>
      <c r="T37" s="154"/>
      <c r="U37" s="354" t="str">
        <f t="shared" si="0"/>
        <v/>
      </c>
      <c r="V37" s="354"/>
      <c r="W37" s="353"/>
      <c r="X37" s="353"/>
      <c r="Y37" s="353"/>
      <c r="Z37" s="353"/>
      <c r="AA37" s="353"/>
      <c r="AB37" s="353"/>
      <c r="AC37" s="353"/>
      <c r="AD37" s="353"/>
      <c r="AE37" s="353"/>
      <c r="AF37" s="353"/>
      <c r="AG37" s="353"/>
      <c r="AH37" s="353"/>
      <c r="AI37" s="353"/>
      <c r="AJ37" s="353"/>
      <c r="AK37" s="353"/>
      <c r="AL37" s="154"/>
      <c r="AM37" s="354" t="str">
        <f t="shared" si="1"/>
        <v/>
      </c>
      <c r="AN37" s="354"/>
      <c r="AO37" s="353"/>
      <c r="AP37" s="353"/>
      <c r="AQ37" s="353"/>
      <c r="AR37" s="353"/>
      <c r="AS37" s="353"/>
      <c r="AT37" s="353"/>
      <c r="AU37" s="353"/>
      <c r="AV37" s="353"/>
      <c r="AW37" s="353"/>
      <c r="AX37" s="353"/>
      <c r="AY37" s="353"/>
      <c r="AZ37" s="353"/>
      <c r="BA37" s="353"/>
      <c r="BB37" s="353"/>
      <c r="BC37" s="353"/>
      <c r="BD37" s="154"/>
      <c r="BE37" s="354" t="str">
        <f t="shared" si="2"/>
        <v/>
      </c>
      <c r="BF37" s="354"/>
      <c r="BG37" s="353"/>
      <c r="BH37" s="353"/>
      <c r="BI37" s="353"/>
      <c r="BJ37" s="353"/>
      <c r="BK37" s="353"/>
      <c r="BL37" s="353"/>
      <c r="BM37" s="353"/>
      <c r="BN37" s="353"/>
      <c r="BO37" s="353"/>
      <c r="BP37" s="353"/>
      <c r="BQ37" s="353"/>
      <c r="BR37" s="353"/>
      <c r="BS37" s="353"/>
      <c r="BT37" s="353"/>
      <c r="BU37" s="353"/>
      <c r="BV37" s="154"/>
      <c r="BW37" s="354" t="str">
        <f t="shared" si="3"/>
        <v/>
      </c>
      <c r="BX37" s="354"/>
      <c r="BY37" s="353" t="str">
        <f>IF('各会計、関係団体の財政状況及び健全化判断比率'!B74="","",'各会計、関係団体の財政状況及び健全化判断比率'!B74)</f>
        <v/>
      </c>
      <c r="BZ37" s="353"/>
      <c r="CA37" s="353"/>
      <c r="CB37" s="353"/>
      <c r="CC37" s="353"/>
      <c r="CD37" s="353"/>
      <c r="CE37" s="353"/>
      <c r="CF37" s="353"/>
      <c r="CG37" s="353"/>
      <c r="CH37" s="353"/>
      <c r="CI37" s="353"/>
      <c r="CJ37" s="353"/>
      <c r="CK37" s="353"/>
      <c r="CL37" s="353"/>
      <c r="CM37" s="353"/>
      <c r="CN37" s="154"/>
      <c r="CO37" s="354">
        <f t="shared" si="4"/>
        <v>30</v>
      </c>
      <c r="CP37" s="354"/>
      <c r="CQ37" s="353" t="str">
        <f>IF('各会計、関係団体の財政状況及び健全化判断比率'!BS13="","",'各会計、関係団体の財政状況及び健全化判断比率'!BS13)</f>
        <v>（公財）千葉ヘルス財団</v>
      </c>
      <c r="CR37" s="353"/>
      <c r="CS37" s="353"/>
      <c r="CT37" s="353"/>
      <c r="CU37" s="353"/>
      <c r="CV37" s="353"/>
      <c r="CW37" s="353"/>
      <c r="CX37" s="353"/>
      <c r="CY37" s="353"/>
      <c r="CZ37" s="353"/>
      <c r="DA37" s="353"/>
      <c r="DB37" s="353"/>
      <c r="DC37" s="353"/>
      <c r="DD37" s="353"/>
      <c r="DE37" s="353"/>
      <c r="DF37" s="146"/>
      <c r="DG37" s="355" t="str">
        <f>IF('各会計、関係団体の財政状況及び健全化判断比率'!BR13="","",'各会計、関係団体の財政状況及び健全化判断比率'!BR13)</f>
        <v/>
      </c>
      <c r="DH37" s="355"/>
      <c r="DI37" s="157"/>
      <c r="DJ37" s="112"/>
      <c r="DK37" s="112"/>
      <c r="DL37" s="112"/>
      <c r="DM37" s="112"/>
      <c r="DN37" s="112"/>
      <c r="DO37" s="112"/>
    </row>
    <row r="38" spans="1:119" ht="32.25" customHeight="1">
      <c r="A38" s="113"/>
      <c r="B38" s="153"/>
      <c r="C38" s="354">
        <f t="shared" si="5"/>
        <v>8</v>
      </c>
      <c r="D38" s="354"/>
      <c r="E38" s="353" t="str">
        <f>IF('各会計、関係団体の財政状況及び健全化判断比率'!B14="","",'各会計、関係団体の財政状況及び健全化判断比率'!B14)</f>
        <v>特別会計　心身障害者扶養年金事業</v>
      </c>
      <c r="F38" s="353"/>
      <c r="G38" s="353"/>
      <c r="H38" s="353"/>
      <c r="I38" s="353"/>
      <c r="J38" s="353"/>
      <c r="K38" s="353"/>
      <c r="L38" s="353"/>
      <c r="M38" s="353"/>
      <c r="N38" s="353"/>
      <c r="O38" s="353"/>
      <c r="P38" s="353"/>
      <c r="Q38" s="353"/>
      <c r="R38" s="353"/>
      <c r="S38" s="353"/>
      <c r="T38" s="154"/>
      <c r="U38" s="354" t="str">
        <f t="shared" si="0"/>
        <v/>
      </c>
      <c r="V38" s="354"/>
      <c r="W38" s="353"/>
      <c r="X38" s="353"/>
      <c r="Y38" s="353"/>
      <c r="Z38" s="353"/>
      <c r="AA38" s="353"/>
      <c r="AB38" s="353"/>
      <c r="AC38" s="353"/>
      <c r="AD38" s="353"/>
      <c r="AE38" s="353"/>
      <c r="AF38" s="353"/>
      <c r="AG38" s="353"/>
      <c r="AH38" s="353"/>
      <c r="AI38" s="353"/>
      <c r="AJ38" s="353"/>
      <c r="AK38" s="353"/>
      <c r="AL38" s="154"/>
      <c r="AM38" s="354" t="str">
        <f t="shared" si="1"/>
        <v/>
      </c>
      <c r="AN38" s="354"/>
      <c r="AO38" s="353"/>
      <c r="AP38" s="353"/>
      <c r="AQ38" s="353"/>
      <c r="AR38" s="353"/>
      <c r="AS38" s="353"/>
      <c r="AT38" s="353"/>
      <c r="AU38" s="353"/>
      <c r="AV38" s="353"/>
      <c r="AW38" s="353"/>
      <c r="AX38" s="353"/>
      <c r="AY38" s="353"/>
      <c r="AZ38" s="353"/>
      <c r="BA38" s="353"/>
      <c r="BB38" s="353"/>
      <c r="BC38" s="353"/>
      <c r="BD38" s="154"/>
      <c r="BE38" s="354" t="str">
        <f t="shared" si="2"/>
        <v/>
      </c>
      <c r="BF38" s="354"/>
      <c r="BG38" s="353"/>
      <c r="BH38" s="353"/>
      <c r="BI38" s="353"/>
      <c r="BJ38" s="353"/>
      <c r="BK38" s="353"/>
      <c r="BL38" s="353"/>
      <c r="BM38" s="353"/>
      <c r="BN38" s="353"/>
      <c r="BO38" s="353"/>
      <c r="BP38" s="353"/>
      <c r="BQ38" s="353"/>
      <c r="BR38" s="353"/>
      <c r="BS38" s="353"/>
      <c r="BT38" s="353"/>
      <c r="BU38" s="353"/>
      <c r="BV38" s="154"/>
      <c r="BW38" s="354" t="str">
        <f t="shared" si="3"/>
        <v/>
      </c>
      <c r="BX38" s="354"/>
      <c r="BY38" s="353" t="str">
        <f>IF('各会計、関係団体の財政状況及び健全化判断比率'!B75="","",'各会計、関係団体の財政状況及び健全化判断比率'!B75)</f>
        <v/>
      </c>
      <c r="BZ38" s="353"/>
      <c r="CA38" s="353"/>
      <c r="CB38" s="353"/>
      <c r="CC38" s="353"/>
      <c r="CD38" s="353"/>
      <c r="CE38" s="353"/>
      <c r="CF38" s="353"/>
      <c r="CG38" s="353"/>
      <c r="CH38" s="353"/>
      <c r="CI38" s="353"/>
      <c r="CJ38" s="353"/>
      <c r="CK38" s="353"/>
      <c r="CL38" s="353"/>
      <c r="CM38" s="353"/>
      <c r="CN38" s="154"/>
      <c r="CO38" s="354">
        <f t="shared" si="4"/>
        <v>31</v>
      </c>
      <c r="CP38" s="354"/>
      <c r="CQ38" s="353" t="str">
        <f>IF('各会計、関係団体の財政状況及び健全化判断比率'!BS14="","",'各会計、関係団体の財政状況及び健全化判断比率'!BS14)</f>
        <v>（公財）千葉県生活衛生営業指導センター　</v>
      </c>
      <c r="CR38" s="353"/>
      <c r="CS38" s="353"/>
      <c r="CT38" s="353"/>
      <c r="CU38" s="353"/>
      <c r="CV38" s="353"/>
      <c r="CW38" s="353"/>
      <c r="CX38" s="353"/>
      <c r="CY38" s="353"/>
      <c r="CZ38" s="353"/>
      <c r="DA38" s="353"/>
      <c r="DB38" s="353"/>
      <c r="DC38" s="353"/>
      <c r="DD38" s="353"/>
      <c r="DE38" s="353"/>
      <c r="DF38" s="146"/>
      <c r="DG38" s="355" t="str">
        <f>IF('各会計、関係団体の財政状況及び健全化判断比率'!BR14="","",'各会計、関係団体の財政状況及び健全化判断比率'!BR14)</f>
        <v/>
      </c>
      <c r="DH38" s="355"/>
      <c r="DI38" s="157"/>
      <c r="DJ38" s="112"/>
      <c r="DK38" s="112"/>
      <c r="DL38" s="112"/>
      <c r="DM38" s="112"/>
      <c r="DN38" s="112"/>
      <c r="DO38" s="112"/>
    </row>
    <row r="39" spans="1:119" ht="32.25" customHeight="1">
      <c r="A39" s="113"/>
      <c r="B39" s="153"/>
      <c r="C39" s="354">
        <f t="shared" si="5"/>
        <v>9</v>
      </c>
      <c r="D39" s="354"/>
      <c r="E39" s="353" t="str">
        <f>IF('各会計、関係団体の財政状況及び健全化判断比率'!B15="","",'各会計、関係団体の財政状況及び健全化判断比率'!B15)</f>
        <v>特別会計　日本ｺﾝﾍﾞﾝｼｮﾝ国際展示場事業</v>
      </c>
      <c r="F39" s="353"/>
      <c r="G39" s="353"/>
      <c r="H39" s="353"/>
      <c r="I39" s="353"/>
      <c r="J39" s="353"/>
      <c r="K39" s="353"/>
      <c r="L39" s="353"/>
      <c r="M39" s="353"/>
      <c r="N39" s="353"/>
      <c r="O39" s="353"/>
      <c r="P39" s="353"/>
      <c r="Q39" s="353"/>
      <c r="R39" s="353"/>
      <c r="S39" s="353"/>
      <c r="T39" s="154"/>
      <c r="U39" s="354" t="str">
        <f t="shared" si="0"/>
        <v/>
      </c>
      <c r="V39" s="354"/>
      <c r="W39" s="353"/>
      <c r="X39" s="353"/>
      <c r="Y39" s="353"/>
      <c r="Z39" s="353"/>
      <c r="AA39" s="353"/>
      <c r="AB39" s="353"/>
      <c r="AC39" s="353"/>
      <c r="AD39" s="353"/>
      <c r="AE39" s="353"/>
      <c r="AF39" s="353"/>
      <c r="AG39" s="353"/>
      <c r="AH39" s="353"/>
      <c r="AI39" s="353"/>
      <c r="AJ39" s="353"/>
      <c r="AK39" s="353"/>
      <c r="AL39" s="154"/>
      <c r="AM39" s="354" t="str">
        <f t="shared" si="1"/>
        <v/>
      </c>
      <c r="AN39" s="354"/>
      <c r="AO39" s="353"/>
      <c r="AP39" s="353"/>
      <c r="AQ39" s="353"/>
      <c r="AR39" s="353"/>
      <c r="AS39" s="353"/>
      <c r="AT39" s="353"/>
      <c r="AU39" s="353"/>
      <c r="AV39" s="353"/>
      <c r="AW39" s="353"/>
      <c r="AX39" s="353"/>
      <c r="AY39" s="353"/>
      <c r="AZ39" s="353"/>
      <c r="BA39" s="353"/>
      <c r="BB39" s="353"/>
      <c r="BC39" s="353"/>
      <c r="BD39" s="154"/>
      <c r="BE39" s="354" t="str">
        <f t="shared" si="2"/>
        <v/>
      </c>
      <c r="BF39" s="354"/>
      <c r="BG39" s="353"/>
      <c r="BH39" s="353"/>
      <c r="BI39" s="353"/>
      <c r="BJ39" s="353"/>
      <c r="BK39" s="353"/>
      <c r="BL39" s="353"/>
      <c r="BM39" s="353"/>
      <c r="BN39" s="353"/>
      <c r="BO39" s="353"/>
      <c r="BP39" s="353"/>
      <c r="BQ39" s="353"/>
      <c r="BR39" s="353"/>
      <c r="BS39" s="353"/>
      <c r="BT39" s="353"/>
      <c r="BU39" s="353"/>
      <c r="BV39" s="154"/>
      <c r="BW39" s="354" t="str">
        <f t="shared" si="3"/>
        <v/>
      </c>
      <c r="BX39" s="354"/>
      <c r="BY39" s="353" t="str">
        <f>IF('各会計、関係団体の財政状況及び健全化判断比率'!B76="","",'各会計、関係団体の財政状況及び健全化判断比率'!B76)</f>
        <v/>
      </c>
      <c r="BZ39" s="353"/>
      <c r="CA39" s="353"/>
      <c r="CB39" s="353"/>
      <c r="CC39" s="353"/>
      <c r="CD39" s="353"/>
      <c r="CE39" s="353"/>
      <c r="CF39" s="353"/>
      <c r="CG39" s="353"/>
      <c r="CH39" s="353"/>
      <c r="CI39" s="353"/>
      <c r="CJ39" s="353"/>
      <c r="CK39" s="353"/>
      <c r="CL39" s="353"/>
      <c r="CM39" s="353"/>
      <c r="CN39" s="154"/>
      <c r="CO39" s="354">
        <f t="shared" si="4"/>
        <v>32</v>
      </c>
      <c r="CP39" s="354"/>
      <c r="CQ39" s="353" t="str">
        <f>IF('各会計、関係団体の財政状況及び健全化判断比率'!BS15="","",'各会計、関係団体の財政状況及び健全化判断比率'!BS15)</f>
        <v>（公財）千葉県動物保護管理協会</v>
      </c>
      <c r="CR39" s="353"/>
      <c r="CS39" s="353"/>
      <c r="CT39" s="353"/>
      <c r="CU39" s="353"/>
      <c r="CV39" s="353"/>
      <c r="CW39" s="353"/>
      <c r="CX39" s="353"/>
      <c r="CY39" s="353"/>
      <c r="CZ39" s="353"/>
      <c r="DA39" s="353"/>
      <c r="DB39" s="353"/>
      <c r="DC39" s="353"/>
      <c r="DD39" s="353"/>
      <c r="DE39" s="353"/>
      <c r="DF39" s="146"/>
      <c r="DG39" s="355" t="str">
        <f>IF('各会計、関係団体の財政状況及び健全化判断比率'!BR15="","",'各会計、関係団体の財政状況及び健全化判断比率'!BR15)</f>
        <v/>
      </c>
      <c r="DH39" s="355"/>
      <c r="DI39" s="157"/>
      <c r="DJ39" s="112"/>
      <c r="DK39" s="112"/>
      <c r="DL39" s="112"/>
      <c r="DM39" s="112"/>
      <c r="DN39" s="112"/>
      <c r="DO39" s="112"/>
    </row>
    <row r="40" spans="1:119" ht="32.25" customHeight="1">
      <c r="A40" s="113"/>
      <c r="B40" s="153"/>
      <c r="C40" s="354">
        <f t="shared" si="5"/>
        <v>10</v>
      </c>
      <c r="D40" s="354"/>
      <c r="E40" s="353" t="str">
        <f>IF('各会計、関係団体の財政状況及び健全化判断比率'!B16="","",'各会計、関係団体の財政状況及び健全化判断比率'!B16)</f>
        <v>特別会計　小規模企業者等設備導入資金</v>
      </c>
      <c r="F40" s="353"/>
      <c r="G40" s="353"/>
      <c r="H40" s="353"/>
      <c r="I40" s="353"/>
      <c r="J40" s="353"/>
      <c r="K40" s="353"/>
      <c r="L40" s="353"/>
      <c r="M40" s="353"/>
      <c r="N40" s="353"/>
      <c r="O40" s="353"/>
      <c r="P40" s="353"/>
      <c r="Q40" s="353"/>
      <c r="R40" s="353"/>
      <c r="S40" s="353"/>
      <c r="T40" s="154"/>
      <c r="U40" s="354" t="str">
        <f t="shared" si="0"/>
        <v/>
      </c>
      <c r="V40" s="354"/>
      <c r="W40" s="353"/>
      <c r="X40" s="353"/>
      <c r="Y40" s="353"/>
      <c r="Z40" s="353"/>
      <c r="AA40" s="353"/>
      <c r="AB40" s="353"/>
      <c r="AC40" s="353"/>
      <c r="AD40" s="353"/>
      <c r="AE40" s="353"/>
      <c r="AF40" s="353"/>
      <c r="AG40" s="353"/>
      <c r="AH40" s="353"/>
      <c r="AI40" s="353"/>
      <c r="AJ40" s="353"/>
      <c r="AK40" s="353"/>
      <c r="AL40" s="154"/>
      <c r="AM40" s="354" t="str">
        <f t="shared" si="1"/>
        <v/>
      </c>
      <c r="AN40" s="354"/>
      <c r="AO40" s="353"/>
      <c r="AP40" s="353"/>
      <c r="AQ40" s="353"/>
      <c r="AR40" s="353"/>
      <c r="AS40" s="353"/>
      <c r="AT40" s="353"/>
      <c r="AU40" s="353"/>
      <c r="AV40" s="353"/>
      <c r="AW40" s="353"/>
      <c r="AX40" s="353"/>
      <c r="AY40" s="353"/>
      <c r="AZ40" s="353"/>
      <c r="BA40" s="353"/>
      <c r="BB40" s="353"/>
      <c r="BC40" s="353"/>
      <c r="BD40" s="154"/>
      <c r="BE40" s="354" t="str">
        <f t="shared" si="2"/>
        <v/>
      </c>
      <c r="BF40" s="354"/>
      <c r="BG40" s="353"/>
      <c r="BH40" s="353"/>
      <c r="BI40" s="353"/>
      <c r="BJ40" s="353"/>
      <c r="BK40" s="353"/>
      <c r="BL40" s="353"/>
      <c r="BM40" s="353"/>
      <c r="BN40" s="353"/>
      <c r="BO40" s="353"/>
      <c r="BP40" s="353"/>
      <c r="BQ40" s="353"/>
      <c r="BR40" s="353"/>
      <c r="BS40" s="353"/>
      <c r="BT40" s="353"/>
      <c r="BU40" s="353"/>
      <c r="BV40" s="154"/>
      <c r="BW40" s="354" t="str">
        <f t="shared" si="3"/>
        <v/>
      </c>
      <c r="BX40" s="354"/>
      <c r="BY40" s="353" t="str">
        <f>IF('各会計、関係団体の財政状況及び健全化判断比率'!B77="","",'各会計、関係団体の財政状況及び健全化判断比率'!B77)</f>
        <v/>
      </c>
      <c r="BZ40" s="353"/>
      <c r="CA40" s="353"/>
      <c r="CB40" s="353"/>
      <c r="CC40" s="353"/>
      <c r="CD40" s="353"/>
      <c r="CE40" s="353"/>
      <c r="CF40" s="353"/>
      <c r="CG40" s="353"/>
      <c r="CH40" s="353"/>
      <c r="CI40" s="353"/>
      <c r="CJ40" s="353"/>
      <c r="CK40" s="353"/>
      <c r="CL40" s="353"/>
      <c r="CM40" s="353"/>
      <c r="CN40" s="154"/>
      <c r="CO40" s="354">
        <f t="shared" si="4"/>
        <v>33</v>
      </c>
      <c r="CP40" s="354"/>
      <c r="CQ40" s="353" t="str">
        <f>IF('各会計、関係団体の財政状況及び健全化判断比率'!BS16="","",'各会計、関係団体の財政状況及び健全化判断比率'!BS16)</f>
        <v>（社福）千葉県社会福祉事業団</v>
      </c>
      <c r="CR40" s="353"/>
      <c r="CS40" s="353"/>
      <c r="CT40" s="353"/>
      <c r="CU40" s="353"/>
      <c r="CV40" s="353"/>
      <c r="CW40" s="353"/>
      <c r="CX40" s="353"/>
      <c r="CY40" s="353"/>
      <c r="CZ40" s="353"/>
      <c r="DA40" s="353"/>
      <c r="DB40" s="353"/>
      <c r="DC40" s="353"/>
      <c r="DD40" s="353"/>
      <c r="DE40" s="353"/>
      <c r="DF40" s="146"/>
      <c r="DG40" s="355" t="str">
        <f>IF('各会計、関係団体の財政状況及び健全化判断比率'!BR16="","",'各会計、関係団体の財政状況及び健全化判断比率'!BR16)</f>
        <v/>
      </c>
      <c r="DH40" s="355"/>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9" t="s">
        <v>164</v>
      </c>
      <c r="DD1" s="640"/>
      <c r="DE1" s="640"/>
      <c r="DF1" s="640"/>
      <c r="DG1" s="640"/>
      <c r="DH1" s="640"/>
      <c r="DI1" s="641"/>
      <c r="DK1" s="639" t="s">
        <v>165</v>
      </c>
      <c r="DL1" s="640"/>
      <c r="DM1" s="640"/>
      <c r="DN1" s="640"/>
      <c r="DO1" s="640"/>
      <c r="DP1" s="640"/>
      <c r="DQ1" s="640"/>
      <c r="DR1" s="640"/>
      <c r="DS1" s="640"/>
      <c r="DT1" s="640"/>
      <c r="DU1" s="640"/>
      <c r="DV1" s="640"/>
      <c r="DW1" s="640"/>
      <c r="DX1" s="641"/>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9" t="s">
        <v>167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168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1"/>
      <c r="BY3" s="609" t="s">
        <v>169</v>
      </c>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1"/>
    </row>
    <row r="4" spans="2:138" ht="11.25" customHeight="1">
      <c r="B4" s="609" t="s">
        <v>1</v>
      </c>
      <c r="C4" s="610"/>
      <c r="D4" s="610"/>
      <c r="E4" s="610"/>
      <c r="F4" s="610"/>
      <c r="G4" s="610"/>
      <c r="H4" s="610"/>
      <c r="I4" s="610"/>
      <c r="J4" s="610"/>
      <c r="K4" s="610"/>
      <c r="L4" s="610"/>
      <c r="M4" s="610"/>
      <c r="N4" s="610"/>
      <c r="O4" s="610"/>
      <c r="P4" s="610"/>
      <c r="Q4" s="611"/>
      <c r="R4" s="609" t="s">
        <v>170</v>
      </c>
      <c r="S4" s="610"/>
      <c r="T4" s="610"/>
      <c r="U4" s="610"/>
      <c r="V4" s="610"/>
      <c r="W4" s="610"/>
      <c r="X4" s="610"/>
      <c r="Y4" s="611"/>
      <c r="Z4" s="609" t="s">
        <v>171</v>
      </c>
      <c r="AA4" s="610"/>
      <c r="AB4" s="610"/>
      <c r="AC4" s="611"/>
      <c r="AD4" s="609" t="s">
        <v>172</v>
      </c>
      <c r="AE4" s="610"/>
      <c r="AF4" s="610"/>
      <c r="AG4" s="610"/>
      <c r="AH4" s="610"/>
      <c r="AI4" s="610"/>
      <c r="AJ4" s="610"/>
      <c r="AK4" s="611"/>
      <c r="AL4" s="609" t="s">
        <v>171</v>
      </c>
      <c r="AM4" s="610"/>
      <c r="AN4" s="610"/>
      <c r="AO4" s="611"/>
      <c r="AP4" s="642" t="s">
        <v>173</v>
      </c>
      <c r="AQ4" s="642"/>
      <c r="AR4" s="642"/>
      <c r="AS4" s="642"/>
      <c r="AT4" s="642"/>
      <c r="AU4" s="642"/>
      <c r="AV4" s="642"/>
      <c r="AW4" s="642"/>
      <c r="AX4" s="642"/>
      <c r="AY4" s="642"/>
      <c r="AZ4" s="642"/>
      <c r="BA4" s="642"/>
      <c r="BB4" s="642"/>
      <c r="BC4" s="642"/>
      <c r="BD4" s="642" t="s">
        <v>174</v>
      </c>
      <c r="BE4" s="642"/>
      <c r="BF4" s="642"/>
      <c r="BG4" s="642"/>
      <c r="BH4" s="642"/>
      <c r="BI4" s="642"/>
      <c r="BJ4" s="642"/>
      <c r="BK4" s="642"/>
      <c r="BL4" s="642" t="s">
        <v>171</v>
      </c>
      <c r="BM4" s="642"/>
      <c r="BN4" s="642"/>
      <c r="BO4" s="642"/>
      <c r="BP4" s="642" t="s">
        <v>175</v>
      </c>
      <c r="BQ4" s="642"/>
      <c r="BR4" s="642"/>
      <c r="BS4" s="642"/>
      <c r="BT4" s="642"/>
      <c r="BU4" s="642"/>
      <c r="BV4" s="642"/>
      <c r="BW4" s="642"/>
      <c r="BY4" s="609" t="s">
        <v>176</v>
      </c>
      <c r="BZ4" s="610"/>
      <c r="CA4" s="610"/>
      <c r="CB4" s="610"/>
      <c r="CC4" s="610"/>
      <c r="CD4" s="610"/>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1"/>
    </row>
    <row r="5" spans="2:138" s="167" customFormat="1" ht="11.25" customHeight="1">
      <c r="B5" s="601" t="s">
        <v>177</v>
      </c>
      <c r="C5" s="602"/>
      <c r="D5" s="602"/>
      <c r="E5" s="602"/>
      <c r="F5" s="602"/>
      <c r="G5" s="602"/>
      <c r="H5" s="602"/>
      <c r="I5" s="602"/>
      <c r="J5" s="602"/>
      <c r="K5" s="602"/>
      <c r="L5" s="602"/>
      <c r="M5" s="602"/>
      <c r="N5" s="602"/>
      <c r="O5" s="602"/>
      <c r="P5" s="602"/>
      <c r="Q5" s="603"/>
      <c r="R5" s="630">
        <v>711451072</v>
      </c>
      <c r="S5" s="613"/>
      <c r="T5" s="613"/>
      <c r="U5" s="613"/>
      <c r="V5" s="613"/>
      <c r="W5" s="613"/>
      <c r="X5" s="613"/>
      <c r="Y5" s="614"/>
      <c r="Z5" s="636">
        <v>42.9</v>
      </c>
      <c r="AA5" s="636"/>
      <c r="AB5" s="636"/>
      <c r="AC5" s="636"/>
      <c r="AD5" s="637">
        <v>616929907</v>
      </c>
      <c r="AE5" s="637"/>
      <c r="AF5" s="637"/>
      <c r="AG5" s="637"/>
      <c r="AH5" s="637"/>
      <c r="AI5" s="637"/>
      <c r="AJ5" s="637"/>
      <c r="AK5" s="637"/>
      <c r="AL5" s="638">
        <v>69.8</v>
      </c>
      <c r="AM5" s="623"/>
      <c r="AN5" s="623"/>
      <c r="AO5" s="624"/>
      <c r="AP5" s="601" t="s">
        <v>178</v>
      </c>
      <c r="AQ5" s="602"/>
      <c r="AR5" s="602"/>
      <c r="AS5" s="602"/>
      <c r="AT5" s="602"/>
      <c r="AU5" s="602"/>
      <c r="AV5" s="602"/>
      <c r="AW5" s="602"/>
      <c r="AX5" s="602"/>
      <c r="AY5" s="602"/>
      <c r="AZ5" s="602"/>
      <c r="BA5" s="602"/>
      <c r="BB5" s="602"/>
      <c r="BC5" s="603"/>
      <c r="BD5" s="576">
        <v>711397480</v>
      </c>
      <c r="BE5" s="577"/>
      <c r="BF5" s="577"/>
      <c r="BG5" s="577"/>
      <c r="BH5" s="577"/>
      <c r="BI5" s="577"/>
      <c r="BJ5" s="577"/>
      <c r="BK5" s="578"/>
      <c r="BL5" s="627">
        <v>100</v>
      </c>
      <c r="BM5" s="627"/>
      <c r="BN5" s="627"/>
      <c r="BO5" s="627"/>
      <c r="BP5" s="628">
        <v>3231364</v>
      </c>
      <c r="BQ5" s="628"/>
      <c r="BR5" s="628"/>
      <c r="BS5" s="628"/>
      <c r="BT5" s="628"/>
      <c r="BU5" s="628"/>
      <c r="BV5" s="628"/>
      <c r="BW5" s="629"/>
      <c r="BY5" s="609" t="s">
        <v>173</v>
      </c>
      <c r="BZ5" s="610"/>
      <c r="CA5" s="610"/>
      <c r="CB5" s="610"/>
      <c r="CC5" s="610"/>
      <c r="CD5" s="610"/>
      <c r="CE5" s="610"/>
      <c r="CF5" s="610"/>
      <c r="CG5" s="610"/>
      <c r="CH5" s="610"/>
      <c r="CI5" s="610"/>
      <c r="CJ5" s="610"/>
      <c r="CK5" s="610"/>
      <c r="CL5" s="611"/>
      <c r="CM5" s="609" t="s">
        <v>179</v>
      </c>
      <c r="CN5" s="610"/>
      <c r="CO5" s="610"/>
      <c r="CP5" s="610"/>
      <c r="CQ5" s="610"/>
      <c r="CR5" s="610"/>
      <c r="CS5" s="610"/>
      <c r="CT5" s="611"/>
      <c r="CU5" s="609" t="s">
        <v>171</v>
      </c>
      <c r="CV5" s="610"/>
      <c r="CW5" s="610"/>
      <c r="CX5" s="611"/>
      <c r="CY5" s="609" t="s">
        <v>180</v>
      </c>
      <c r="CZ5" s="610"/>
      <c r="DA5" s="610"/>
      <c r="DB5" s="610"/>
      <c r="DC5" s="610"/>
      <c r="DD5" s="610"/>
      <c r="DE5" s="610"/>
      <c r="DF5" s="610"/>
      <c r="DG5" s="610"/>
      <c r="DH5" s="610"/>
      <c r="DI5" s="610"/>
      <c r="DJ5" s="610"/>
      <c r="DK5" s="611"/>
      <c r="DL5" s="609" t="s">
        <v>181</v>
      </c>
      <c r="DM5" s="610"/>
      <c r="DN5" s="610"/>
      <c r="DO5" s="610"/>
      <c r="DP5" s="610"/>
      <c r="DQ5" s="610"/>
      <c r="DR5" s="610"/>
      <c r="DS5" s="610"/>
      <c r="DT5" s="610"/>
      <c r="DU5" s="610"/>
      <c r="DV5" s="610"/>
      <c r="DW5" s="610"/>
      <c r="DX5" s="611"/>
    </row>
    <row r="6" spans="2:138" ht="11.25" customHeight="1">
      <c r="B6" s="573" t="s">
        <v>182</v>
      </c>
      <c r="C6" s="574"/>
      <c r="D6" s="574"/>
      <c r="E6" s="574"/>
      <c r="F6" s="574"/>
      <c r="G6" s="574"/>
      <c r="H6" s="574"/>
      <c r="I6" s="574"/>
      <c r="J6" s="574"/>
      <c r="K6" s="574"/>
      <c r="L6" s="574"/>
      <c r="M6" s="574"/>
      <c r="N6" s="574"/>
      <c r="O6" s="574"/>
      <c r="P6" s="574"/>
      <c r="Q6" s="575"/>
      <c r="R6" s="576">
        <v>102460182</v>
      </c>
      <c r="S6" s="577"/>
      <c r="T6" s="577"/>
      <c r="U6" s="577"/>
      <c r="V6" s="577"/>
      <c r="W6" s="577"/>
      <c r="X6" s="577"/>
      <c r="Y6" s="578"/>
      <c r="Z6" s="627">
        <v>6.2</v>
      </c>
      <c r="AA6" s="627"/>
      <c r="AB6" s="627"/>
      <c r="AC6" s="627"/>
      <c r="AD6" s="628">
        <v>102460182</v>
      </c>
      <c r="AE6" s="628"/>
      <c r="AF6" s="628"/>
      <c r="AG6" s="628"/>
      <c r="AH6" s="628"/>
      <c r="AI6" s="628"/>
      <c r="AJ6" s="628"/>
      <c r="AK6" s="628"/>
      <c r="AL6" s="625">
        <v>11.6</v>
      </c>
      <c r="AM6" s="590"/>
      <c r="AN6" s="590"/>
      <c r="AO6" s="605"/>
      <c r="AP6" s="573" t="s">
        <v>183</v>
      </c>
      <c r="AQ6" s="574"/>
      <c r="AR6" s="574"/>
      <c r="AS6" s="574"/>
      <c r="AT6" s="574"/>
      <c r="AU6" s="574"/>
      <c r="AV6" s="574"/>
      <c r="AW6" s="574"/>
      <c r="AX6" s="574"/>
      <c r="AY6" s="574"/>
      <c r="AZ6" s="574"/>
      <c r="BA6" s="574"/>
      <c r="BB6" s="574"/>
      <c r="BC6" s="575"/>
      <c r="BD6" s="576">
        <v>711397480</v>
      </c>
      <c r="BE6" s="577"/>
      <c r="BF6" s="577"/>
      <c r="BG6" s="577"/>
      <c r="BH6" s="577"/>
      <c r="BI6" s="577"/>
      <c r="BJ6" s="577"/>
      <c r="BK6" s="578"/>
      <c r="BL6" s="627">
        <v>100</v>
      </c>
      <c r="BM6" s="627"/>
      <c r="BN6" s="627"/>
      <c r="BO6" s="627"/>
      <c r="BP6" s="628">
        <v>3231364</v>
      </c>
      <c r="BQ6" s="628"/>
      <c r="BR6" s="628"/>
      <c r="BS6" s="628"/>
      <c r="BT6" s="628"/>
      <c r="BU6" s="628"/>
      <c r="BV6" s="628"/>
      <c r="BW6" s="629"/>
      <c r="BY6" s="601" t="s">
        <v>184</v>
      </c>
      <c r="BZ6" s="602"/>
      <c r="CA6" s="602"/>
      <c r="CB6" s="602"/>
      <c r="CC6" s="602"/>
      <c r="CD6" s="602"/>
      <c r="CE6" s="602"/>
      <c r="CF6" s="602"/>
      <c r="CG6" s="602"/>
      <c r="CH6" s="602"/>
      <c r="CI6" s="602"/>
      <c r="CJ6" s="602"/>
      <c r="CK6" s="602"/>
      <c r="CL6" s="603"/>
      <c r="CM6" s="576">
        <v>2564022</v>
      </c>
      <c r="CN6" s="577"/>
      <c r="CO6" s="577"/>
      <c r="CP6" s="577"/>
      <c r="CQ6" s="577"/>
      <c r="CR6" s="577"/>
      <c r="CS6" s="577"/>
      <c r="CT6" s="578"/>
      <c r="CU6" s="627">
        <v>0.2</v>
      </c>
      <c r="CV6" s="627"/>
      <c r="CW6" s="627"/>
      <c r="CX6" s="627"/>
      <c r="CY6" s="564" t="s">
        <v>185</v>
      </c>
      <c r="CZ6" s="577"/>
      <c r="DA6" s="577"/>
      <c r="DB6" s="577"/>
      <c r="DC6" s="577"/>
      <c r="DD6" s="577"/>
      <c r="DE6" s="577"/>
      <c r="DF6" s="577"/>
      <c r="DG6" s="577"/>
      <c r="DH6" s="577"/>
      <c r="DI6" s="577"/>
      <c r="DJ6" s="577"/>
      <c r="DK6" s="578"/>
      <c r="DL6" s="564">
        <v>2563584</v>
      </c>
      <c r="DM6" s="577"/>
      <c r="DN6" s="577"/>
      <c r="DO6" s="577"/>
      <c r="DP6" s="577"/>
      <c r="DQ6" s="577"/>
      <c r="DR6" s="577"/>
      <c r="DS6" s="577"/>
      <c r="DT6" s="577"/>
      <c r="DU6" s="577"/>
      <c r="DV6" s="577"/>
      <c r="DW6" s="577"/>
      <c r="DX6" s="634"/>
    </row>
    <row r="7" spans="2:138" ht="11.25" customHeight="1">
      <c r="B7" s="573" t="s">
        <v>186</v>
      </c>
      <c r="C7" s="574"/>
      <c r="D7" s="574"/>
      <c r="E7" s="574"/>
      <c r="F7" s="574"/>
      <c r="G7" s="574"/>
      <c r="H7" s="574"/>
      <c r="I7" s="574"/>
      <c r="J7" s="574"/>
      <c r="K7" s="574"/>
      <c r="L7" s="574"/>
      <c r="M7" s="574"/>
      <c r="N7" s="574"/>
      <c r="O7" s="574"/>
      <c r="P7" s="574"/>
      <c r="Q7" s="575"/>
      <c r="R7" s="576">
        <v>3554467</v>
      </c>
      <c r="S7" s="577"/>
      <c r="T7" s="577"/>
      <c r="U7" s="577"/>
      <c r="V7" s="577"/>
      <c r="W7" s="577"/>
      <c r="X7" s="577"/>
      <c r="Y7" s="578"/>
      <c r="Z7" s="627">
        <v>0.2</v>
      </c>
      <c r="AA7" s="627"/>
      <c r="AB7" s="627"/>
      <c r="AC7" s="627"/>
      <c r="AD7" s="628">
        <v>3554467</v>
      </c>
      <c r="AE7" s="628"/>
      <c r="AF7" s="628"/>
      <c r="AG7" s="628"/>
      <c r="AH7" s="628"/>
      <c r="AI7" s="628"/>
      <c r="AJ7" s="628"/>
      <c r="AK7" s="628"/>
      <c r="AL7" s="625">
        <v>0.4</v>
      </c>
      <c r="AM7" s="590"/>
      <c r="AN7" s="590"/>
      <c r="AO7" s="605"/>
      <c r="AP7" s="573" t="s">
        <v>187</v>
      </c>
      <c r="AQ7" s="574"/>
      <c r="AR7" s="574"/>
      <c r="AS7" s="574"/>
      <c r="AT7" s="574"/>
      <c r="AU7" s="574"/>
      <c r="AV7" s="574"/>
      <c r="AW7" s="574"/>
      <c r="AX7" s="574"/>
      <c r="AY7" s="574"/>
      <c r="AZ7" s="574"/>
      <c r="BA7" s="574"/>
      <c r="BB7" s="574"/>
      <c r="BC7" s="575"/>
      <c r="BD7" s="576">
        <v>308155361</v>
      </c>
      <c r="BE7" s="577"/>
      <c r="BF7" s="577"/>
      <c r="BG7" s="577"/>
      <c r="BH7" s="577"/>
      <c r="BI7" s="577"/>
      <c r="BJ7" s="577"/>
      <c r="BK7" s="578"/>
      <c r="BL7" s="627">
        <v>43.3</v>
      </c>
      <c r="BM7" s="627"/>
      <c r="BN7" s="627"/>
      <c r="BO7" s="627"/>
      <c r="BP7" s="628">
        <v>3231364</v>
      </c>
      <c r="BQ7" s="628"/>
      <c r="BR7" s="628"/>
      <c r="BS7" s="628"/>
      <c r="BT7" s="628"/>
      <c r="BU7" s="628"/>
      <c r="BV7" s="628"/>
      <c r="BW7" s="629"/>
      <c r="BY7" s="573" t="s">
        <v>188</v>
      </c>
      <c r="BZ7" s="574"/>
      <c r="CA7" s="574"/>
      <c r="CB7" s="574"/>
      <c r="CC7" s="574"/>
      <c r="CD7" s="574"/>
      <c r="CE7" s="574"/>
      <c r="CF7" s="574"/>
      <c r="CG7" s="574"/>
      <c r="CH7" s="574"/>
      <c r="CI7" s="574"/>
      <c r="CJ7" s="574"/>
      <c r="CK7" s="574"/>
      <c r="CL7" s="575"/>
      <c r="CM7" s="576">
        <v>107048986</v>
      </c>
      <c r="CN7" s="577"/>
      <c r="CO7" s="577"/>
      <c r="CP7" s="577"/>
      <c r="CQ7" s="577"/>
      <c r="CR7" s="577"/>
      <c r="CS7" s="577"/>
      <c r="CT7" s="578"/>
      <c r="CU7" s="627">
        <v>6.6</v>
      </c>
      <c r="CV7" s="627"/>
      <c r="CW7" s="627"/>
      <c r="CX7" s="627"/>
      <c r="CY7" s="564">
        <v>1044197</v>
      </c>
      <c r="CZ7" s="577"/>
      <c r="DA7" s="577"/>
      <c r="DB7" s="577"/>
      <c r="DC7" s="577"/>
      <c r="DD7" s="577"/>
      <c r="DE7" s="577"/>
      <c r="DF7" s="577"/>
      <c r="DG7" s="577"/>
      <c r="DH7" s="577"/>
      <c r="DI7" s="577"/>
      <c r="DJ7" s="577"/>
      <c r="DK7" s="578"/>
      <c r="DL7" s="564">
        <v>98025467</v>
      </c>
      <c r="DM7" s="577"/>
      <c r="DN7" s="577"/>
      <c r="DO7" s="577"/>
      <c r="DP7" s="577"/>
      <c r="DQ7" s="577"/>
      <c r="DR7" s="577"/>
      <c r="DS7" s="577"/>
      <c r="DT7" s="577"/>
      <c r="DU7" s="577"/>
      <c r="DV7" s="577"/>
      <c r="DW7" s="577"/>
      <c r="DX7" s="634"/>
    </row>
    <row r="8" spans="2:138" ht="11.25" customHeight="1">
      <c r="B8" s="573" t="s">
        <v>189</v>
      </c>
      <c r="C8" s="574"/>
      <c r="D8" s="574"/>
      <c r="E8" s="574"/>
      <c r="F8" s="574"/>
      <c r="G8" s="574"/>
      <c r="H8" s="574"/>
      <c r="I8" s="574"/>
      <c r="J8" s="574"/>
      <c r="K8" s="574"/>
      <c r="L8" s="574"/>
      <c r="M8" s="574"/>
      <c r="N8" s="574"/>
      <c r="O8" s="574"/>
      <c r="P8" s="574"/>
      <c r="Q8" s="575"/>
      <c r="R8" s="576" t="s">
        <v>190</v>
      </c>
      <c r="S8" s="577"/>
      <c r="T8" s="577"/>
      <c r="U8" s="577"/>
      <c r="V8" s="577"/>
      <c r="W8" s="577"/>
      <c r="X8" s="577"/>
      <c r="Y8" s="578"/>
      <c r="Z8" s="627" t="s">
        <v>190</v>
      </c>
      <c r="AA8" s="627"/>
      <c r="AB8" s="627"/>
      <c r="AC8" s="627"/>
      <c r="AD8" s="628" t="s">
        <v>190</v>
      </c>
      <c r="AE8" s="628"/>
      <c r="AF8" s="628"/>
      <c r="AG8" s="628"/>
      <c r="AH8" s="628"/>
      <c r="AI8" s="628"/>
      <c r="AJ8" s="628"/>
      <c r="AK8" s="628"/>
      <c r="AL8" s="625" t="s">
        <v>190</v>
      </c>
      <c r="AM8" s="590"/>
      <c r="AN8" s="590"/>
      <c r="AO8" s="605"/>
      <c r="AP8" s="573" t="s">
        <v>191</v>
      </c>
      <c r="AQ8" s="574"/>
      <c r="AR8" s="574"/>
      <c r="AS8" s="574"/>
      <c r="AT8" s="574"/>
      <c r="AU8" s="574"/>
      <c r="AV8" s="574"/>
      <c r="AW8" s="574"/>
      <c r="AX8" s="574"/>
      <c r="AY8" s="574"/>
      <c r="AZ8" s="574"/>
      <c r="BA8" s="574"/>
      <c r="BB8" s="574"/>
      <c r="BC8" s="575"/>
      <c r="BD8" s="576">
        <v>4648969</v>
      </c>
      <c r="BE8" s="577"/>
      <c r="BF8" s="577"/>
      <c r="BG8" s="577"/>
      <c r="BH8" s="577"/>
      <c r="BI8" s="577"/>
      <c r="BJ8" s="577"/>
      <c r="BK8" s="578"/>
      <c r="BL8" s="627">
        <v>0.7</v>
      </c>
      <c r="BM8" s="627"/>
      <c r="BN8" s="627"/>
      <c r="BO8" s="627"/>
      <c r="BP8" s="628" t="s">
        <v>190</v>
      </c>
      <c r="BQ8" s="628"/>
      <c r="BR8" s="628"/>
      <c r="BS8" s="628"/>
      <c r="BT8" s="628"/>
      <c r="BU8" s="628"/>
      <c r="BV8" s="628"/>
      <c r="BW8" s="629"/>
      <c r="BY8" s="573" t="s">
        <v>192</v>
      </c>
      <c r="BZ8" s="574"/>
      <c r="CA8" s="574"/>
      <c r="CB8" s="574"/>
      <c r="CC8" s="574"/>
      <c r="CD8" s="574"/>
      <c r="CE8" s="574"/>
      <c r="CF8" s="574"/>
      <c r="CG8" s="574"/>
      <c r="CH8" s="574"/>
      <c r="CI8" s="574"/>
      <c r="CJ8" s="574"/>
      <c r="CK8" s="574"/>
      <c r="CL8" s="575"/>
      <c r="CM8" s="576">
        <v>251340674</v>
      </c>
      <c r="CN8" s="577"/>
      <c r="CO8" s="577"/>
      <c r="CP8" s="577"/>
      <c r="CQ8" s="577"/>
      <c r="CR8" s="577"/>
      <c r="CS8" s="577"/>
      <c r="CT8" s="578"/>
      <c r="CU8" s="627">
        <v>15.4</v>
      </c>
      <c r="CV8" s="627"/>
      <c r="CW8" s="627"/>
      <c r="CX8" s="627"/>
      <c r="CY8" s="564">
        <v>13572321</v>
      </c>
      <c r="CZ8" s="577"/>
      <c r="DA8" s="577"/>
      <c r="DB8" s="577"/>
      <c r="DC8" s="577"/>
      <c r="DD8" s="577"/>
      <c r="DE8" s="577"/>
      <c r="DF8" s="577"/>
      <c r="DG8" s="577"/>
      <c r="DH8" s="577"/>
      <c r="DI8" s="577"/>
      <c r="DJ8" s="577"/>
      <c r="DK8" s="578"/>
      <c r="DL8" s="564">
        <v>219499245</v>
      </c>
      <c r="DM8" s="577"/>
      <c r="DN8" s="577"/>
      <c r="DO8" s="577"/>
      <c r="DP8" s="577"/>
      <c r="DQ8" s="577"/>
      <c r="DR8" s="577"/>
      <c r="DS8" s="577"/>
      <c r="DT8" s="577"/>
      <c r="DU8" s="577"/>
      <c r="DV8" s="577"/>
      <c r="DW8" s="577"/>
      <c r="DX8" s="634"/>
    </row>
    <row r="9" spans="2:138" ht="11.25" customHeight="1">
      <c r="B9" s="573" t="s">
        <v>193</v>
      </c>
      <c r="C9" s="574"/>
      <c r="D9" s="574"/>
      <c r="E9" s="574"/>
      <c r="F9" s="574"/>
      <c r="G9" s="574"/>
      <c r="H9" s="574"/>
      <c r="I9" s="574"/>
      <c r="J9" s="574"/>
      <c r="K9" s="574"/>
      <c r="L9" s="574"/>
      <c r="M9" s="574"/>
      <c r="N9" s="574"/>
      <c r="O9" s="574"/>
      <c r="P9" s="574"/>
      <c r="Q9" s="575"/>
      <c r="R9" s="576" t="s">
        <v>190</v>
      </c>
      <c r="S9" s="577"/>
      <c r="T9" s="577"/>
      <c r="U9" s="577"/>
      <c r="V9" s="577"/>
      <c r="W9" s="577"/>
      <c r="X9" s="577"/>
      <c r="Y9" s="578"/>
      <c r="Z9" s="627" t="s">
        <v>190</v>
      </c>
      <c r="AA9" s="627"/>
      <c r="AB9" s="627"/>
      <c r="AC9" s="627"/>
      <c r="AD9" s="628" t="s">
        <v>190</v>
      </c>
      <c r="AE9" s="628"/>
      <c r="AF9" s="628"/>
      <c r="AG9" s="628"/>
      <c r="AH9" s="628"/>
      <c r="AI9" s="628"/>
      <c r="AJ9" s="628"/>
      <c r="AK9" s="628"/>
      <c r="AL9" s="625" t="s">
        <v>190</v>
      </c>
      <c r="AM9" s="590"/>
      <c r="AN9" s="590"/>
      <c r="AO9" s="605"/>
      <c r="AP9" s="573" t="s">
        <v>194</v>
      </c>
      <c r="AQ9" s="574"/>
      <c r="AR9" s="574"/>
      <c r="AS9" s="574"/>
      <c r="AT9" s="574"/>
      <c r="AU9" s="574"/>
      <c r="AV9" s="574"/>
      <c r="AW9" s="574"/>
      <c r="AX9" s="574"/>
      <c r="AY9" s="574"/>
      <c r="AZ9" s="574"/>
      <c r="BA9" s="574"/>
      <c r="BB9" s="574"/>
      <c r="BC9" s="575"/>
      <c r="BD9" s="576">
        <v>250107926</v>
      </c>
      <c r="BE9" s="577"/>
      <c r="BF9" s="577"/>
      <c r="BG9" s="577"/>
      <c r="BH9" s="577"/>
      <c r="BI9" s="577"/>
      <c r="BJ9" s="577"/>
      <c r="BK9" s="578"/>
      <c r="BL9" s="627">
        <v>35.200000000000003</v>
      </c>
      <c r="BM9" s="627"/>
      <c r="BN9" s="627"/>
      <c r="BO9" s="627"/>
      <c r="BP9" s="628" t="s">
        <v>190</v>
      </c>
      <c r="BQ9" s="628"/>
      <c r="BR9" s="628"/>
      <c r="BS9" s="628"/>
      <c r="BT9" s="628"/>
      <c r="BU9" s="628"/>
      <c r="BV9" s="628"/>
      <c r="BW9" s="629"/>
      <c r="BY9" s="573" t="s">
        <v>195</v>
      </c>
      <c r="BZ9" s="574"/>
      <c r="CA9" s="574"/>
      <c r="CB9" s="574"/>
      <c r="CC9" s="574"/>
      <c r="CD9" s="574"/>
      <c r="CE9" s="574"/>
      <c r="CF9" s="574"/>
      <c r="CG9" s="574"/>
      <c r="CH9" s="574"/>
      <c r="CI9" s="574"/>
      <c r="CJ9" s="574"/>
      <c r="CK9" s="574"/>
      <c r="CL9" s="575"/>
      <c r="CM9" s="576">
        <v>58093551</v>
      </c>
      <c r="CN9" s="577"/>
      <c r="CO9" s="577"/>
      <c r="CP9" s="577"/>
      <c r="CQ9" s="577"/>
      <c r="CR9" s="577"/>
      <c r="CS9" s="577"/>
      <c r="CT9" s="578"/>
      <c r="CU9" s="627">
        <v>3.6</v>
      </c>
      <c r="CV9" s="627"/>
      <c r="CW9" s="627"/>
      <c r="CX9" s="627"/>
      <c r="CY9" s="564">
        <v>4812418</v>
      </c>
      <c r="CZ9" s="577"/>
      <c r="DA9" s="577"/>
      <c r="DB9" s="577"/>
      <c r="DC9" s="577"/>
      <c r="DD9" s="577"/>
      <c r="DE9" s="577"/>
      <c r="DF9" s="577"/>
      <c r="DG9" s="577"/>
      <c r="DH9" s="577"/>
      <c r="DI9" s="577"/>
      <c r="DJ9" s="577"/>
      <c r="DK9" s="578"/>
      <c r="DL9" s="564">
        <v>41684773</v>
      </c>
      <c r="DM9" s="577"/>
      <c r="DN9" s="577"/>
      <c r="DO9" s="577"/>
      <c r="DP9" s="577"/>
      <c r="DQ9" s="577"/>
      <c r="DR9" s="577"/>
      <c r="DS9" s="577"/>
      <c r="DT9" s="577"/>
      <c r="DU9" s="577"/>
      <c r="DV9" s="577"/>
      <c r="DW9" s="577"/>
      <c r="DX9" s="634"/>
    </row>
    <row r="10" spans="2:138" ht="11.25" customHeight="1">
      <c r="B10" s="573" t="s">
        <v>196</v>
      </c>
      <c r="C10" s="574"/>
      <c r="D10" s="574"/>
      <c r="E10" s="574"/>
      <c r="F10" s="574"/>
      <c r="G10" s="574"/>
      <c r="H10" s="574"/>
      <c r="I10" s="574"/>
      <c r="J10" s="574"/>
      <c r="K10" s="574"/>
      <c r="L10" s="574"/>
      <c r="M10" s="574"/>
      <c r="N10" s="574"/>
      <c r="O10" s="574"/>
      <c r="P10" s="574"/>
      <c r="Q10" s="575"/>
      <c r="R10" s="576">
        <v>168123</v>
      </c>
      <c r="S10" s="577"/>
      <c r="T10" s="577"/>
      <c r="U10" s="577"/>
      <c r="V10" s="577"/>
      <c r="W10" s="577"/>
      <c r="X10" s="577"/>
      <c r="Y10" s="578"/>
      <c r="Z10" s="627">
        <v>0</v>
      </c>
      <c r="AA10" s="627"/>
      <c r="AB10" s="627"/>
      <c r="AC10" s="627"/>
      <c r="AD10" s="628">
        <v>168123</v>
      </c>
      <c r="AE10" s="628"/>
      <c r="AF10" s="628"/>
      <c r="AG10" s="628"/>
      <c r="AH10" s="628"/>
      <c r="AI10" s="628"/>
      <c r="AJ10" s="628"/>
      <c r="AK10" s="628"/>
      <c r="AL10" s="625">
        <v>0</v>
      </c>
      <c r="AM10" s="590"/>
      <c r="AN10" s="590"/>
      <c r="AO10" s="605"/>
      <c r="AP10" s="573" t="s">
        <v>197</v>
      </c>
      <c r="AQ10" s="574"/>
      <c r="AR10" s="574"/>
      <c r="AS10" s="574"/>
      <c r="AT10" s="574"/>
      <c r="AU10" s="574"/>
      <c r="AV10" s="574"/>
      <c r="AW10" s="574"/>
      <c r="AX10" s="574"/>
      <c r="AY10" s="574"/>
      <c r="AZ10" s="574"/>
      <c r="BA10" s="574"/>
      <c r="BB10" s="574"/>
      <c r="BC10" s="575"/>
      <c r="BD10" s="576">
        <v>4745322</v>
      </c>
      <c r="BE10" s="577"/>
      <c r="BF10" s="577"/>
      <c r="BG10" s="577"/>
      <c r="BH10" s="577"/>
      <c r="BI10" s="577"/>
      <c r="BJ10" s="577"/>
      <c r="BK10" s="578"/>
      <c r="BL10" s="627">
        <v>0.7</v>
      </c>
      <c r="BM10" s="627"/>
      <c r="BN10" s="627"/>
      <c r="BO10" s="627"/>
      <c r="BP10" s="628" t="s">
        <v>190</v>
      </c>
      <c r="BQ10" s="628"/>
      <c r="BR10" s="628"/>
      <c r="BS10" s="628"/>
      <c r="BT10" s="628"/>
      <c r="BU10" s="628"/>
      <c r="BV10" s="628"/>
      <c r="BW10" s="629"/>
      <c r="BY10" s="573" t="s">
        <v>198</v>
      </c>
      <c r="BZ10" s="574"/>
      <c r="CA10" s="574"/>
      <c r="CB10" s="574"/>
      <c r="CC10" s="574"/>
      <c r="CD10" s="574"/>
      <c r="CE10" s="574"/>
      <c r="CF10" s="574"/>
      <c r="CG10" s="574"/>
      <c r="CH10" s="574"/>
      <c r="CI10" s="574"/>
      <c r="CJ10" s="574"/>
      <c r="CK10" s="574"/>
      <c r="CL10" s="575"/>
      <c r="CM10" s="576">
        <v>4231477</v>
      </c>
      <c r="CN10" s="577"/>
      <c r="CO10" s="577"/>
      <c r="CP10" s="577"/>
      <c r="CQ10" s="577"/>
      <c r="CR10" s="577"/>
      <c r="CS10" s="577"/>
      <c r="CT10" s="578"/>
      <c r="CU10" s="627">
        <v>0.3</v>
      </c>
      <c r="CV10" s="627"/>
      <c r="CW10" s="627"/>
      <c r="CX10" s="627"/>
      <c r="CY10" s="564">
        <v>52501</v>
      </c>
      <c r="CZ10" s="577"/>
      <c r="DA10" s="577"/>
      <c r="DB10" s="577"/>
      <c r="DC10" s="577"/>
      <c r="DD10" s="577"/>
      <c r="DE10" s="577"/>
      <c r="DF10" s="577"/>
      <c r="DG10" s="577"/>
      <c r="DH10" s="577"/>
      <c r="DI10" s="577"/>
      <c r="DJ10" s="577"/>
      <c r="DK10" s="578"/>
      <c r="DL10" s="564">
        <v>1246437</v>
      </c>
      <c r="DM10" s="577"/>
      <c r="DN10" s="577"/>
      <c r="DO10" s="577"/>
      <c r="DP10" s="577"/>
      <c r="DQ10" s="577"/>
      <c r="DR10" s="577"/>
      <c r="DS10" s="577"/>
      <c r="DT10" s="577"/>
      <c r="DU10" s="577"/>
      <c r="DV10" s="577"/>
      <c r="DW10" s="577"/>
      <c r="DX10" s="634"/>
    </row>
    <row r="11" spans="2:138" ht="11.25" customHeight="1">
      <c r="B11" s="573" t="s">
        <v>199</v>
      </c>
      <c r="C11" s="574"/>
      <c r="D11" s="574"/>
      <c r="E11" s="574"/>
      <c r="F11" s="574"/>
      <c r="G11" s="574"/>
      <c r="H11" s="574"/>
      <c r="I11" s="574"/>
      <c r="J11" s="574"/>
      <c r="K11" s="574"/>
      <c r="L11" s="574"/>
      <c r="M11" s="574"/>
      <c r="N11" s="574"/>
      <c r="O11" s="574"/>
      <c r="P11" s="574"/>
      <c r="Q11" s="575"/>
      <c r="R11" s="576">
        <v>22263</v>
      </c>
      <c r="S11" s="577"/>
      <c r="T11" s="577"/>
      <c r="U11" s="577"/>
      <c r="V11" s="577"/>
      <c r="W11" s="577"/>
      <c r="X11" s="577"/>
      <c r="Y11" s="578"/>
      <c r="Z11" s="627">
        <v>0</v>
      </c>
      <c r="AA11" s="627"/>
      <c r="AB11" s="627"/>
      <c r="AC11" s="627"/>
      <c r="AD11" s="628">
        <v>22263</v>
      </c>
      <c r="AE11" s="628"/>
      <c r="AF11" s="628"/>
      <c r="AG11" s="628"/>
      <c r="AH11" s="628"/>
      <c r="AI11" s="628"/>
      <c r="AJ11" s="628"/>
      <c r="AK11" s="628"/>
      <c r="AL11" s="625">
        <v>0</v>
      </c>
      <c r="AM11" s="590"/>
      <c r="AN11" s="590"/>
      <c r="AO11" s="605"/>
      <c r="AP11" s="573" t="s">
        <v>200</v>
      </c>
      <c r="AQ11" s="574"/>
      <c r="AR11" s="574"/>
      <c r="AS11" s="574"/>
      <c r="AT11" s="574"/>
      <c r="AU11" s="574"/>
      <c r="AV11" s="574"/>
      <c r="AW11" s="574"/>
      <c r="AX11" s="574"/>
      <c r="AY11" s="574"/>
      <c r="AZ11" s="574"/>
      <c r="BA11" s="574"/>
      <c r="BB11" s="574"/>
      <c r="BC11" s="575"/>
      <c r="BD11" s="576">
        <v>24887736</v>
      </c>
      <c r="BE11" s="577"/>
      <c r="BF11" s="577"/>
      <c r="BG11" s="577"/>
      <c r="BH11" s="577"/>
      <c r="BI11" s="577"/>
      <c r="BJ11" s="577"/>
      <c r="BK11" s="578"/>
      <c r="BL11" s="627">
        <v>3.5</v>
      </c>
      <c r="BM11" s="627"/>
      <c r="BN11" s="627"/>
      <c r="BO11" s="627"/>
      <c r="BP11" s="628">
        <v>3231364</v>
      </c>
      <c r="BQ11" s="628"/>
      <c r="BR11" s="628"/>
      <c r="BS11" s="628"/>
      <c r="BT11" s="628"/>
      <c r="BU11" s="628"/>
      <c r="BV11" s="628"/>
      <c r="BW11" s="629"/>
      <c r="BY11" s="573" t="s">
        <v>201</v>
      </c>
      <c r="BZ11" s="574"/>
      <c r="CA11" s="574"/>
      <c r="CB11" s="574"/>
      <c r="CC11" s="574"/>
      <c r="CD11" s="574"/>
      <c r="CE11" s="574"/>
      <c r="CF11" s="574"/>
      <c r="CG11" s="574"/>
      <c r="CH11" s="574"/>
      <c r="CI11" s="574"/>
      <c r="CJ11" s="574"/>
      <c r="CK11" s="574"/>
      <c r="CL11" s="575"/>
      <c r="CM11" s="576">
        <v>39514061</v>
      </c>
      <c r="CN11" s="577"/>
      <c r="CO11" s="577"/>
      <c r="CP11" s="577"/>
      <c r="CQ11" s="577"/>
      <c r="CR11" s="577"/>
      <c r="CS11" s="577"/>
      <c r="CT11" s="578"/>
      <c r="CU11" s="627">
        <v>2.4</v>
      </c>
      <c r="CV11" s="627"/>
      <c r="CW11" s="627"/>
      <c r="CX11" s="627"/>
      <c r="CY11" s="564">
        <v>18562530</v>
      </c>
      <c r="CZ11" s="577"/>
      <c r="DA11" s="577"/>
      <c r="DB11" s="577"/>
      <c r="DC11" s="577"/>
      <c r="DD11" s="577"/>
      <c r="DE11" s="577"/>
      <c r="DF11" s="577"/>
      <c r="DG11" s="577"/>
      <c r="DH11" s="577"/>
      <c r="DI11" s="577"/>
      <c r="DJ11" s="577"/>
      <c r="DK11" s="578"/>
      <c r="DL11" s="564">
        <v>23509267</v>
      </c>
      <c r="DM11" s="577"/>
      <c r="DN11" s="577"/>
      <c r="DO11" s="577"/>
      <c r="DP11" s="577"/>
      <c r="DQ11" s="577"/>
      <c r="DR11" s="577"/>
      <c r="DS11" s="577"/>
      <c r="DT11" s="577"/>
      <c r="DU11" s="577"/>
      <c r="DV11" s="577"/>
      <c r="DW11" s="577"/>
      <c r="DX11" s="634"/>
    </row>
    <row r="12" spans="2:138" ht="11.25" customHeight="1">
      <c r="B12" s="573" t="s">
        <v>202</v>
      </c>
      <c r="C12" s="574"/>
      <c r="D12" s="574"/>
      <c r="E12" s="574"/>
      <c r="F12" s="574"/>
      <c r="G12" s="574"/>
      <c r="H12" s="574"/>
      <c r="I12" s="574"/>
      <c r="J12" s="574"/>
      <c r="K12" s="574"/>
      <c r="L12" s="574"/>
      <c r="M12" s="574"/>
      <c r="N12" s="574"/>
      <c r="O12" s="574"/>
      <c r="P12" s="574"/>
      <c r="Q12" s="575"/>
      <c r="R12" s="576">
        <v>98715329</v>
      </c>
      <c r="S12" s="577"/>
      <c r="T12" s="577"/>
      <c r="U12" s="577"/>
      <c r="V12" s="577"/>
      <c r="W12" s="577"/>
      <c r="X12" s="577"/>
      <c r="Y12" s="578"/>
      <c r="Z12" s="627">
        <v>6</v>
      </c>
      <c r="AA12" s="627"/>
      <c r="AB12" s="627"/>
      <c r="AC12" s="627"/>
      <c r="AD12" s="628">
        <v>98715329</v>
      </c>
      <c r="AE12" s="628"/>
      <c r="AF12" s="628"/>
      <c r="AG12" s="628"/>
      <c r="AH12" s="628"/>
      <c r="AI12" s="628"/>
      <c r="AJ12" s="628"/>
      <c r="AK12" s="628"/>
      <c r="AL12" s="625">
        <v>11.2</v>
      </c>
      <c r="AM12" s="590"/>
      <c r="AN12" s="590"/>
      <c r="AO12" s="605"/>
      <c r="AP12" s="573" t="s">
        <v>203</v>
      </c>
      <c r="AQ12" s="574"/>
      <c r="AR12" s="574"/>
      <c r="AS12" s="574"/>
      <c r="AT12" s="574"/>
      <c r="AU12" s="574"/>
      <c r="AV12" s="574"/>
      <c r="AW12" s="574"/>
      <c r="AX12" s="574"/>
      <c r="AY12" s="574"/>
      <c r="AZ12" s="574"/>
      <c r="BA12" s="574"/>
      <c r="BB12" s="574"/>
      <c r="BC12" s="575"/>
      <c r="BD12" s="576">
        <v>3139994</v>
      </c>
      <c r="BE12" s="577"/>
      <c r="BF12" s="577"/>
      <c r="BG12" s="577"/>
      <c r="BH12" s="577"/>
      <c r="BI12" s="577"/>
      <c r="BJ12" s="577"/>
      <c r="BK12" s="578"/>
      <c r="BL12" s="627">
        <v>0.4</v>
      </c>
      <c r="BM12" s="627"/>
      <c r="BN12" s="627"/>
      <c r="BO12" s="627"/>
      <c r="BP12" s="628" t="s">
        <v>190</v>
      </c>
      <c r="BQ12" s="628"/>
      <c r="BR12" s="628"/>
      <c r="BS12" s="628"/>
      <c r="BT12" s="628"/>
      <c r="BU12" s="628"/>
      <c r="BV12" s="628"/>
      <c r="BW12" s="629"/>
      <c r="BY12" s="573" t="s">
        <v>204</v>
      </c>
      <c r="BZ12" s="574"/>
      <c r="CA12" s="574"/>
      <c r="CB12" s="574"/>
      <c r="CC12" s="574"/>
      <c r="CD12" s="574"/>
      <c r="CE12" s="574"/>
      <c r="CF12" s="574"/>
      <c r="CG12" s="574"/>
      <c r="CH12" s="574"/>
      <c r="CI12" s="574"/>
      <c r="CJ12" s="574"/>
      <c r="CK12" s="574"/>
      <c r="CL12" s="575"/>
      <c r="CM12" s="576">
        <v>162406624</v>
      </c>
      <c r="CN12" s="577"/>
      <c r="CO12" s="577"/>
      <c r="CP12" s="577"/>
      <c r="CQ12" s="577"/>
      <c r="CR12" s="577"/>
      <c r="CS12" s="577"/>
      <c r="CT12" s="578"/>
      <c r="CU12" s="627">
        <v>10</v>
      </c>
      <c r="CV12" s="627"/>
      <c r="CW12" s="627"/>
      <c r="CX12" s="627"/>
      <c r="CY12" s="564">
        <v>3532923</v>
      </c>
      <c r="CZ12" s="577"/>
      <c r="DA12" s="577"/>
      <c r="DB12" s="577"/>
      <c r="DC12" s="577"/>
      <c r="DD12" s="577"/>
      <c r="DE12" s="577"/>
      <c r="DF12" s="577"/>
      <c r="DG12" s="577"/>
      <c r="DH12" s="577"/>
      <c r="DI12" s="577"/>
      <c r="DJ12" s="577"/>
      <c r="DK12" s="578"/>
      <c r="DL12" s="564">
        <v>11999562</v>
      </c>
      <c r="DM12" s="577"/>
      <c r="DN12" s="577"/>
      <c r="DO12" s="577"/>
      <c r="DP12" s="577"/>
      <c r="DQ12" s="577"/>
      <c r="DR12" s="577"/>
      <c r="DS12" s="577"/>
      <c r="DT12" s="577"/>
      <c r="DU12" s="577"/>
      <c r="DV12" s="577"/>
      <c r="DW12" s="577"/>
      <c r="DX12" s="634"/>
    </row>
    <row r="13" spans="2:138" ht="11.25" customHeight="1">
      <c r="B13" s="573" t="s">
        <v>205</v>
      </c>
      <c r="C13" s="574"/>
      <c r="D13" s="574"/>
      <c r="E13" s="574"/>
      <c r="F13" s="574"/>
      <c r="G13" s="574"/>
      <c r="H13" s="574"/>
      <c r="I13" s="574"/>
      <c r="J13" s="574"/>
      <c r="K13" s="574"/>
      <c r="L13" s="574"/>
      <c r="M13" s="574"/>
      <c r="N13" s="574"/>
      <c r="O13" s="574"/>
      <c r="P13" s="574"/>
      <c r="Q13" s="575"/>
      <c r="R13" s="576" t="s">
        <v>190</v>
      </c>
      <c r="S13" s="577"/>
      <c r="T13" s="577"/>
      <c r="U13" s="577"/>
      <c r="V13" s="577"/>
      <c r="W13" s="577"/>
      <c r="X13" s="577"/>
      <c r="Y13" s="578"/>
      <c r="Z13" s="627" t="s">
        <v>190</v>
      </c>
      <c r="AA13" s="627"/>
      <c r="AB13" s="627"/>
      <c r="AC13" s="627"/>
      <c r="AD13" s="628" t="s">
        <v>190</v>
      </c>
      <c r="AE13" s="628"/>
      <c r="AF13" s="628"/>
      <c r="AG13" s="628"/>
      <c r="AH13" s="628"/>
      <c r="AI13" s="628"/>
      <c r="AJ13" s="628"/>
      <c r="AK13" s="628"/>
      <c r="AL13" s="625" t="s">
        <v>190</v>
      </c>
      <c r="AM13" s="590"/>
      <c r="AN13" s="590"/>
      <c r="AO13" s="605"/>
      <c r="AP13" s="573" t="s">
        <v>206</v>
      </c>
      <c r="AQ13" s="574"/>
      <c r="AR13" s="574"/>
      <c r="AS13" s="574"/>
      <c r="AT13" s="574"/>
      <c r="AU13" s="574"/>
      <c r="AV13" s="574"/>
      <c r="AW13" s="574"/>
      <c r="AX13" s="574"/>
      <c r="AY13" s="574"/>
      <c r="AZ13" s="574"/>
      <c r="BA13" s="574"/>
      <c r="BB13" s="574"/>
      <c r="BC13" s="575"/>
      <c r="BD13" s="576">
        <v>12432573</v>
      </c>
      <c r="BE13" s="577"/>
      <c r="BF13" s="577"/>
      <c r="BG13" s="577"/>
      <c r="BH13" s="577"/>
      <c r="BI13" s="577"/>
      <c r="BJ13" s="577"/>
      <c r="BK13" s="578"/>
      <c r="BL13" s="627">
        <v>1.7</v>
      </c>
      <c r="BM13" s="627"/>
      <c r="BN13" s="627"/>
      <c r="BO13" s="627"/>
      <c r="BP13" s="628" t="s">
        <v>190</v>
      </c>
      <c r="BQ13" s="628"/>
      <c r="BR13" s="628"/>
      <c r="BS13" s="628"/>
      <c r="BT13" s="628"/>
      <c r="BU13" s="628"/>
      <c r="BV13" s="628"/>
      <c r="BW13" s="629"/>
      <c r="BY13" s="573" t="s">
        <v>207</v>
      </c>
      <c r="BZ13" s="574"/>
      <c r="CA13" s="574"/>
      <c r="CB13" s="574"/>
      <c r="CC13" s="574"/>
      <c r="CD13" s="574"/>
      <c r="CE13" s="574"/>
      <c r="CF13" s="574"/>
      <c r="CG13" s="574"/>
      <c r="CH13" s="574"/>
      <c r="CI13" s="574"/>
      <c r="CJ13" s="574"/>
      <c r="CK13" s="574"/>
      <c r="CL13" s="575"/>
      <c r="CM13" s="576">
        <v>105533810</v>
      </c>
      <c r="CN13" s="577"/>
      <c r="CO13" s="577"/>
      <c r="CP13" s="577"/>
      <c r="CQ13" s="577"/>
      <c r="CR13" s="577"/>
      <c r="CS13" s="577"/>
      <c r="CT13" s="578"/>
      <c r="CU13" s="627">
        <v>6.5</v>
      </c>
      <c r="CV13" s="627"/>
      <c r="CW13" s="627"/>
      <c r="CX13" s="627"/>
      <c r="CY13" s="564">
        <v>81181221</v>
      </c>
      <c r="CZ13" s="577"/>
      <c r="DA13" s="577"/>
      <c r="DB13" s="577"/>
      <c r="DC13" s="577"/>
      <c r="DD13" s="577"/>
      <c r="DE13" s="577"/>
      <c r="DF13" s="577"/>
      <c r="DG13" s="577"/>
      <c r="DH13" s="577"/>
      <c r="DI13" s="577"/>
      <c r="DJ13" s="577"/>
      <c r="DK13" s="578"/>
      <c r="DL13" s="564">
        <v>25002534</v>
      </c>
      <c r="DM13" s="577"/>
      <c r="DN13" s="577"/>
      <c r="DO13" s="577"/>
      <c r="DP13" s="577"/>
      <c r="DQ13" s="577"/>
      <c r="DR13" s="577"/>
      <c r="DS13" s="577"/>
      <c r="DT13" s="577"/>
      <c r="DU13" s="577"/>
      <c r="DV13" s="577"/>
      <c r="DW13" s="577"/>
      <c r="DX13" s="634"/>
    </row>
    <row r="14" spans="2:138" ht="11.25" customHeight="1">
      <c r="B14" s="573" t="s">
        <v>208</v>
      </c>
      <c r="C14" s="574"/>
      <c r="D14" s="574"/>
      <c r="E14" s="574"/>
      <c r="F14" s="574"/>
      <c r="G14" s="574"/>
      <c r="H14" s="574"/>
      <c r="I14" s="574"/>
      <c r="J14" s="574"/>
      <c r="K14" s="574"/>
      <c r="L14" s="574"/>
      <c r="M14" s="574"/>
      <c r="N14" s="574"/>
      <c r="O14" s="574"/>
      <c r="P14" s="574"/>
      <c r="Q14" s="575"/>
      <c r="R14" s="576">
        <v>2595747</v>
      </c>
      <c r="S14" s="577"/>
      <c r="T14" s="577"/>
      <c r="U14" s="577"/>
      <c r="V14" s="577"/>
      <c r="W14" s="577"/>
      <c r="X14" s="577"/>
      <c r="Y14" s="578"/>
      <c r="Z14" s="627">
        <v>0.2</v>
      </c>
      <c r="AA14" s="627"/>
      <c r="AB14" s="627"/>
      <c r="AC14" s="627"/>
      <c r="AD14" s="628">
        <v>2595747</v>
      </c>
      <c r="AE14" s="628"/>
      <c r="AF14" s="628"/>
      <c r="AG14" s="628"/>
      <c r="AH14" s="628"/>
      <c r="AI14" s="628"/>
      <c r="AJ14" s="628"/>
      <c r="AK14" s="628"/>
      <c r="AL14" s="625">
        <v>0.3</v>
      </c>
      <c r="AM14" s="590"/>
      <c r="AN14" s="590"/>
      <c r="AO14" s="605"/>
      <c r="AP14" s="573" t="s">
        <v>209</v>
      </c>
      <c r="AQ14" s="574"/>
      <c r="AR14" s="574"/>
      <c r="AS14" s="574"/>
      <c r="AT14" s="574"/>
      <c r="AU14" s="574"/>
      <c r="AV14" s="574"/>
      <c r="AW14" s="574"/>
      <c r="AX14" s="574"/>
      <c r="AY14" s="574"/>
      <c r="AZ14" s="574"/>
      <c r="BA14" s="574"/>
      <c r="BB14" s="574"/>
      <c r="BC14" s="575"/>
      <c r="BD14" s="576">
        <v>8192841</v>
      </c>
      <c r="BE14" s="577"/>
      <c r="BF14" s="577"/>
      <c r="BG14" s="577"/>
      <c r="BH14" s="577"/>
      <c r="BI14" s="577"/>
      <c r="BJ14" s="577"/>
      <c r="BK14" s="578"/>
      <c r="BL14" s="627">
        <v>1.2</v>
      </c>
      <c r="BM14" s="627"/>
      <c r="BN14" s="627"/>
      <c r="BO14" s="627"/>
      <c r="BP14" s="628" t="s">
        <v>190</v>
      </c>
      <c r="BQ14" s="628"/>
      <c r="BR14" s="628"/>
      <c r="BS14" s="628"/>
      <c r="BT14" s="628"/>
      <c r="BU14" s="628"/>
      <c r="BV14" s="628"/>
      <c r="BW14" s="629"/>
      <c r="BY14" s="573" t="s">
        <v>210</v>
      </c>
      <c r="BZ14" s="574"/>
      <c r="CA14" s="574"/>
      <c r="CB14" s="574"/>
      <c r="CC14" s="574"/>
      <c r="CD14" s="574"/>
      <c r="CE14" s="574"/>
      <c r="CF14" s="574"/>
      <c r="CG14" s="574"/>
      <c r="CH14" s="574"/>
      <c r="CI14" s="574"/>
      <c r="CJ14" s="574"/>
      <c r="CK14" s="574"/>
      <c r="CL14" s="575"/>
      <c r="CM14" s="576">
        <v>152247168</v>
      </c>
      <c r="CN14" s="577"/>
      <c r="CO14" s="577"/>
      <c r="CP14" s="577"/>
      <c r="CQ14" s="577"/>
      <c r="CR14" s="577"/>
      <c r="CS14" s="577"/>
      <c r="CT14" s="578"/>
      <c r="CU14" s="627">
        <v>9.3000000000000007</v>
      </c>
      <c r="CV14" s="627"/>
      <c r="CW14" s="627"/>
      <c r="CX14" s="627"/>
      <c r="CY14" s="564">
        <v>5647952</v>
      </c>
      <c r="CZ14" s="577"/>
      <c r="DA14" s="577"/>
      <c r="DB14" s="577"/>
      <c r="DC14" s="577"/>
      <c r="DD14" s="577"/>
      <c r="DE14" s="577"/>
      <c r="DF14" s="577"/>
      <c r="DG14" s="577"/>
      <c r="DH14" s="577"/>
      <c r="DI14" s="577"/>
      <c r="DJ14" s="577"/>
      <c r="DK14" s="578"/>
      <c r="DL14" s="564">
        <v>129093433</v>
      </c>
      <c r="DM14" s="577"/>
      <c r="DN14" s="577"/>
      <c r="DO14" s="577"/>
      <c r="DP14" s="577"/>
      <c r="DQ14" s="577"/>
      <c r="DR14" s="577"/>
      <c r="DS14" s="577"/>
      <c r="DT14" s="577"/>
      <c r="DU14" s="577"/>
      <c r="DV14" s="577"/>
      <c r="DW14" s="577"/>
      <c r="DX14" s="634"/>
    </row>
    <row r="15" spans="2:138" ht="11.25" customHeight="1">
      <c r="B15" s="573" t="s">
        <v>211</v>
      </c>
      <c r="C15" s="574"/>
      <c r="D15" s="574"/>
      <c r="E15" s="574"/>
      <c r="F15" s="574"/>
      <c r="G15" s="574"/>
      <c r="H15" s="574"/>
      <c r="I15" s="574"/>
      <c r="J15" s="574"/>
      <c r="K15" s="574"/>
      <c r="L15" s="574"/>
      <c r="M15" s="574"/>
      <c r="N15" s="574"/>
      <c r="O15" s="574"/>
      <c r="P15" s="574"/>
      <c r="Q15" s="575"/>
      <c r="R15" s="576">
        <v>166386738</v>
      </c>
      <c r="S15" s="577"/>
      <c r="T15" s="577"/>
      <c r="U15" s="577"/>
      <c r="V15" s="577"/>
      <c r="W15" s="577"/>
      <c r="X15" s="577"/>
      <c r="Y15" s="578"/>
      <c r="Z15" s="627">
        <v>10</v>
      </c>
      <c r="AA15" s="627"/>
      <c r="AB15" s="627"/>
      <c r="AC15" s="627"/>
      <c r="AD15" s="628">
        <v>157543437</v>
      </c>
      <c r="AE15" s="628"/>
      <c r="AF15" s="628"/>
      <c r="AG15" s="628"/>
      <c r="AH15" s="628"/>
      <c r="AI15" s="628"/>
      <c r="AJ15" s="628"/>
      <c r="AK15" s="628"/>
      <c r="AL15" s="625">
        <v>17.8</v>
      </c>
      <c r="AM15" s="590"/>
      <c r="AN15" s="590"/>
      <c r="AO15" s="605"/>
      <c r="AP15" s="573" t="s">
        <v>212</v>
      </c>
      <c r="AQ15" s="574"/>
      <c r="AR15" s="574"/>
      <c r="AS15" s="574"/>
      <c r="AT15" s="574"/>
      <c r="AU15" s="574"/>
      <c r="AV15" s="574"/>
      <c r="AW15" s="574"/>
      <c r="AX15" s="574"/>
      <c r="AY15" s="574"/>
      <c r="AZ15" s="574"/>
      <c r="BA15" s="574"/>
      <c r="BB15" s="574"/>
      <c r="BC15" s="575"/>
      <c r="BD15" s="576">
        <v>105780080</v>
      </c>
      <c r="BE15" s="577"/>
      <c r="BF15" s="577"/>
      <c r="BG15" s="577"/>
      <c r="BH15" s="577"/>
      <c r="BI15" s="577"/>
      <c r="BJ15" s="577"/>
      <c r="BK15" s="578"/>
      <c r="BL15" s="627">
        <v>14.9</v>
      </c>
      <c r="BM15" s="627"/>
      <c r="BN15" s="627"/>
      <c r="BO15" s="627"/>
      <c r="BP15" s="628" t="s">
        <v>190</v>
      </c>
      <c r="BQ15" s="628"/>
      <c r="BR15" s="628"/>
      <c r="BS15" s="628"/>
      <c r="BT15" s="628"/>
      <c r="BU15" s="628"/>
      <c r="BV15" s="628"/>
      <c r="BW15" s="629"/>
      <c r="BY15" s="573" t="s">
        <v>213</v>
      </c>
      <c r="BZ15" s="574"/>
      <c r="CA15" s="574"/>
      <c r="CB15" s="574"/>
      <c r="CC15" s="574"/>
      <c r="CD15" s="574"/>
      <c r="CE15" s="574"/>
      <c r="CF15" s="574"/>
      <c r="CG15" s="574"/>
      <c r="CH15" s="574"/>
      <c r="CI15" s="574"/>
      <c r="CJ15" s="574"/>
      <c r="CK15" s="574"/>
      <c r="CL15" s="575"/>
      <c r="CM15" s="576" t="s">
        <v>190</v>
      </c>
      <c r="CN15" s="577"/>
      <c r="CO15" s="577"/>
      <c r="CP15" s="577"/>
      <c r="CQ15" s="577"/>
      <c r="CR15" s="577"/>
      <c r="CS15" s="577"/>
      <c r="CT15" s="578"/>
      <c r="CU15" s="627" t="s">
        <v>190</v>
      </c>
      <c r="CV15" s="627"/>
      <c r="CW15" s="627"/>
      <c r="CX15" s="627"/>
      <c r="CY15" s="564" t="s">
        <v>190</v>
      </c>
      <c r="CZ15" s="577"/>
      <c r="DA15" s="577"/>
      <c r="DB15" s="577"/>
      <c r="DC15" s="577"/>
      <c r="DD15" s="577"/>
      <c r="DE15" s="577"/>
      <c r="DF15" s="577"/>
      <c r="DG15" s="577"/>
      <c r="DH15" s="577"/>
      <c r="DI15" s="577"/>
      <c r="DJ15" s="577"/>
      <c r="DK15" s="578"/>
      <c r="DL15" s="564" t="s">
        <v>190</v>
      </c>
      <c r="DM15" s="577"/>
      <c r="DN15" s="577"/>
      <c r="DO15" s="577"/>
      <c r="DP15" s="577"/>
      <c r="DQ15" s="577"/>
      <c r="DR15" s="577"/>
      <c r="DS15" s="577"/>
      <c r="DT15" s="577"/>
      <c r="DU15" s="577"/>
      <c r="DV15" s="577"/>
      <c r="DW15" s="577"/>
      <c r="DX15" s="634"/>
    </row>
    <row r="16" spans="2:138" ht="11.25" customHeight="1">
      <c r="B16" s="573" t="s">
        <v>214</v>
      </c>
      <c r="C16" s="574"/>
      <c r="D16" s="574"/>
      <c r="E16" s="574"/>
      <c r="F16" s="574"/>
      <c r="G16" s="574"/>
      <c r="H16" s="574"/>
      <c r="I16" s="574"/>
      <c r="J16" s="574"/>
      <c r="K16" s="574"/>
      <c r="L16" s="574"/>
      <c r="M16" s="574"/>
      <c r="N16" s="574"/>
      <c r="O16" s="574"/>
      <c r="P16" s="574"/>
      <c r="Q16" s="575"/>
      <c r="R16" s="576">
        <v>157543437</v>
      </c>
      <c r="S16" s="577"/>
      <c r="T16" s="577"/>
      <c r="U16" s="577"/>
      <c r="V16" s="577"/>
      <c r="W16" s="577"/>
      <c r="X16" s="577"/>
      <c r="Y16" s="578"/>
      <c r="Z16" s="625">
        <v>9.5</v>
      </c>
      <c r="AA16" s="590"/>
      <c r="AB16" s="590"/>
      <c r="AC16" s="626"/>
      <c r="AD16" s="564">
        <v>157543437</v>
      </c>
      <c r="AE16" s="577"/>
      <c r="AF16" s="577"/>
      <c r="AG16" s="577"/>
      <c r="AH16" s="577"/>
      <c r="AI16" s="577"/>
      <c r="AJ16" s="577"/>
      <c r="AK16" s="578"/>
      <c r="AL16" s="625">
        <v>17.8</v>
      </c>
      <c r="AM16" s="590"/>
      <c r="AN16" s="590"/>
      <c r="AO16" s="605"/>
      <c r="AP16" s="573" t="s">
        <v>215</v>
      </c>
      <c r="AQ16" s="574"/>
      <c r="AR16" s="574"/>
      <c r="AS16" s="574"/>
      <c r="AT16" s="574"/>
      <c r="AU16" s="574"/>
      <c r="AV16" s="574"/>
      <c r="AW16" s="574"/>
      <c r="AX16" s="574"/>
      <c r="AY16" s="574"/>
      <c r="AZ16" s="574"/>
      <c r="BA16" s="574"/>
      <c r="BB16" s="574"/>
      <c r="BC16" s="575"/>
      <c r="BD16" s="576">
        <v>7292280</v>
      </c>
      <c r="BE16" s="577"/>
      <c r="BF16" s="577"/>
      <c r="BG16" s="577"/>
      <c r="BH16" s="577"/>
      <c r="BI16" s="577"/>
      <c r="BJ16" s="577"/>
      <c r="BK16" s="578"/>
      <c r="BL16" s="627">
        <v>1</v>
      </c>
      <c r="BM16" s="627"/>
      <c r="BN16" s="627"/>
      <c r="BO16" s="627"/>
      <c r="BP16" s="628" t="s">
        <v>190</v>
      </c>
      <c r="BQ16" s="628"/>
      <c r="BR16" s="628"/>
      <c r="BS16" s="628"/>
      <c r="BT16" s="628"/>
      <c r="BU16" s="628"/>
      <c r="BV16" s="628"/>
      <c r="BW16" s="629"/>
      <c r="BY16" s="573" t="s">
        <v>216</v>
      </c>
      <c r="BZ16" s="574"/>
      <c r="CA16" s="574"/>
      <c r="CB16" s="574"/>
      <c r="CC16" s="574"/>
      <c r="CD16" s="574"/>
      <c r="CE16" s="574"/>
      <c r="CF16" s="574"/>
      <c r="CG16" s="574"/>
      <c r="CH16" s="574"/>
      <c r="CI16" s="574"/>
      <c r="CJ16" s="574"/>
      <c r="CK16" s="574"/>
      <c r="CL16" s="575"/>
      <c r="CM16" s="576">
        <v>458997500</v>
      </c>
      <c r="CN16" s="577"/>
      <c r="CO16" s="577"/>
      <c r="CP16" s="577"/>
      <c r="CQ16" s="577"/>
      <c r="CR16" s="577"/>
      <c r="CS16" s="577"/>
      <c r="CT16" s="578"/>
      <c r="CU16" s="627">
        <v>28.1</v>
      </c>
      <c r="CV16" s="627"/>
      <c r="CW16" s="627"/>
      <c r="CX16" s="627"/>
      <c r="CY16" s="564">
        <v>14081164</v>
      </c>
      <c r="CZ16" s="577"/>
      <c r="DA16" s="577"/>
      <c r="DB16" s="577"/>
      <c r="DC16" s="577"/>
      <c r="DD16" s="577"/>
      <c r="DE16" s="577"/>
      <c r="DF16" s="577"/>
      <c r="DG16" s="577"/>
      <c r="DH16" s="577"/>
      <c r="DI16" s="577"/>
      <c r="DJ16" s="577"/>
      <c r="DK16" s="578"/>
      <c r="DL16" s="564">
        <v>353647123</v>
      </c>
      <c r="DM16" s="577"/>
      <c r="DN16" s="577"/>
      <c r="DO16" s="577"/>
      <c r="DP16" s="577"/>
      <c r="DQ16" s="577"/>
      <c r="DR16" s="577"/>
      <c r="DS16" s="577"/>
      <c r="DT16" s="577"/>
      <c r="DU16" s="577"/>
      <c r="DV16" s="577"/>
      <c r="DW16" s="577"/>
      <c r="DX16" s="634"/>
    </row>
    <row r="17" spans="2:128" ht="11.25" customHeight="1">
      <c r="B17" s="573" t="s">
        <v>217</v>
      </c>
      <c r="C17" s="574"/>
      <c r="D17" s="574"/>
      <c r="E17" s="574"/>
      <c r="F17" s="574"/>
      <c r="G17" s="574"/>
      <c r="H17" s="574"/>
      <c r="I17" s="574"/>
      <c r="J17" s="574"/>
      <c r="K17" s="574"/>
      <c r="L17" s="574"/>
      <c r="M17" s="574"/>
      <c r="N17" s="574"/>
      <c r="O17" s="574"/>
      <c r="P17" s="574"/>
      <c r="Q17" s="575"/>
      <c r="R17" s="576">
        <v>1191382</v>
      </c>
      <c r="S17" s="577"/>
      <c r="T17" s="577"/>
      <c r="U17" s="577"/>
      <c r="V17" s="577"/>
      <c r="W17" s="577"/>
      <c r="X17" s="577"/>
      <c r="Y17" s="578"/>
      <c r="Z17" s="625">
        <v>0.1</v>
      </c>
      <c r="AA17" s="590"/>
      <c r="AB17" s="590"/>
      <c r="AC17" s="626"/>
      <c r="AD17" s="564" t="s">
        <v>190</v>
      </c>
      <c r="AE17" s="577"/>
      <c r="AF17" s="577"/>
      <c r="AG17" s="577"/>
      <c r="AH17" s="577"/>
      <c r="AI17" s="577"/>
      <c r="AJ17" s="577"/>
      <c r="AK17" s="578"/>
      <c r="AL17" s="625" t="s">
        <v>190</v>
      </c>
      <c r="AM17" s="590"/>
      <c r="AN17" s="590"/>
      <c r="AO17" s="605"/>
      <c r="AP17" s="573" t="s">
        <v>218</v>
      </c>
      <c r="AQ17" s="574"/>
      <c r="AR17" s="574"/>
      <c r="AS17" s="574"/>
      <c r="AT17" s="574"/>
      <c r="AU17" s="574"/>
      <c r="AV17" s="574"/>
      <c r="AW17" s="574"/>
      <c r="AX17" s="574"/>
      <c r="AY17" s="574"/>
      <c r="AZ17" s="574"/>
      <c r="BA17" s="574"/>
      <c r="BB17" s="574"/>
      <c r="BC17" s="575"/>
      <c r="BD17" s="576">
        <v>98487800</v>
      </c>
      <c r="BE17" s="577"/>
      <c r="BF17" s="577"/>
      <c r="BG17" s="577"/>
      <c r="BH17" s="577"/>
      <c r="BI17" s="577"/>
      <c r="BJ17" s="577"/>
      <c r="BK17" s="578"/>
      <c r="BL17" s="627">
        <v>13.8</v>
      </c>
      <c r="BM17" s="627"/>
      <c r="BN17" s="627"/>
      <c r="BO17" s="627"/>
      <c r="BP17" s="628" t="s">
        <v>190</v>
      </c>
      <c r="BQ17" s="628"/>
      <c r="BR17" s="628"/>
      <c r="BS17" s="628"/>
      <c r="BT17" s="628"/>
      <c r="BU17" s="628"/>
      <c r="BV17" s="628"/>
      <c r="BW17" s="629"/>
      <c r="BY17" s="573" t="s">
        <v>219</v>
      </c>
      <c r="BZ17" s="574"/>
      <c r="CA17" s="574"/>
      <c r="CB17" s="574"/>
      <c r="CC17" s="574"/>
      <c r="CD17" s="574"/>
      <c r="CE17" s="574"/>
      <c r="CF17" s="574"/>
      <c r="CG17" s="574"/>
      <c r="CH17" s="574"/>
      <c r="CI17" s="574"/>
      <c r="CJ17" s="574"/>
      <c r="CK17" s="574"/>
      <c r="CL17" s="575"/>
      <c r="CM17" s="576">
        <v>3192273</v>
      </c>
      <c r="CN17" s="577"/>
      <c r="CO17" s="577"/>
      <c r="CP17" s="577"/>
      <c r="CQ17" s="577"/>
      <c r="CR17" s="577"/>
      <c r="CS17" s="577"/>
      <c r="CT17" s="578"/>
      <c r="CU17" s="627">
        <v>0.2</v>
      </c>
      <c r="CV17" s="627"/>
      <c r="CW17" s="627"/>
      <c r="CX17" s="627"/>
      <c r="CY17" s="564" t="s">
        <v>190</v>
      </c>
      <c r="CZ17" s="577"/>
      <c r="DA17" s="577"/>
      <c r="DB17" s="577"/>
      <c r="DC17" s="577"/>
      <c r="DD17" s="577"/>
      <c r="DE17" s="577"/>
      <c r="DF17" s="577"/>
      <c r="DG17" s="577"/>
      <c r="DH17" s="577"/>
      <c r="DI17" s="577"/>
      <c r="DJ17" s="577"/>
      <c r="DK17" s="578"/>
      <c r="DL17" s="564">
        <v>220304</v>
      </c>
      <c r="DM17" s="577"/>
      <c r="DN17" s="577"/>
      <c r="DO17" s="577"/>
      <c r="DP17" s="577"/>
      <c r="DQ17" s="577"/>
      <c r="DR17" s="577"/>
      <c r="DS17" s="577"/>
      <c r="DT17" s="577"/>
      <c r="DU17" s="577"/>
      <c r="DV17" s="577"/>
      <c r="DW17" s="577"/>
      <c r="DX17" s="634"/>
    </row>
    <row r="18" spans="2:128" ht="11.25" customHeight="1">
      <c r="B18" s="573" t="s">
        <v>220</v>
      </c>
      <c r="C18" s="574"/>
      <c r="D18" s="574"/>
      <c r="E18" s="574"/>
      <c r="F18" s="574"/>
      <c r="G18" s="574"/>
      <c r="H18" s="574"/>
      <c r="I18" s="574"/>
      <c r="J18" s="574"/>
      <c r="K18" s="574"/>
      <c r="L18" s="574"/>
      <c r="M18" s="574"/>
      <c r="N18" s="574"/>
      <c r="O18" s="574"/>
      <c r="P18" s="574"/>
      <c r="Q18" s="575"/>
      <c r="R18" s="576">
        <v>7651919</v>
      </c>
      <c r="S18" s="577"/>
      <c r="T18" s="577"/>
      <c r="U18" s="577"/>
      <c r="V18" s="577"/>
      <c r="W18" s="577"/>
      <c r="X18" s="577"/>
      <c r="Y18" s="578"/>
      <c r="Z18" s="625">
        <v>0.5</v>
      </c>
      <c r="AA18" s="590"/>
      <c r="AB18" s="590"/>
      <c r="AC18" s="626"/>
      <c r="AD18" s="564" t="s">
        <v>190</v>
      </c>
      <c r="AE18" s="577"/>
      <c r="AF18" s="577"/>
      <c r="AG18" s="577"/>
      <c r="AH18" s="577"/>
      <c r="AI18" s="577"/>
      <c r="AJ18" s="577"/>
      <c r="AK18" s="578"/>
      <c r="AL18" s="625" t="s">
        <v>190</v>
      </c>
      <c r="AM18" s="590"/>
      <c r="AN18" s="590"/>
      <c r="AO18" s="605"/>
      <c r="AP18" s="573" t="s">
        <v>221</v>
      </c>
      <c r="AQ18" s="574"/>
      <c r="AR18" s="574"/>
      <c r="AS18" s="574"/>
      <c r="AT18" s="574"/>
      <c r="AU18" s="574"/>
      <c r="AV18" s="574"/>
      <c r="AW18" s="574"/>
      <c r="AX18" s="574"/>
      <c r="AY18" s="574"/>
      <c r="AZ18" s="574"/>
      <c r="BA18" s="574"/>
      <c r="BB18" s="574"/>
      <c r="BC18" s="575"/>
      <c r="BD18" s="576">
        <v>150093883</v>
      </c>
      <c r="BE18" s="577"/>
      <c r="BF18" s="577"/>
      <c r="BG18" s="577"/>
      <c r="BH18" s="577"/>
      <c r="BI18" s="577"/>
      <c r="BJ18" s="577"/>
      <c r="BK18" s="578"/>
      <c r="BL18" s="627">
        <v>21.1</v>
      </c>
      <c r="BM18" s="627"/>
      <c r="BN18" s="627"/>
      <c r="BO18" s="627"/>
      <c r="BP18" s="628" t="s">
        <v>190</v>
      </c>
      <c r="BQ18" s="628"/>
      <c r="BR18" s="628"/>
      <c r="BS18" s="628"/>
      <c r="BT18" s="628"/>
      <c r="BU18" s="628"/>
      <c r="BV18" s="628"/>
      <c r="BW18" s="629"/>
      <c r="BY18" s="573" t="s">
        <v>222</v>
      </c>
      <c r="BZ18" s="574"/>
      <c r="CA18" s="574"/>
      <c r="CB18" s="574"/>
      <c r="CC18" s="574"/>
      <c r="CD18" s="574"/>
      <c r="CE18" s="574"/>
      <c r="CF18" s="574"/>
      <c r="CG18" s="574"/>
      <c r="CH18" s="574"/>
      <c r="CI18" s="574"/>
      <c r="CJ18" s="574"/>
      <c r="CK18" s="574"/>
      <c r="CL18" s="575"/>
      <c r="CM18" s="576">
        <v>194453032</v>
      </c>
      <c r="CN18" s="577"/>
      <c r="CO18" s="577"/>
      <c r="CP18" s="577"/>
      <c r="CQ18" s="577"/>
      <c r="CR18" s="577"/>
      <c r="CS18" s="577"/>
      <c r="CT18" s="578"/>
      <c r="CU18" s="627">
        <v>11.9</v>
      </c>
      <c r="CV18" s="627"/>
      <c r="CW18" s="627"/>
      <c r="CX18" s="627"/>
      <c r="CY18" s="564" t="s">
        <v>190</v>
      </c>
      <c r="CZ18" s="577"/>
      <c r="DA18" s="577"/>
      <c r="DB18" s="577"/>
      <c r="DC18" s="577"/>
      <c r="DD18" s="577"/>
      <c r="DE18" s="577"/>
      <c r="DF18" s="577"/>
      <c r="DG18" s="577"/>
      <c r="DH18" s="577"/>
      <c r="DI18" s="577"/>
      <c r="DJ18" s="577"/>
      <c r="DK18" s="578"/>
      <c r="DL18" s="564">
        <v>185485812</v>
      </c>
      <c r="DM18" s="577"/>
      <c r="DN18" s="577"/>
      <c r="DO18" s="577"/>
      <c r="DP18" s="577"/>
      <c r="DQ18" s="577"/>
      <c r="DR18" s="577"/>
      <c r="DS18" s="577"/>
      <c r="DT18" s="577"/>
      <c r="DU18" s="577"/>
      <c r="DV18" s="577"/>
      <c r="DW18" s="577"/>
      <c r="DX18" s="634"/>
    </row>
    <row r="19" spans="2:128" ht="11.25" customHeight="1">
      <c r="B19" s="573" t="s">
        <v>223</v>
      </c>
      <c r="C19" s="574"/>
      <c r="D19" s="574"/>
      <c r="E19" s="574"/>
      <c r="F19" s="574"/>
      <c r="G19" s="574"/>
      <c r="H19" s="574"/>
      <c r="I19" s="574"/>
      <c r="J19" s="574"/>
      <c r="K19" s="574"/>
      <c r="L19" s="574"/>
      <c r="M19" s="574"/>
      <c r="N19" s="574"/>
      <c r="O19" s="574"/>
      <c r="P19" s="574"/>
      <c r="Q19" s="575"/>
      <c r="R19" s="576">
        <v>982893739</v>
      </c>
      <c r="S19" s="577"/>
      <c r="T19" s="577"/>
      <c r="U19" s="577"/>
      <c r="V19" s="577"/>
      <c r="W19" s="577"/>
      <c r="X19" s="577"/>
      <c r="Y19" s="578"/>
      <c r="Z19" s="625">
        <v>59.3</v>
      </c>
      <c r="AA19" s="590"/>
      <c r="AB19" s="590"/>
      <c r="AC19" s="626"/>
      <c r="AD19" s="564">
        <v>879529273</v>
      </c>
      <c r="AE19" s="577"/>
      <c r="AF19" s="577"/>
      <c r="AG19" s="577"/>
      <c r="AH19" s="577"/>
      <c r="AI19" s="577"/>
      <c r="AJ19" s="577"/>
      <c r="AK19" s="578"/>
      <c r="AL19" s="625">
        <v>99.5</v>
      </c>
      <c r="AM19" s="590"/>
      <c r="AN19" s="590"/>
      <c r="AO19" s="605"/>
      <c r="AP19" s="573" t="s">
        <v>224</v>
      </c>
      <c r="AQ19" s="574"/>
      <c r="AR19" s="574"/>
      <c r="AS19" s="574"/>
      <c r="AT19" s="574"/>
      <c r="AU19" s="574"/>
      <c r="AV19" s="574"/>
      <c r="AW19" s="574"/>
      <c r="AX19" s="574"/>
      <c r="AY19" s="574"/>
      <c r="AZ19" s="574"/>
      <c r="BA19" s="574"/>
      <c r="BB19" s="574"/>
      <c r="BC19" s="575"/>
      <c r="BD19" s="576">
        <v>16443678</v>
      </c>
      <c r="BE19" s="577"/>
      <c r="BF19" s="577"/>
      <c r="BG19" s="577"/>
      <c r="BH19" s="577"/>
      <c r="BI19" s="577"/>
      <c r="BJ19" s="577"/>
      <c r="BK19" s="578"/>
      <c r="BL19" s="627">
        <v>2.2999999999999998</v>
      </c>
      <c r="BM19" s="627"/>
      <c r="BN19" s="627"/>
      <c r="BO19" s="627"/>
      <c r="BP19" s="628" t="s">
        <v>190</v>
      </c>
      <c r="BQ19" s="628"/>
      <c r="BR19" s="628"/>
      <c r="BS19" s="628"/>
      <c r="BT19" s="628"/>
      <c r="BU19" s="628"/>
      <c r="BV19" s="628"/>
      <c r="BW19" s="629"/>
      <c r="BY19" s="573" t="s">
        <v>225</v>
      </c>
      <c r="BZ19" s="574"/>
      <c r="CA19" s="574"/>
      <c r="CB19" s="574"/>
      <c r="CC19" s="574"/>
      <c r="CD19" s="574"/>
      <c r="CE19" s="574"/>
      <c r="CF19" s="574"/>
      <c r="CG19" s="574"/>
      <c r="CH19" s="574"/>
      <c r="CI19" s="574"/>
      <c r="CJ19" s="574"/>
      <c r="CK19" s="574"/>
      <c r="CL19" s="575"/>
      <c r="CM19" s="576" t="s">
        <v>190</v>
      </c>
      <c r="CN19" s="577"/>
      <c r="CO19" s="577"/>
      <c r="CP19" s="577"/>
      <c r="CQ19" s="577"/>
      <c r="CR19" s="577"/>
      <c r="CS19" s="577"/>
      <c r="CT19" s="578"/>
      <c r="CU19" s="627" t="s">
        <v>190</v>
      </c>
      <c r="CV19" s="627"/>
      <c r="CW19" s="627"/>
      <c r="CX19" s="627"/>
      <c r="CY19" s="564" t="s">
        <v>190</v>
      </c>
      <c r="CZ19" s="577"/>
      <c r="DA19" s="577"/>
      <c r="DB19" s="577"/>
      <c r="DC19" s="577"/>
      <c r="DD19" s="577"/>
      <c r="DE19" s="577"/>
      <c r="DF19" s="577"/>
      <c r="DG19" s="577"/>
      <c r="DH19" s="577"/>
      <c r="DI19" s="577"/>
      <c r="DJ19" s="577"/>
      <c r="DK19" s="578"/>
      <c r="DL19" s="564" t="s">
        <v>190</v>
      </c>
      <c r="DM19" s="577"/>
      <c r="DN19" s="577"/>
      <c r="DO19" s="577"/>
      <c r="DP19" s="577"/>
      <c r="DQ19" s="577"/>
      <c r="DR19" s="577"/>
      <c r="DS19" s="577"/>
      <c r="DT19" s="577"/>
      <c r="DU19" s="577"/>
      <c r="DV19" s="577"/>
      <c r="DW19" s="577"/>
      <c r="DX19" s="634"/>
    </row>
    <row r="20" spans="2:128" ht="11.25" customHeight="1">
      <c r="B20" s="573" t="s">
        <v>226</v>
      </c>
      <c r="C20" s="574"/>
      <c r="D20" s="574"/>
      <c r="E20" s="574"/>
      <c r="F20" s="574"/>
      <c r="G20" s="574"/>
      <c r="H20" s="574"/>
      <c r="I20" s="574"/>
      <c r="J20" s="574"/>
      <c r="K20" s="574"/>
      <c r="L20" s="574"/>
      <c r="M20" s="574"/>
      <c r="N20" s="574"/>
      <c r="O20" s="574"/>
      <c r="P20" s="574"/>
      <c r="Q20" s="575"/>
      <c r="R20" s="576">
        <v>1327484</v>
      </c>
      <c r="S20" s="577"/>
      <c r="T20" s="577"/>
      <c r="U20" s="577"/>
      <c r="V20" s="577"/>
      <c r="W20" s="577"/>
      <c r="X20" s="577"/>
      <c r="Y20" s="578"/>
      <c r="Z20" s="625">
        <v>0.1</v>
      </c>
      <c r="AA20" s="590"/>
      <c r="AB20" s="590"/>
      <c r="AC20" s="626"/>
      <c r="AD20" s="564">
        <v>1327484</v>
      </c>
      <c r="AE20" s="577"/>
      <c r="AF20" s="577"/>
      <c r="AG20" s="577"/>
      <c r="AH20" s="577"/>
      <c r="AI20" s="577"/>
      <c r="AJ20" s="577"/>
      <c r="AK20" s="578"/>
      <c r="AL20" s="625">
        <v>0.2</v>
      </c>
      <c r="AM20" s="590"/>
      <c r="AN20" s="590"/>
      <c r="AO20" s="605"/>
      <c r="AP20" s="631" t="s">
        <v>227</v>
      </c>
      <c r="AQ20" s="632"/>
      <c r="AR20" s="632"/>
      <c r="AS20" s="632"/>
      <c r="AT20" s="632"/>
      <c r="AU20" s="632"/>
      <c r="AV20" s="632"/>
      <c r="AW20" s="632"/>
      <c r="AX20" s="632"/>
      <c r="AY20" s="632"/>
      <c r="AZ20" s="632"/>
      <c r="BA20" s="632"/>
      <c r="BB20" s="632"/>
      <c r="BC20" s="633"/>
      <c r="BD20" s="576">
        <v>7184367</v>
      </c>
      <c r="BE20" s="577"/>
      <c r="BF20" s="577"/>
      <c r="BG20" s="577"/>
      <c r="BH20" s="577"/>
      <c r="BI20" s="577"/>
      <c r="BJ20" s="577"/>
      <c r="BK20" s="578"/>
      <c r="BL20" s="627">
        <v>1</v>
      </c>
      <c r="BM20" s="627"/>
      <c r="BN20" s="627"/>
      <c r="BO20" s="627"/>
      <c r="BP20" s="628" t="s">
        <v>190</v>
      </c>
      <c r="BQ20" s="628"/>
      <c r="BR20" s="628"/>
      <c r="BS20" s="628"/>
      <c r="BT20" s="628"/>
      <c r="BU20" s="628"/>
      <c r="BV20" s="628"/>
      <c r="BW20" s="629"/>
      <c r="BY20" s="631" t="s">
        <v>228</v>
      </c>
      <c r="BZ20" s="632"/>
      <c r="CA20" s="632"/>
      <c r="CB20" s="632"/>
      <c r="CC20" s="632"/>
      <c r="CD20" s="632"/>
      <c r="CE20" s="632"/>
      <c r="CF20" s="632"/>
      <c r="CG20" s="632"/>
      <c r="CH20" s="632"/>
      <c r="CI20" s="632"/>
      <c r="CJ20" s="632"/>
      <c r="CK20" s="632"/>
      <c r="CL20" s="633"/>
      <c r="CM20" s="576" t="s">
        <v>190</v>
      </c>
      <c r="CN20" s="577"/>
      <c r="CO20" s="577"/>
      <c r="CP20" s="577"/>
      <c r="CQ20" s="577"/>
      <c r="CR20" s="577"/>
      <c r="CS20" s="577"/>
      <c r="CT20" s="578"/>
      <c r="CU20" s="627" t="s">
        <v>190</v>
      </c>
      <c r="CV20" s="627"/>
      <c r="CW20" s="627"/>
      <c r="CX20" s="627"/>
      <c r="CY20" s="564" t="s">
        <v>190</v>
      </c>
      <c r="CZ20" s="577"/>
      <c r="DA20" s="577"/>
      <c r="DB20" s="577"/>
      <c r="DC20" s="577"/>
      <c r="DD20" s="577"/>
      <c r="DE20" s="577"/>
      <c r="DF20" s="577"/>
      <c r="DG20" s="577"/>
      <c r="DH20" s="577"/>
      <c r="DI20" s="577"/>
      <c r="DJ20" s="577"/>
      <c r="DK20" s="578"/>
      <c r="DL20" s="564" t="s">
        <v>190</v>
      </c>
      <c r="DM20" s="577"/>
      <c r="DN20" s="577"/>
      <c r="DO20" s="577"/>
      <c r="DP20" s="577"/>
      <c r="DQ20" s="577"/>
      <c r="DR20" s="577"/>
      <c r="DS20" s="577"/>
      <c r="DT20" s="577"/>
      <c r="DU20" s="577"/>
      <c r="DV20" s="577"/>
      <c r="DW20" s="577"/>
      <c r="DX20" s="634"/>
    </row>
    <row r="21" spans="2:128" ht="11.25" customHeight="1">
      <c r="B21" s="573" t="s">
        <v>229</v>
      </c>
      <c r="C21" s="574"/>
      <c r="D21" s="574"/>
      <c r="E21" s="574"/>
      <c r="F21" s="574"/>
      <c r="G21" s="574"/>
      <c r="H21" s="574"/>
      <c r="I21" s="574"/>
      <c r="J21" s="574"/>
      <c r="K21" s="574"/>
      <c r="L21" s="574"/>
      <c r="M21" s="574"/>
      <c r="N21" s="574"/>
      <c r="O21" s="574"/>
      <c r="P21" s="574"/>
      <c r="Q21" s="575"/>
      <c r="R21" s="576">
        <v>6432749</v>
      </c>
      <c r="S21" s="577"/>
      <c r="T21" s="577"/>
      <c r="U21" s="577"/>
      <c r="V21" s="577"/>
      <c r="W21" s="577"/>
      <c r="X21" s="577"/>
      <c r="Y21" s="578"/>
      <c r="Z21" s="625">
        <v>0.4</v>
      </c>
      <c r="AA21" s="590"/>
      <c r="AB21" s="590"/>
      <c r="AC21" s="626"/>
      <c r="AD21" s="564" t="s">
        <v>190</v>
      </c>
      <c r="AE21" s="577"/>
      <c r="AF21" s="577"/>
      <c r="AG21" s="577"/>
      <c r="AH21" s="577"/>
      <c r="AI21" s="577"/>
      <c r="AJ21" s="577"/>
      <c r="AK21" s="578"/>
      <c r="AL21" s="625" t="s">
        <v>190</v>
      </c>
      <c r="AM21" s="590"/>
      <c r="AN21" s="590"/>
      <c r="AO21" s="605"/>
      <c r="AP21" s="631" t="s">
        <v>230</v>
      </c>
      <c r="AQ21" s="632"/>
      <c r="AR21" s="632"/>
      <c r="AS21" s="632"/>
      <c r="AT21" s="632"/>
      <c r="AU21" s="632"/>
      <c r="AV21" s="632"/>
      <c r="AW21" s="632"/>
      <c r="AX21" s="632"/>
      <c r="AY21" s="632"/>
      <c r="AZ21" s="632"/>
      <c r="BA21" s="632"/>
      <c r="BB21" s="632"/>
      <c r="BC21" s="633"/>
      <c r="BD21" s="576">
        <v>4514109</v>
      </c>
      <c r="BE21" s="577"/>
      <c r="BF21" s="577"/>
      <c r="BG21" s="577"/>
      <c r="BH21" s="577"/>
      <c r="BI21" s="577"/>
      <c r="BJ21" s="577"/>
      <c r="BK21" s="578"/>
      <c r="BL21" s="627">
        <v>0.6</v>
      </c>
      <c r="BM21" s="627"/>
      <c r="BN21" s="627"/>
      <c r="BO21" s="627"/>
      <c r="BP21" s="628" t="s">
        <v>190</v>
      </c>
      <c r="BQ21" s="628"/>
      <c r="BR21" s="628"/>
      <c r="BS21" s="628"/>
      <c r="BT21" s="628"/>
      <c r="BU21" s="628"/>
      <c r="BV21" s="628"/>
      <c r="BW21" s="629"/>
      <c r="BY21" s="631" t="s">
        <v>231</v>
      </c>
      <c r="BZ21" s="632"/>
      <c r="CA21" s="632"/>
      <c r="CB21" s="632"/>
      <c r="CC21" s="632"/>
      <c r="CD21" s="632"/>
      <c r="CE21" s="632"/>
      <c r="CF21" s="632"/>
      <c r="CG21" s="632"/>
      <c r="CH21" s="632"/>
      <c r="CI21" s="632"/>
      <c r="CJ21" s="632"/>
      <c r="CK21" s="632"/>
      <c r="CL21" s="633"/>
      <c r="CM21" s="576">
        <v>1764313</v>
      </c>
      <c r="CN21" s="577"/>
      <c r="CO21" s="577"/>
      <c r="CP21" s="577"/>
      <c r="CQ21" s="577"/>
      <c r="CR21" s="577"/>
      <c r="CS21" s="577"/>
      <c r="CT21" s="578"/>
      <c r="CU21" s="627">
        <v>0.1</v>
      </c>
      <c r="CV21" s="627"/>
      <c r="CW21" s="627"/>
      <c r="CX21" s="627"/>
      <c r="CY21" s="564" t="s">
        <v>190</v>
      </c>
      <c r="CZ21" s="577"/>
      <c r="DA21" s="577"/>
      <c r="DB21" s="577"/>
      <c r="DC21" s="577"/>
      <c r="DD21" s="577"/>
      <c r="DE21" s="577"/>
      <c r="DF21" s="577"/>
      <c r="DG21" s="577"/>
      <c r="DH21" s="577"/>
      <c r="DI21" s="577"/>
      <c r="DJ21" s="577"/>
      <c r="DK21" s="578"/>
      <c r="DL21" s="564">
        <v>1764313</v>
      </c>
      <c r="DM21" s="577"/>
      <c r="DN21" s="577"/>
      <c r="DO21" s="577"/>
      <c r="DP21" s="577"/>
      <c r="DQ21" s="577"/>
      <c r="DR21" s="577"/>
      <c r="DS21" s="577"/>
      <c r="DT21" s="577"/>
      <c r="DU21" s="577"/>
      <c r="DV21" s="577"/>
      <c r="DW21" s="577"/>
      <c r="DX21" s="634"/>
    </row>
    <row r="22" spans="2:128" ht="11.25" customHeight="1">
      <c r="B22" s="573" t="s">
        <v>232</v>
      </c>
      <c r="C22" s="574"/>
      <c r="D22" s="574"/>
      <c r="E22" s="574"/>
      <c r="F22" s="574"/>
      <c r="G22" s="574"/>
      <c r="H22" s="574"/>
      <c r="I22" s="574"/>
      <c r="J22" s="574"/>
      <c r="K22" s="574"/>
      <c r="L22" s="574"/>
      <c r="M22" s="574"/>
      <c r="N22" s="574"/>
      <c r="O22" s="574"/>
      <c r="P22" s="574"/>
      <c r="Q22" s="575"/>
      <c r="R22" s="576">
        <v>17339798</v>
      </c>
      <c r="S22" s="577"/>
      <c r="T22" s="577"/>
      <c r="U22" s="577"/>
      <c r="V22" s="577"/>
      <c r="W22" s="577"/>
      <c r="X22" s="577"/>
      <c r="Y22" s="578"/>
      <c r="Z22" s="625">
        <v>1</v>
      </c>
      <c r="AA22" s="590"/>
      <c r="AB22" s="590"/>
      <c r="AC22" s="626"/>
      <c r="AD22" s="564">
        <v>910256</v>
      </c>
      <c r="AE22" s="577"/>
      <c r="AF22" s="577"/>
      <c r="AG22" s="577"/>
      <c r="AH22" s="577"/>
      <c r="AI22" s="577"/>
      <c r="AJ22" s="577"/>
      <c r="AK22" s="578"/>
      <c r="AL22" s="625">
        <v>0.1</v>
      </c>
      <c r="AM22" s="590"/>
      <c r="AN22" s="590"/>
      <c r="AO22" s="605"/>
      <c r="AP22" s="631" t="s">
        <v>233</v>
      </c>
      <c r="AQ22" s="632"/>
      <c r="AR22" s="632"/>
      <c r="AS22" s="632"/>
      <c r="AT22" s="632"/>
      <c r="AU22" s="632"/>
      <c r="AV22" s="632"/>
      <c r="AW22" s="632"/>
      <c r="AX22" s="632"/>
      <c r="AY22" s="632"/>
      <c r="AZ22" s="632"/>
      <c r="BA22" s="632"/>
      <c r="BB22" s="632"/>
      <c r="BC22" s="633"/>
      <c r="BD22" s="576">
        <v>3929162</v>
      </c>
      <c r="BE22" s="577"/>
      <c r="BF22" s="577"/>
      <c r="BG22" s="577"/>
      <c r="BH22" s="577"/>
      <c r="BI22" s="577"/>
      <c r="BJ22" s="577"/>
      <c r="BK22" s="578"/>
      <c r="BL22" s="627">
        <v>0.6</v>
      </c>
      <c r="BM22" s="627"/>
      <c r="BN22" s="627"/>
      <c r="BO22" s="627"/>
      <c r="BP22" s="628" t="s">
        <v>190</v>
      </c>
      <c r="BQ22" s="628"/>
      <c r="BR22" s="628"/>
      <c r="BS22" s="628"/>
      <c r="BT22" s="628"/>
      <c r="BU22" s="628"/>
      <c r="BV22" s="628"/>
      <c r="BW22" s="629"/>
      <c r="BY22" s="631" t="s">
        <v>234</v>
      </c>
      <c r="BZ22" s="632"/>
      <c r="CA22" s="632"/>
      <c r="CB22" s="632"/>
      <c r="CC22" s="632"/>
      <c r="CD22" s="632"/>
      <c r="CE22" s="632"/>
      <c r="CF22" s="632"/>
      <c r="CG22" s="632"/>
      <c r="CH22" s="632"/>
      <c r="CI22" s="632"/>
      <c r="CJ22" s="632"/>
      <c r="CK22" s="632"/>
      <c r="CL22" s="633"/>
      <c r="CM22" s="576">
        <v>7766413</v>
      </c>
      <c r="CN22" s="577"/>
      <c r="CO22" s="577"/>
      <c r="CP22" s="577"/>
      <c r="CQ22" s="577"/>
      <c r="CR22" s="577"/>
      <c r="CS22" s="577"/>
      <c r="CT22" s="578"/>
      <c r="CU22" s="627">
        <v>0.5</v>
      </c>
      <c r="CV22" s="627"/>
      <c r="CW22" s="627"/>
      <c r="CX22" s="627"/>
      <c r="CY22" s="564" t="s">
        <v>190</v>
      </c>
      <c r="CZ22" s="577"/>
      <c r="DA22" s="577"/>
      <c r="DB22" s="577"/>
      <c r="DC22" s="577"/>
      <c r="DD22" s="577"/>
      <c r="DE22" s="577"/>
      <c r="DF22" s="577"/>
      <c r="DG22" s="577"/>
      <c r="DH22" s="577"/>
      <c r="DI22" s="577"/>
      <c r="DJ22" s="577"/>
      <c r="DK22" s="578"/>
      <c r="DL22" s="564">
        <v>7766413</v>
      </c>
      <c r="DM22" s="577"/>
      <c r="DN22" s="577"/>
      <c r="DO22" s="577"/>
      <c r="DP22" s="577"/>
      <c r="DQ22" s="577"/>
      <c r="DR22" s="577"/>
      <c r="DS22" s="577"/>
      <c r="DT22" s="577"/>
      <c r="DU22" s="577"/>
      <c r="DV22" s="577"/>
      <c r="DW22" s="577"/>
      <c r="DX22" s="634"/>
    </row>
    <row r="23" spans="2:128" ht="11.25" customHeight="1">
      <c r="B23" s="573" t="s">
        <v>235</v>
      </c>
      <c r="C23" s="574"/>
      <c r="D23" s="574"/>
      <c r="E23" s="574"/>
      <c r="F23" s="574"/>
      <c r="G23" s="574"/>
      <c r="H23" s="574"/>
      <c r="I23" s="574"/>
      <c r="J23" s="574"/>
      <c r="K23" s="574"/>
      <c r="L23" s="574"/>
      <c r="M23" s="574"/>
      <c r="N23" s="574"/>
      <c r="O23" s="574"/>
      <c r="P23" s="574"/>
      <c r="Q23" s="575"/>
      <c r="R23" s="576">
        <v>9158774</v>
      </c>
      <c r="S23" s="577"/>
      <c r="T23" s="577"/>
      <c r="U23" s="577"/>
      <c r="V23" s="577"/>
      <c r="W23" s="577"/>
      <c r="X23" s="577"/>
      <c r="Y23" s="578"/>
      <c r="Z23" s="625">
        <v>0.6</v>
      </c>
      <c r="AA23" s="590"/>
      <c r="AB23" s="590"/>
      <c r="AC23" s="626"/>
      <c r="AD23" s="564" t="s">
        <v>190</v>
      </c>
      <c r="AE23" s="577"/>
      <c r="AF23" s="577"/>
      <c r="AG23" s="577"/>
      <c r="AH23" s="577"/>
      <c r="AI23" s="577"/>
      <c r="AJ23" s="577"/>
      <c r="AK23" s="578"/>
      <c r="AL23" s="625" t="s">
        <v>190</v>
      </c>
      <c r="AM23" s="590"/>
      <c r="AN23" s="590"/>
      <c r="AO23" s="605"/>
      <c r="AP23" s="631" t="s">
        <v>236</v>
      </c>
      <c r="AQ23" s="632"/>
      <c r="AR23" s="632"/>
      <c r="AS23" s="632"/>
      <c r="AT23" s="632"/>
      <c r="AU23" s="632"/>
      <c r="AV23" s="632"/>
      <c r="AW23" s="632"/>
      <c r="AX23" s="632"/>
      <c r="AY23" s="632"/>
      <c r="AZ23" s="632"/>
      <c r="BA23" s="632"/>
      <c r="BB23" s="632"/>
      <c r="BC23" s="633"/>
      <c r="BD23" s="576">
        <v>40117555</v>
      </c>
      <c r="BE23" s="577"/>
      <c r="BF23" s="577"/>
      <c r="BG23" s="577"/>
      <c r="BH23" s="577"/>
      <c r="BI23" s="577"/>
      <c r="BJ23" s="577"/>
      <c r="BK23" s="578"/>
      <c r="BL23" s="627">
        <v>5.6</v>
      </c>
      <c r="BM23" s="627"/>
      <c r="BN23" s="627"/>
      <c r="BO23" s="627"/>
      <c r="BP23" s="628" t="s">
        <v>190</v>
      </c>
      <c r="BQ23" s="628"/>
      <c r="BR23" s="628"/>
      <c r="BS23" s="628"/>
      <c r="BT23" s="628"/>
      <c r="BU23" s="628"/>
      <c r="BV23" s="628"/>
      <c r="BW23" s="629"/>
      <c r="BY23" s="631" t="s">
        <v>237</v>
      </c>
      <c r="BZ23" s="632"/>
      <c r="CA23" s="632"/>
      <c r="CB23" s="632"/>
      <c r="CC23" s="632"/>
      <c r="CD23" s="632"/>
      <c r="CE23" s="632"/>
      <c r="CF23" s="632"/>
      <c r="CG23" s="632"/>
      <c r="CH23" s="632"/>
      <c r="CI23" s="632"/>
      <c r="CJ23" s="632"/>
      <c r="CK23" s="632"/>
      <c r="CL23" s="633"/>
      <c r="CM23" s="576">
        <v>5445893</v>
      </c>
      <c r="CN23" s="577"/>
      <c r="CO23" s="577"/>
      <c r="CP23" s="577"/>
      <c r="CQ23" s="577"/>
      <c r="CR23" s="577"/>
      <c r="CS23" s="577"/>
      <c r="CT23" s="578"/>
      <c r="CU23" s="627">
        <v>0.3</v>
      </c>
      <c r="CV23" s="627"/>
      <c r="CW23" s="627"/>
      <c r="CX23" s="627"/>
      <c r="CY23" s="564" t="s">
        <v>190</v>
      </c>
      <c r="CZ23" s="577"/>
      <c r="DA23" s="577"/>
      <c r="DB23" s="577"/>
      <c r="DC23" s="577"/>
      <c r="DD23" s="577"/>
      <c r="DE23" s="577"/>
      <c r="DF23" s="577"/>
      <c r="DG23" s="577"/>
      <c r="DH23" s="577"/>
      <c r="DI23" s="577"/>
      <c r="DJ23" s="577"/>
      <c r="DK23" s="578"/>
      <c r="DL23" s="564">
        <v>5445893</v>
      </c>
      <c r="DM23" s="577"/>
      <c r="DN23" s="577"/>
      <c r="DO23" s="577"/>
      <c r="DP23" s="577"/>
      <c r="DQ23" s="577"/>
      <c r="DR23" s="577"/>
      <c r="DS23" s="577"/>
      <c r="DT23" s="577"/>
      <c r="DU23" s="577"/>
      <c r="DV23" s="577"/>
      <c r="DW23" s="577"/>
      <c r="DX23" s="634"/>
    </row>
    <row r="24" spans="2:128" ht="11.25" customHeight="1">
      <c r="B24" s="573" t="s">
        <v>238</v>
      </c>
      <c r="C24" s="574"/>
      <c r="D24" s="574"/>
      <c r="E24" s="574"/>
      <c r="F24" s="574"/>
      <c r="G24" s="574"/>
      <c r="H24" s="574"/>
      <c r="I24" s="574"/>
      <c r="J24" s="574"/>
      <c r="K24" s="574"/>
      <c r="L24" s="574"/>
      <c r="M24" s="574"/>
      <c r="N24" s="574"/>
      <c r="O24" s="574"/>
      <c r="P24" s="574"/>
      <c r="Q24" s="575"/>
      <c r="R24" s="576">
        <v>169809460</v>
      </c>
      <c r="S24" s="577"/>
      <c r="T24" s="577"/>
      <c r="U24" s="577"/>
      <c r="V24" s="577"/>
      <c r="W24" s="577"/>
      <c r="X24" s="577"/>
      <c r="Y24" s="578"/>
      <c r="Z24" s="625">
        <v>10.199999999999999</v>
      </c>
      <c r="AA24" s="590"/>
      <c r="AB24" s="590"/>
      <c r="AC24" s="626"/>
      <c r="AD24" s="564" t="s">
        <v>190</v>
      </c>
      <c r="AE24" s="577"/>
      <c r="AF24" s="577"/>
      <c r="AG24" s="577"/>
      <c r="AH24" s="577"/>
      <c r="AI24" s="577"/>
      <c r="AJ24" s="577"/>
      <c r="AK24" s="578"/>
      <c r="AL24" s="625" t="s">
        <v>190</v>
      </c>
      <c r="AM24" s="590"/>
      <c r="AN24" s="590"/>
      <c r="AO24" s="605"/>
      <c r="AP24" s="631" t="s">
        <v>239</v>
      </c>
      <c r="AQ24" s="632"/>
      <c r="AR24" s="632"/>
      <c r="AS24" s="632"/>
      <c r="AT24" s="632"/>
      <c r="AU24" s="632"/>
      <c r="AV24" s="632"/>
      <c r="AW24" s="632"/>
      <c r="AX24" s="632"/>
      <c r="AY24" s="632"/>
      <c r="AZ24" s="632"/>
      <c r="BA24" s="632"/>
      <c r="BB24" s="632"/>
      <c r="BC24" s="633"/>
      <c r="BD24" s="576">
        <v>75138737</v>
      </c>
      <c r="BE24" s="577"/>
      <c r="BF24" s="577"/>
      <c r="BG24" s="577"/>
      <c r="BH24" s="577"/>
      <c r="BI24" s="577"/>
      <c r="BJ24" s="577"/>
      <c r="BK24" s="578"/>
      <c r="BL24" s="627">
        <v>10.6</v>
      </c>
      <c r="BM24" s="627"/>
      <c r="BN24" s="627"/>
      <c r="BO24" s="627"/>
      <c r="BP24" s="628" t="s">
        <v>190</v>
      </c>
      <c r="BQ24" s="628"/>
      <c r="BR24" s="628"/>
      <c r="BS24" s="628"/>
      <c r="BT24" s="628"/>
      <c r="BU24" s="628"/>
      <c r="BV24" s="628"/>
      <c r="BW24" s="629"/>
      <c r="BY24" s="631" t="s">
        <v>240</v>
      </c>
      <c r="BZ24" s="632"/>
      <c r="CA24" s="632"/>
      <c r="CB24" s="632"/>
      <c r="CC24" s="632"/>
      <c r="CD24" s="632"/>
      <c r="CE24" s="632"/>
      <c r="CF24" s="632"/>
      <c r="CG24" s="632"/>
      <c r="CH24" s="632"/>
      <c r="CI24" s="632"/>
      <c r="CJ24" s="632"/>
      <c r="CK24" s="632"/>
      <c r="CL24" s="633"/>
      <c r="CM24" s="576">
        <v>65206354</v>
      </c>
      <c r="CN24" s="577"/>
      <c r="CO24" s="577"/>
      <c r="CP24" s="577"/>
      <c r="CQ24" s="577"/>
      <c r="CR24" s="577"/>
      <c r="CS24" s="577"/>
      <c r="CT24" s="578"/>
      <c r="CU24" s="627">
        <v>4</v>
      </c>
      <c r="CV24" s="627"/>
      <c r="CW24" s="627"/>
      <c r="CX24" s="627"/>
      <c r="CY24" s="564" t="s">
        <v>190</v>
      </c>
      <c r="CZ24" s="577"/>
      <c r="DA24" s="577"/>
      <c r="DB24" s="577"/>
      <c r="DC24" s="577"/>
      <c r="DD24" s="577"/>
      <c r="DE24" s="577"/>
      <c r="DF24" s="577"/>
      <c r="DG24" s="577"/>
      <c r="DH24" s="577"/>
      <c r="DI24" s="577"/>
      <c r="DJ24" s="577"/>
      <c r="DK24" s="578"/>
      <c r="DL24" s="564">
        <v>65206354</v>
      </c>
      <c r="DM24" s="577"/>
      <c r="DN24" s="577"/>
      <c r="DO24" s="577"/>
      <c r="DP24" s="577"/>
      <c r="DQ24" s="577"/>
      <c r="DR24" s="577"/>
      <c r="DS24" s="577"/>
      <c r="DT24" s="577"/>
      <c r="DU24" s="577"/>
      <c r="DV24" s="577"/>
      <c r="DW24" s="577"/>
      <c r="DX24" s="634"/>
    </row>
    <row r="25" spans="2:128" ht="11.25" customHeight="1">
      <c r="B25" s="573" t="s">
        <v>241</v>
      </c>
      <c r="C25" s="574"/>
      <c r="D25" s="574"/>
      <c r="E25" s="574"/>
      <c r="F25" s="574"/>
      <c r="G25" s="574"/>
      <c r="H25" s="574"/>
      <c r="I25" s="574"/>
      <c r="J25" s="574"/>
      <c r="K25" s="574"/>
      <c r="L25" s="574"/>
      <c r="M25" s="574"/>
      <c r="N25" s="574"/>
      <c r="O25" s="574"/>
      <c r="P25" s="574"/>
      <c r="Q25" s="575"/>
      <c r="R25" s="576" t="s">
        <v>190</v>
      </c>
      <c r="S25" s="577"/>
      <c r="T25" s="577"/>
      <c r="U25" s="577"/>
      <c r="V25" s="577"/>
      <c r="W25" s="577"/>
      <c r="X25" s="577"/>
      <c r="Y25" s="578"/>
      <c r="Z25" s="625" t="s">
        <v>190</v>
      </c>
      <c r="AA25" s="590"/>
      <c r="AB25" s="590"/>
      <c r="AC25" s="626"/>
      <c r="AD25" s="564" t="s">
        <v>190</v>
      </c>
      <c r="AE25" s="577"/>
      <c r="AF25" s="577"/>
      <c r="AG25" s="577"/>
      <c r="AH25" s="577"/>
      <c r="AI25" s="577"/>
      <c r="AJ25" s="577"/>
      <c r="AK25" s="578"/>
      <c r="AL25" s="625" t="s">
        <v>190</v>
      </c>
      <c r="AM25" s="590"/>
      <c r="AN25" s="590"/>
      <c r="AO25" s="605"/>
      <c r="AP25" s="631" t="s">
        <v>242</v>
      </c>
      <c r="AQ25" s="632"/>
      <c r="AR25" s="632"/>
      <c r="AS25" s="632"/>
      <c r="AT25" s="632"/>
      <c r="AU25" s="632"/>
      <c r="AV25" s="632"/>
      <c r="AW25" s="632"/>
      <c r="AX25" s="632"/>
      <c r="AY25" s="632"/>
      <c r="AZ25" s="632"/>
      <c r="BA25" s="632"/>
      <c r="BB25" s="632"/>
      <c r="BC25" s="633"/>
      <c r="BD25" s="576">
        <v>40548</v>
      </c>
      <c r="BE25" s="577"/>
      <c r="BF25" s="577"/>
      <c r="BG25" s="577"/>
      <c r="BH25" s="577"/>
      <c r="BI25" s="577"/>
      <c r="BJ25" s="577"/>
      <c r="BK25" s="578"/>
      <c r="BL25" s="627">
        <v>0</v>
      </c>
      <c r="BM25" s="627"/>
      <c r="BN25" s="627"/>
      <c r="BO25" s="627"/>
      <c r="BP25" s="628" t="s">
        <v>190</v>
      </c>
      <c r="BQ25" s="628"/>
      <c r="BR25" s="628"/>
      <c r="BS25" s="628"/>
      <c r="BT25" s="628"/>
      <c r="BU25" s="628"/>
      <c r="BV25" s="628"/>
      <c r="BW25" s="629"/>
      <c r="BY25" s="631" t="s">
        <v>243</v>
      </c>
      <c r="BZ25" s="632"/>
      <c r="CA25" s="632"/>
      <c r="CB25" s="632"/>
      <c r="CC25" s="632"/>
      <c r="CD25" s="632"/>
      <c r="CE25" s="632"/>
      <c r="CF25" s="632"/>
      <c r="CG25" s="632"/>
      <c r="CH25" s="632"/>
      <c r="CI25" s="632"/>
      <c r="CJ25" s="632"/>
      <c r="CK25" s="632"/>
      <c r="CL25" s="633"/>
      <c r="CM25" s="576">
        <v>3091730</v>
      </c>
      <c r="CN25" s="577"/>
      <c r="CO25" s="577"/>
      <c r="CP25" s="577"/>
      <c r="CQ25" s="577"/>
      <c r="CR25" s="577"/>
      <c r="CS25" s="577"/>
      <c r="CT25" s="578"/>
      <c r="CU25" s="627">
        <v>0.2</v>
      </c>
      <c r="CV25" s="627"/>
      <c r="CW25" s="627"/>
      <c r="CX25" s="627"/>
      <c r="CY25" s="564" t="s">
        <v>190</v>
      </c>
      <c r="CZ25" s="577"/>
      <c r="DA25" s="577"/>
      <c r="DB25" s="577"/>
      <c r="DC25" s="577"/>
      <c r="DD25" s="577"/>
      <c r="DE25" s="577"/>
      <c r="DF25" s="577"/>
      <c r="DG25" s="577"/>
      <c r="DH25" s="577"/>
      <c r="DI25" s="577"/>
      <c r="DJ25" s="577"/>
      <c r="DK25" s="578"/>
      <c r="DL25" s="564">
        <v>3091730</v>
      </c>
      <c r="DM25" s="577"/>
      <c r="DN25" s="577"/>
      <c r="DO25" s="577"/>
      <c r="DP25" s="577"/>
      <c r="DQ25" s="577"/>
      <c r="DR25" s="577"/>
      <c r="DS25" s="577"/>
      <c r="DT25" s="577"/>
      <c r="DU25" s="577"/>
      <c r="DV25" s="577"/>
      <c r="DW25" s="577"/>
      <c r="DX25" s="634"/>
    </row>
    <row r="26" spans="2:128" ht="11.25" customHeight="1">
      <c r="B26" s="573" t="s">
        <v>244</v>
      </c>
      <c r="C26" s="574"/>
      <c r="D26" s="574"/>
      <c r="E26" s="574"/>
      <c r="F26" s="574"/>
      <c r="G26" s="574"/>
      <c r="H26" s="574"/>
      <c r="I26" s="574"/>
      <c r="J26" s="574"/>
      <c r="K26" s="574"/>
      <c r="L26" s="574"/>
      <c r="M26" s="574"/>
      <c r="N26" s="574"/>
      <c r="O26" s="574"/>
      <c r="P26" s="574"/>
      <c r="Q26" s="575"/>
      <c r="R26" s="576">
        <v>5746252</v>
      </c>
      <c r="S26" s="577"/>
      <c r="T26" s="577"/>
      <c r="U26" s="577"/>
      <c r="V26" s="577"/>
      <c r="W26" s="577"/>
      <c r="X26" s="577"/>
      <c r="Y26" s="578"/>
      <c r="Z26" s="625">
        <v>0.3</v>
      </c>
      <c r="AA26" s="590"/>
      <c r="AB26" s="590"/>
      <c r="AC26" s="626"/>
      <c r="AD26" s="564">
        <v>105600</v>
      </c>
      <c r="AE26" s="577"/>
      <c r="AF26" s="577"/>
      <c r="AG26" s="577"/>
      <c r="AH26" s="577"/>
      <c r="AI26" s="577"/>
      <c r="AJ26" s="577"/>
      <c r="AK26" s="578"/>
      <c r="AL26" s="625">
        <v>0</v>
      </c>
      <c r="AM26" s="590"/>
      <c r="AN26" s="590"/>
      <c r="AO26" s="605"/>
      <c r="AP26" s="631" t="s">
        <v>245</v>
      </c>
      <c r="AQ26" s="632"/>
      <c r="AR26" s="632"/>
      <c r="AS26" s="632"/>
      <c r="AT26" s="632"/>
      <c r="AU26" s="632"/>
      <c r="AV26" s="632"/>
      <c r="AW26" s="632"/>
      <c r="AX26" s="632"/>
      <c r="AY26" s="632"/>
      <c r="AZ26" s="632"/>
      <c r="BA26" s="632"/>
      <c r="BB26" s="632"/>
      <c r="BC26" s="633"/>
      <c r="BD26" s="576" t="s">
        <v>190</v>
      </c>
      <c r="BE26" s="577"/>
      <c r="BF26" s="577"/>
      <c r="BG26" s="577"/>
      <c r="BH26" s="577"/>
      <c r="BI26" s="577"/>
      <c r="BJ26" s="577"/>
      <c r="BK26" s="578"/>
      <c r="BL26" s="627" t="s">
        <v>190</v>
      </c>
      <c r="BM26" s="627"/>
      <c r="BN26" s="627"/>
      <c r="BO26" s="627"/>
      <c r="BP26" s="628" t="s">
        <v>190</v>
      </c>
      <c r="BQ26" s="628"/>
      <c r="BR26" s="628"/>
      <c r="BS26" s="628"/>
      <c r="BT26" s="628"/>
      <c r="BU26" s="628"/>
      <c r="BV26" s="628"/>
      <c r="BW26" s="629"/>
      <c r="BY26" s="631" t="s">
        <v>246</v>
      </c>
      <c r="BZ26" s="632"/>
      <c r="CA26" s="632"/>
      <c r="CB26" s="632"/>
      <c r="CC26" s="632"/>
      <c r="CD26" s="632"/>
      <c r="CE26" s="632"/>
      <c r="CF26" s="632"/>
      <c r="CG26" s="632"/>
      <c r="CH26" s="632"/>
      <c r="CI26" s="632"/>
      <c r="CJ26" s="632"/>
      <c r="CK26" s="632"/>
      <c r="CL26" s="633"/>
      <c r="CM26" s="576" t="s">
        <v>190</v>
      </c>
      <c r="CN26" s="577"/>
      <c r="CO26" s="577"/>
      <c r="CP26" s="577"/>
      <c r="CQ26" s="577"/>
      <c r="CR26" s="577"/>
      <c r="CS26" s="577"/>
      <c r="CT26" s="578"/>
      <c r="CU26" s="627" t="s">
        <v>190</v>
      </c>
      <c r="CV26" s="627"/>
      <c r="CW26" s="627"/>
      <c r="CX26" s="627"/>
      <c r="CY26" s="564" t="s">
        <v>190</v>
      </c>
      <c r="CZ26" s="577"/>
      <c r="DA26" s="577"/>
      <c r="DB26" s="577"/>
      <c r="DC26" s="577"/>
      <c r="DD26" s="577"/>
      <c r="DE26" s="577"/>
      <c r="DF26" s="577"/>
      <c r="DG26" s="577"/>
      <c r="DH26" s="577"/>
      <c r="DI26" s="577"/>
      <c r="DJ26" s="577"/>
      <c r="DK26" s="578"/>
      <c r="DL26" s="564" t="s">
        <v>190</v>
      </c>
      <c r="DM26" s="577"/>
      <c r="DN26" s="577"/>
      <c r="DO26" s="577"/>
      <c r="DP26" s="577"/>
      <c r="DQ26" s="577"/>
      <c r="DR26" s="577"/>
      <c r="DS26" s="577"/>
      <c r="DT26" s="577"/>
      <c r="DU26" s="577"/>
      <c r="DV26" s="577"/>
      <c r="DW26" s="577"/>
      <c r="DX26" s="634"/>
    </row>
    <row r="27" spans="2:128" ht="11.25" customHeight="1">
      <c r="B27" s="573" t="s">
        <v>247</v>
      </c>
      <c r="C27" s="574"/>
      <c r="D27" s="574"/>
      <c r="E27" s="574"/>
      <c r="F27" s="574"/>
      <c r="G27" s="574"/>
      <c r="H27" s="574"/>
      <c r="I27" s="574"/>
      <c r="J27" s="574"/>
      <c r="K27" s="574"/>
      <c r="L27" s="574"/>
      <c r="M27" s="574"/>
      <c r="N27" s="574"/>
      <c r="O27" s="574"/>
      <c r="P27" s="574"/>
      <c r="Q27" s="575"/>
      <c r="R27" s="576">
        <v>15477</v>
      </c>
      <c r="S27" s="577"/>
      <c r="T27" s="577"/>
      <c r="U27" s="577"/>
      <c r="V27" s="577"/>
      <c r="W27" s="577"/>
      <c r="X27" s="577"/>
      <c r="Y27" s="578"/>
      <c r="Z27" s="625">
        <v>0</v>
      </c>
      <c r="AA27" s="590"/>
      <c r="AB27" s="590"/>
      <c r="AC27" s="626"/>
      <c r="AD27" s="564" t="s">
        <v>190</v>
      </c>
      <c r="AE27" s="577"/>
      <c r="AF27" s="577"/>
      <c r="AG27" s="577"/>
      <c r="AH27" s="577"/>
      <c r="AI27" s="577"/>
      <c r="AJ27" s="577"/>
      <c r="AK27" s="578"/>
      <c r="AL27" s="625" t="s">
        <v>190</v>
      </c>
      <c r="AM27" s="590"/>
      <c r="AN27" s="590"/>
      <c r="AO27" s="605"/>
      <c r="AP27" s="631" t="s">
        <v>248</v>
      </c>
      <c r="AQ27" s="632"/>
      <c r="AR27" s="632"/>
      <c r="AS27" s="632"/>
      <c r="AT27" s="632"/>
      <c r="AU27" s="632"/>
      <c r="AV27" s="632"/>
      <c r="AW27" s="632"/>
      <c r="AX27" s="632"/>
      <c r="AY27" s="632"/>
      <c r="AZ27" s="632"/>
      <c r="BA27" s="632"/>
      <c r="BB27" s="632"/>
      <c r="BC27" s="633"/>
      <c r="BD27" s="576" t="s">
        <v>190</v>
      </c>
      <c r="BE27" s="577"/>
      <c r="BF27" s="577"/>
      <c r="BG27" s="577"/>
      <c r="BH27" s="577"/>
      <c r="BI27" s="577"/>
      <c r="BJ27" s="577"/>
      <c r="BK27" s="578"/>
      <c r="BL27" s="627" t="s">
        <v>190</v>
      </c>
      <c r="BM27" s="627"/>
      <c r="BN27" s="627"/>
      <c r="BO27" s="627"/>
      <c r="BP27" s="628" t="s">
        <v>190</v>
      </c>
      <c r="BQ27" s="628"/>
      <c r="BR27" s="628"/>
      <c r="BS27" s="628"/>
      <c r="BT27" s="628"/>
      <c r="BU27" s="628"/>
      <c r="BV27" s="628"/>
      <c r="BW27" s="629"/>
      <c r="BY27" s="631" t="s">
        <v>249</v>
      </c>
      <c r="BZ27" s="632"/>
      <c r="CA27" s="632"/>
      <c r="CB27" s="632"/>
      <c r="CC27" s="632"/>
      <c r="CD27" s="632"/>
      <c r="CE27" s="632"/>
      <c r="CF27" s="632"/>
      <c r="CG27" s="632"/>
      <c r="CH27" s="632"/>
      <c r="CI27" s="632"/>
      <c r="CJ27" s="632"/>
      <c r="CK27" s="632"/>
      <c r="CL27" s="633"/>
      <c r="CM27" s="576">
        <v>3012541</v>
      </c>
      <c r="CN27" s="577"/>
      <c r="CO27" s="577"/>
      <c r="CP27" s="577"/>
      <c r="CQ27" s="577"/>
      <c r="CR27" s="577"/>
      <c r="CS27" s="577"/>
      <c r="CT27" s="578"/>
      <c r="CU27" s="627">
        <v>0.2</v>
      </c>
      <c r="CV27" s="627"/>
      <c r="CW27" s="627"/>
      <c r="CX27" s="627"/>
      <c r="CY27" s="564" t="s">
        <v>190</v>
      </c>
      <c r="CZ27" s="577"/>
      <c r="DA27" s="577"/>
      <c r="DB27" s="577"/>
      <c r="DC27" s="577"/>
      <c r="DD27" s="577"/>
      <c r="DE27" s="577"/>
      <c r="DF27" s="577"/>
      <c r="DG27" s="577"/>
      <c r="DH27" s="577"/>
      <c r="DI27" s="577"/>
      <c r="DJ27" s="577"/>
      <c r="DK27" s="578"/>
      <c r="DL27" s="564">
        <v>3012541</v>
      </c>
      <c r="DM27" s="577"/>
      <c r="DN27" s="577"/>
      <c r="DO27" s="577"/>
      <c r="DP27" s="577"/>
      <c r="DQ27" s="577"/>
      <c r="DR27" s="577"/>
      <c r="DS27" s="577"/>
      <c r="DT27" s="577"/>
      <c r="DU27" s="577"/>
      <c r="DV27" s="577"/>
      <c r="DW27" s="577"/>
      <c r="DX27" s="634"/>
    </row>
    <row r="28" spans="2:128" ht="11.25" customHeight="1">
      <c r="B28" s="573" t="s">
        <v>250</v>
      </c>
      <c r="C28" s="574"/>
      <c r="D28" s="574"/>
      <c r="E28" s="574"/>
      <c r="F28" s="574"/>
      <c r="G28" s="574"/>
      <c r="H28" s="574"/>
      <c r="I28" s="574"/>
      <c r="J28" s="574"/>
      <c r="K28" s="574"/>
      <c r="L28" s="574"/>
      <c r="M28" s="574"/>
      <c r="N28" s="574"/>
      <c r="O28" s="574"/>
      <c r="P28" s="574"/>
      <c r="Q28" s="575"/>
      <c r="R28" s="576">
        <v>25231997</v>
      </c>
      <c r="S28" s="577"/>
      <c r="T28" s="577"/>
      <c r="U28" s="577"/>
      <c r="V28" s="577"/>
      <c r="W28" s="577"/>
      <c r="X28" s="577"/>
      <c r="Y28" s="578"/>
      <c r="Z28" s="625">
        <v>1.5</v>
      </c>
      <c r="AA28" s="590"/>
      <c r="AB28" s="590"/>
      <c r="AC28" s="626"/>
      <c r="AD28" s="564" t="s">
        <v>190</v>
      </c>
      <c r="AE28" s="577"/>
      <c r="AF28" s="577"/>
      <c r="AG28" s="577"/>
      <c r="AH28" s="577"/>
      <c r="AI28" s="577"/>
      <c r="AJ28" s="577"/>
      <c r="AK28" s="578"/>
      <c r="AL28" s="625" t="s">
        <v>190</v>
      </c>
      <c r="AM28" s="590"/>
      <c r="AN28" s="590"/>
      <c r="AO28" s="605"/>
      <c r="AP28" s="631" t="s">
        <v>251</v>
      </c>
      <c r="AQ28" s="632"/>
      <c r="AR28" s="632"/>
      <c r="AS28" s="632"/>
      <c r="AT28" s="632"/>
      <c r="AU28" s="632"/>
      <c r="AV28" s="632"/>
      <c r="AW28" s="632"/>
      <c r="AX28" s="632"/>
      <c r="AY28" s="632"/>
      <c r="AZ28" s="632"/>
      <c r="BA28" s="632"/>
      <c r="BB28" s="632"/>
      <c r="BC28" s="633"/>
      <c r="BD28" s="576">
        <v>43962</v>
      </c>
      <c r="BE28" s="577"/>
      <c r="BF28" s="577"/>
      <c r="BG28" s="577"/>
      <c r="BH28" s="577"/>
      <c r="BI28" s="577"/>
      <c r="BJ28" s="577"/>
      <c r="BK28" s="578"/>
      <c r="BL28" s="627">
        <v>0</v>
      </c>
      <c r="BM28" s="627"/>
      <c r="BN28" s="627"/>
      <c r="BO28" s="627"/>
      <c r="BP28" s="628" t="s">
        <v>190</v>
      </c>
      <c r="BQ28" s="628"/>
      <c r="BR28" s="628"/>
      <c r="BS28" s="628"/>
      <c r="BT28" s="628"/>
      <c r="BU28" s="628"/>
      <c r="BV28" s="628"/>
      <c r="BW28" s="629"/>
      <c r="BY28" s="631" t="s">
        <v>252</v>
      </c>
      <c r="BZ28" s="632"/>
      <c r="CA28" s="632"/>
      <c r="CB28" s="632"/>
      <c r="CC28" s="632"/>
      <c r="CD28" s="632"/>
      <c r="CE28" s="632"/>
      <c r="CF28" s="632"/>
      <c r="CG28" s="632"/>
      <c r="CH28" s="632"/>
      <c r="CI28" s="632"/>
      <c r="CJ28" s="632"/>
      <c r="CK28" s="632"/>
      <c r="CL28" s="633"/>
      <c r="CM28" s="576">
        <v>5002557</v>
      </c>
      <c r="CN28" s="577"/>
      <c r="CO28" s="577"/>
      <c r="CP28" s="577"/>
      <c r="CQ28" s="577"/>
      <c r="CR28" s="577"/>
      <c r="CS28" s="577"/>
      <c r="CT28" s="578"/>
      <c r="CU28" s="627">
        <v>0.3</v>
      </c>
      <c r="CV28" s="627"/>
      <c r="CW28" s="627"/>
      <c r="CX28" s="627"/>
      <c r="CY28" s="564" t="s">
        <v>190</v>
      </c>
      <c r="CZ28" s="577"/>
      <c r="DA28" s="577"/>
      <c r="DB28" s="577"/>
      <c r="DC28" s="577"/>
      <c r="DD28" s="577"/>
      <c r="DE28" s="577"/>
      <c r="DF28" s="577"/>
      <c r="DG28" s="577"/>
      <c r="DH28" s="577"/>
      <c r="DI28" s="577"/>
      <c r="DJ28" s="577"/>
      <c r="DK28" s="578"/>
      <c r="DL28" s="564">
        <v>5002557</v>
      </c>
      <c r="DM28" s="577"/>
      <c r="DN28" s="577"/>
      <c r="DO28" s="577"/>
      <c r="DP28" s="577"/>
      <c r="DQ28" s="577"/>
      <c r="DR28" s="577"/>
      <c r="DS28" s="577"/>
      <c r="DT28" s="577"/>
      <c r="DU28" s="577"/>
      <c r="DV28" s="577"/>
      <c r="DW28" s="577"/>
      <c r="DX28" s="634"/>
    </row>
    <row r="29" spans="2:128" ht="11.25" customHeight="1">
      <c r="B29" s="573" t="s">
        <v>253</v>
      </c>
      <c r="C29" s="574"/>
      <c r="D29" s="574"/>
      <c r="E29" s="574"/>
      <c r="F29" s="574"/>
      <c r="G29" s="574"/>
      <c r="H29" s="574"/>
      <c r="I29" s="574"/>
      <c r="J29" s="574"/>
      <c r="K29" s="574"/>
      <c r="L29" s="574"/>
      <c r="M29" s="574"/>
      <c r="N29" s="574"/>
      <c r="O29" s="574"/>
      <c r="P29" s="574"/>
      <c r="Q29" s="575"/>
      <c r="R29" s="576">
        <v>26941070</v>
      </c>
      <c r="S29" s="577"/>
      <c r="T29" s="577"/>
      <c r="U29" s="577"/>
      <c r="V29" s="577"/>
      <c r="W29" s="577"/>
      <c r="X29" s="577"/>
      <c r="Y29" s="578"/>
      <c r="Z29" s="625">
        <v>1.6</v>
      </c>
      <c r="AA29" s="590"/>
      <c r="AB29" s="590"/>
      <c r="AC29" s="626"/>
      <c r="AD29" s="564" t="s">
        <v>190</v>
      </c>
      <c r="AE29" s="577"/>
      <c r="AF29" s="577"/>
      <c r="AG29" s="577"/>
      <c r="AH29" s="577"/>
      <c r="AI29" s="577"/>
      <c r="AJ29" s="577"/>
      <c r="AK29" s="578"/>
      <c r="AL29" s="625" t="s">
        <v>190</v>
      </c>
      <c r="AM29" s="590"/>
      <c r="AN29" s="590"/>
      <c r="AO29" s="605"/>
      <c r="AP29" s="631" t="s">
        <v>254</v>
      </c>
      <c r="AQ29" s="632"/>
      <c r="AR29" s="632"/>
      <c r="AS29" s="632"/>
      <c r="AT29" s="632"/>
      <c r="AU29" s="632"/>
      <c r="AV29" s="632"/>
      <c r="AW29" s="632"/>
      <c r="AX29" s="632"/>
      <c r="AY29" s="632"/>
      <c r="AZ29" s="632"/>
      <c r="BA29" s="632"/>
      <c r="BB29" s="632"/>
      <c r="BC29" s="633"/>
      <c r="BD29" s="576">
        <v>43962</v>
      </c>
      <c r="BE29" s="577"/>
      <c r="BF29" s="577"/>
      <c r="BG29" s="577"/>
      <c r="BH29" s="577"/>
      <c r="BI29" s="577"/>
      <c r="BJ29" s="577"/>
      <c r="BK29" s="578"/>
      <c r="BL29" s="627">
        <v>0</v>
      </c>
      <c r="BM29" s="627"/>
      <c r="BN29" s="627"/>
      <c r="BO29" s="627"/>
      <c r="BP29" s="628" t="s">
        <v>190</v>
      </c>
      <c r="BQ29" s="628"/>
      <c r="BR29" s="628"/>
      <c r="BS29" s="628"/>
      <c r="BT29" s="628"/>
      <c r="BU29" s="628"/>
      <c r="BV29" s="628"/>
      <c r="BW29" s="629"/>
      <c r="BY29" s="631" t="s">
        <v>255</v>
      </c>
      <c r="BZ29" s="635"/>
      <c r="CA29" s="635"/>
      <c r="CB29" s="635"/>
      <c r="CC29" s="635"/>
      <c r="CD29" s="635"/>
      <c r="CE29" s="635"/>
      <c r="CF29" s="635"/>
      <c r="CG29" s="635"/>
      <c r="CH29" s="635"/>
      <c r="CI29" s="635"/>
      <c r="CJ29" s="635"/>
      <c r="CK29" s="635"/>
      <c r="CL29" s="633"/>
      <c r="CM29" s="576" t="s">
        <v>190</v>
      </c>
      <c r="CN29" s="577"/>
      <c r="CO29" s="577"/>
      <c r="CP29" s="577"/>
      <c r="CQ29" s="577"/>
      <c r="CR29" s="577"/>
      <c r="CS29" s="577"/>
      <c r="CT29" s="578"/>
      <c r="CU29" s="627" t="s">
        <v>190</v>
      </c>
      <c r="CV29" s="627"/>
      <c r="CW29" s="627"/>
      <c r="CX29" s="627"/>
      <c r="CY29" s="564" t="s">
        <v>190</v>
      </c>
      <c r="CZ29" s="577"/>
      <c r="DA29" s="577"/>
      <c r="DB29" s="577"/>
      <c r="DC29" s="577"/>
      <c r="DD29" s="577"/>
      <c r="DE29" s="577"/>
      <c r="DF29" s="577"/>
      <c r="DG29" s="577"/>
      <c r="DH29" s="577"/>
      <c r="DI29" s="577"/>
      <c r="DJ29" s="577"/>
      <c r="DK29" s="578"/>
      <c r="DL29" s="564" t="s">
        <v>190</v>
      </c>
      <c r="DM29" s="577"/>
      <c r="DN29" s="577"/>
      <c r="DO29" s="577"/>
      <c r="DP29" s="577"/>
      <c r="DQ29" s="577"/>
      <c r="DR29" s="577"/>
      <c r="DS29" s="577"/>
      <c r="DT29" s="577"/>
      <c r="DU29" s="577"/>
      <c r="DV29" s="577"/>
      <c r="DW29" s="577"/>
      <c r="DX29" s="634"/>
    </row>
    <row r="30" spans="2:128" ht="11.25" customHeight="1">
      <c r="B30" s="573" t="s">
        <v>256</v>
      </c>
      <c r="C30" s="574"/>
      <c r="D30" s="574"/>
      <c r="E30" s="574"/>
      <c r="F30" s="574"/>
      <c r="G30" s="574"/>
      <c r="H30" s="574"/>
      <c r="I30" s="574"/>
      <c r="J30" s="574"/>
      <c r="K30" s="574"/>
      <c r="L30" s="574"/>
      <c r="M30" s="574"/>
      <c r="N30" s="574"/>
      <c r="O30" s="574"/>
      <c r="P30" s="574"/>
      <c r="Q30" s="575"/>
      <c r="R30" s="576">
        <v>181086972</v>
      </c>
      <c r="S30" s="577"/>
      <c r="T30" s="577"/>
      <c r="U30" s="577"/>
      <c r="V30" s="577"/>
      <c r="W30" s="577"/>
      <c r="X30" s="577"/>
      <c r="Y30" s="578"/>
      <c r="Z30" s="625">
        <v>10.9</v>
      </c>
      <c r="AA30" s="590"/>
      <c r="AB30" s="590"/>
      <c r="AC30" s="626"/>
      <c r="AD30" s="564">
        <v>1891388</v>
      </c>
      <c r="AE30" s="577"/>
      <c r="AF30" s="577"/>
      <c r="AG30" s="577"/>
      <c r="AH30" s="577"/>
      <c r="AI30" s="577"/>
      <c r="AJ30" s="577"/>
      <c r="AK30" s="578"/>
      <c r="AL30" s="625">
        <v>0.2</v>
      </c>
      <c r="AM30" s="590"/>
      <c r="AN30" s="590"/>
      <c r="AO30" s="605"/>
      <c r="AP30" s="631" t="s">
        <v>257</v>
      </c>
      <c r="AQ30" s="632"/>
      <c r="AR30" s="632"/>
      <c r="AS30" s="632"/>
      <c r="AT30" s="632"/>
      <c r="AU30" s="632"/>
      <c r="AV30" s="632"/>
      <c r="AW30" s="632"/>
      <c r="AX30" s="632"/>
      <c r="AY30" s="632"/>
      <c r="AZ30" s="632"/>
      <c r="BA30" s="632"/>
      <c r="BB30" s="632"/>
      <c r="BC30" s="633"/>
      <c r="BD30" s="576">
        <v>43962</v>
      </c>
      <c r="BE30" s="577"/>
      <c r="BF30" s="577"/>
      <c r="BG30" s="577"/>
      <c r="BH30" s="577"/>
      <c r="BI30" s="577"/>
      <c r="BJ30" s="577"/>
      <c r="BK30" s="578"/>
      <c r="BL30" s="627">
        <v>0</v>
      </c>
      <c r="BM30" s="627"/>
      <c r="BN30" s="627"/>
      <c r="BO30" s="627"/>
      <c r="BP30" s="628" t="s">
        <v>190</v>
      </c>
      <c r="BQ30" s="628"/>
      <c r="BR30" s="628"/>
      <c r="BS30" s="628"/>
      <c r="BT30" s="628"/>
      <c r="BU30" s="628"/>
      <c r="BV30" s="628"/>
      <c r="BW30" s="629"/>
      <c r="BY30" s="573" t="s">
        <v>258</v>
      </c>
      <c r="BZ30" s="574"/>
      <c r="CA30" s="574"/>
      <c r="CB30" s="574"/>
      <c r="CC30" s="574"/>
      <c r="CD30" s="574"/>
      <c r="CE30" s="574"/>
      <c r="CF30" s="574"/>
      <c r="CG30" s="574"/>
      <c r="CH30" s="574"/>
      <c r="CI30" s="574"/>
      <c r="CJ30" s="574"/>
      <c r="CK30" s="574"/>
      <c r="CL30" s="575"/>
      <c r="CM30" s="576">
        <v>1630912979</v>
      </c>
      <c r="CN30" s="577"/>
      <c r="CO30" s="577"/>
      <c r="CP30" s="577"/>
      <c r="CQ30" s="577"/>
      <c r="CR30" s="577"/>
      <c r="CS30" s="577"/>
      <c r="CT30" s="578"/>
      <c r="CU30" s="627">
        <v>100</v>
      </c>
      <c r="CV30" s="627"/>
      <c r="CW30" s="627"/>
      <c r="CX30" s="627"/>
      <c r="CY30" s="564">
        <v>142487227</v>
      </c>
      <c r="CZ30" s="577"/>
      <c r="DA30" s="577"/>
      <c r="DB30" s="577"/>
      <c r="DC30" s="577"/>
      <c r="DD30" s="577"/>
      <c r="DE30" s="577"/>
      <c r="DF30" s="577"/>
      <c r="DG30" s="577"/>
      <c r="DH30" s="577"/>
      <c r="DI30" s="577"/>
      <c r="DJ30" s="577"/>
      <c r="DK30" s="578"/>
      <c r="DL30" s="564">
        <v>1183267342</v>
      </c>
      <c r="DM30" s="577"/>
      <c r="DN30" s="577"/>
      <c r="DO30" s="577"/>
      <c r="DP30" s="577"/>
      <c r="DQ30" s="577"/>
      <c r="DR30" s="577"/>
      <c r="DS30" s="577"/>
      <c r="DT30" s="577"/>
      <c r="DU30" s="577"/>
      <c r="DV30" s="577"/>
      <c r="DW30" s="577"/>
      <c r="DX30" s="634"/>
    </row>
    <row r="31" spans="2:128" ht="11.25" customHeight="1">
      <c r="B31" s="573" t="s">
        <v>259</v>
      </c>
      <c r="C31" s="574"/>
      <c r="D31" s="574"/>
      <c r="E31" s="574"/>
      <c r="F31" s="574"/>
      <c r="G31" s="574"/>
      <c r="H31" s="574"/>
      <c r="I31" s="574"/>
      <c r="J31" s="574"/>
      <c r="K31" s="574"/>
      <c r="L31" s="574"/>
      <c r="M31" s="574"/>
      <c r="N31" s="574"/>
      <c r="O31" s="574"/>
      <c r="P31" s="574"/>
      <c r="Q31" s="575"/>
      <c r="R31" s="576">
        <v>232342733</v>
      </c>
      <c r="S31" s="577"/>
      <c r="T31" s="577"/>
      <c r="U31" s="577"/>
      <c r="V31" s="577"/>
      <c r="W31" s="577"/>
      <c r="X31" s="577"/>
      <c r="Y31" s="578"/>
      <c r="Z31" s="625">
        <v>14</v>
      </c>
      <c r="AA31" s="590"/>
      <c r="AB31" s="590"/>
      <c r="AC31" s="626"/>
      <c r="AD31" s="564" t="s">
        <v>190</v>
      </c>
      <c r="AE31" s="577"/>
      <c r="AF31" s="577"/>
      <c r="AG31" s="577"/>
      <c r="AH31" s="577"/>
      <c r="AI31" s="577"/>
      <c r="AJ31" s="577"/>
      <c r="AK31" s="578"/>
      <c r="AL31" s="625" t="s">
        <v>190</v>
      </c>
      <c r="AM31" s="590"/>
      <c r="AN31" s="590"/>
      <c r="AO31" s="605"/>
      <c r="AP31" s="631" t="s">
        <v>260</v>
      </c>
      <c r="AQ31" s="632"/>
      <c r="AR31" s="632"/>
      <c r="AS31" s="632"/>
      <c r="AT31" s="632"/>
      <c r="AU31" s="632"/>
      <c r="AV31" s="632"/>
      <c r="AW31" s="632"/>
      <c r="AX31" s="632"/>
      <c r="AY31" s="632"/>
      <c r="AZ31" s="632"/>
      <c r="BA31" s="632"/>
      <c r="BB31" s="632"/>
      <c r="BC31" s="633"/>
      <c r="BD31" s="576" t="s">
        <v>190</v>
      </c>
      <c r="BE31" s="577"/>
      <c r="BF31" s="577"/>
      <c r="BG31" s="577"/>
      <c r="BH31" s="577"/>
      <c r="BI31" s="577"/>
      <c r="BJ31" s="577"/>
      <c r="BK31" s="578"/>
      <c r="BL31" s="627" t="s">
        <v>190</v>
      </c>
      <c r="BM31" s="627"/>
      <c r="BN31" s="627"/>
      <c r="BO31" s="627"/>
      <c r="BP31" s="628" t="s">
        <v>190</v>
      </c>
      <c r="BQ31" s="628"/>
      <c r="BR31" s="628"/>
      <c r="BS31" s="628"/>
      <c r="BT31" s="628"/>
      <c r="BU31" s="628"/>
      <c r="BV31" s="628"/>
      <c r="BW31" s="629"/>
      <c r="BY31" s="546"/>
      <c r="BZ31" s="547"/>
      <c r="CA31" s="547"/>
      <c r="CB31" s="547"/>
      <c r="CC31" s="547"/>
      <c r="CD31" s="547"/>
      <c r="CE31" s="547"/>
      <c r="CF31" s="547"/>
      <c r="CG31" s="547"/>
      <c r="CH31" s="547"/>
      <c r="CI31" s="547"/>
      <c r="CJ31" s="547"/>
      <c r="CK31" s="547"/>
      <c r="CL31" s="548"/>
      <c r="CM31" s="576"/>
      <c r="CN31" s="577"/>
      <c r="CO31" s="577"/>
      <c r="CP31" s="577"/>
      <c r="CQ31" s="577"/>
      <c r="CR31" s="577"/>
      <c r="CS31" s="577"/>
      <c r="CT31" s="578"/>
      <c r="CU31" s="627"/>
      <c r="CV31" s="627"/>
      <c r="CW31" s="627"/>
      <c r="CX31" s="627"/>
      <c r="CY31" s="564"/>
      <c r="CZ31" s="577"/>
      <c r="DA31" s="577"/>
      <c r="DB31" s="577"/>
      <c r="DC31" s="577"/>
      <c r="DD31" s="577"/>
      <c r="DE31" s="577"/>
      <c r="DF31" s="577"/>
      <c r="DG31" s="577"/>
      <c r="DH31" s="577"/>
      <c r="DI31" s="577"/>
      <c r="DJ31" s="577"/>
      <c r="DK31" s="578"/>
      <c r="DL31" s="564"/>
      <c r="DM31" s="577"/>
      <c r="DN31" s="577"/>
      <c r="DO31" s="577"/>
      <c r="DP31" s="577"/>
      <c r="DQ31" s="577"/>
      <c r="DR31" s="577"/>
      <c r="DS31" s="577"/>
      <c r="DT31" s="577"/>
      <c r="DU31" s="577"/>
      <c r="DV31" s="577"/>
      <c r="DW31" s="577"/>
      <c r="DX31" s="634"/>
    </row>
    <row r="32" spans="2:128" ht="11.25" customHeight="1">
      <c r="B32" s="573" t="s">
        <v>261</v>
      </c>
      <c r="C32" s="574"/>
      <c r="D32" s="574"/>
      <c r="E32" s="574"/>
      <c r="F32" s="574"/>
      <c r="G32" s="574"/>
      <c r="H32" s="574"/>
      <c r="I32" s="574"/>
      <c r="J32" s="574"/>
      <c r="K32" s="574"/>
      <c r="L32" s="574"/>
      <c r="M32" s="574"/>
      <c r="N32" s="574"/>
      <c r="O32" s="574"/>
      <c r="P32" s="574"/>
      <c r="Q32" s="575"/>
      <c r="R32" s="576" t="s">
        <v>190</v>
      </c>
      <c r="S32" s="577"/>
      <c r="T32" s="577"/>
      <c r="U32" s="577"/>
      <c r="V32" s="577"/>
      <c r="W32" s="577"/>
      <c r="X32" s="577"/>
      <c r="Y32" s="578"/>
      <c r="Z32" s="625" t="s">
        <v>190</v>
      </c>
      <c r="AA32" s="590"/>
      <c r="AB32" s="590"/>
      <c r="AC32" s="626"/>
      <c r="AD32" s="564" t="s">
        <v>190</v>
      </c>
      <c r="AE32" s="577"/>
      <c r="AF32" s="577"/>
      <c r="AG32" s="577"/>
      <c r="AH32" s="577"/>
      <c r="AI32" s="577"/>
      <c r="AJ32" s="577"/>
      <c r="AK32" s="578"/>
      <c r="AL32" s="625" t="s">
        <v>190</v>
      </c>
      <c r="AM32" s="590"/>
      <c r="AN32" s="590"/>
      <c r="AO32" s="605"/>
      <c r="AP32" s="631" t="s">
        <v>262</v>
      </c>
      <c r="AQ32" s="632"/>
      <c r="AR32" s="632"/>
      <c r="AS32" s="632"/>
      <c r="AT32" s="632"/>
      <c r="AU32" s="632"/>
      <c r="AV32" s="632"/>
      <c r="AW32" s="632"/>
      <c r="AX32" s="632"/>
      <c r="AY32" s="632"/>
      <c r="AZ32" s="632"/>
      <c r="BA32" s="632"/>
      <c r="BB32" s="632"/>
      <c r="BC32" s="633"/>
      <c r="BD32" s="576">
        <v>9630</v>
      </c>
      <c r="BE32" s="577"/>
      <c r="BF32" s="577"/>
      <c r="BG32" s="577"/>
      <c r="BH32" s="577"/>
      <c r="BI32" s="577"/>
      <c r="BJ32" s="577"/>
      <c r="BK32" s="578"/>
      <c r="BL32" s="627">
        <v>0</v>
      </c>
      <c r="BM32" s="627"/>
      <c r="BN32" s="627"/>
      <c r="BO32" s="627"/>
      <c r="BP32" s="628" t="s">
        <v>190</v>
      </c>
      <c r="BQ32" s="628"/>
      <c r="BR32" s="628"/>
      <c r="BS32" s="628"/>
      <c r="BT32" s="628"/>
      <c r="BU32" s="628"/>
      <c r="BV32" s="628"/>
      <c r="BW32" s="629"/>
      <c r="BY32" s="609" t="s">
        <v>263</v>
      </c>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1"/>
    </row>
    <row r="33" spans="2:128" ht="11.25" customHeight="1">
      <c r="B33" s="573" t="s">
        <v>264</v>
      </c>
      <c r="C33" s="574"/>
      <c r="D33" s="574"/>
      <c r="E33" s="574"/>
      <c r="F33" s="574"/>
      <c r="G33" s="574"/>
      <c r="H33" s="574"/>
      <c r="I33" s="574"/>
      <c r="J33" s="574"/>
      <c r="K33" s="574"/>
      <c r="L33" s="574"/>
      <c r="M33" s="574"/>
      <c r="N33" s="574"/>
      <c r="O33" s="574"/>
      <c r="P33" s="574"/>
      <c r="Q33" s="575"/>
      <c r="R33" s="576">
        <v>172327100</v>
      </c>
      <c r="S33" s="577"/>
      <c r="T33" s="577"/>
      <c r="U33" s="577"/>
      <c r="V33" s="577"/>
      <c r="W33" s="577"/>
      <c r="X33" s="577"/>
      <c r="Y33" s="578"/>
      <c r="Z33" s="625">
        <v>10.4</v>
      </c>
      <c r="AA33" s="590"/>
      <c r="AB33" s="590"/>
      <c r="AC33" s="626"/>
      <c r="AD33" s="564" t="s">
        <v>190</v>
      </c>
      <c r="AE33" s="577"/>
      <c r="AF33" s="577"/>
      <c r="AG33" s="577"/>
      <c r="AH33" s="577"/>
      <c r="AI33" s="577"/>
      <c r="AJ33" s="577"/>
      <c r="AK33" s="578"/>
      <c r="AL33" s="625" t="s">
        <v>190</v>
      </c>
      <c r="AM33" s="590"/>
      <c r="AN33" s="590"/>
      <c r="AO33" s="605"/>
      <c r="AP33" s="573" t="s">
        <v>136</v>
      </c>
      <c r="AQ33" s="574"/>
      <c r="AR33" s="574"/>
      <c r="AS33" s="574"/>
      <c r="AT33" s="574"/>
      <c r="AU33" s="574"/>
      <c r="AV33" s="574"/>
      <c r="AW33" s="574"/>
      <c r="AX33" s="574"/>
      <c r="AY33" s="574"/>
      <c r="AZ33" s="574"/>
      <c r="BA33" s="574"/>
      <c r="BB33" s="574"/>
      <c r="BC33" s="575"/>
      <c r="BD33" s="576">
        <v>711451072</v>
      </c>
      <c r="BE33" s="577"/>
      <c r="BF33" s="577"/>
      <c r="BG33" s="577"/>
      <c r="BH33" s="577"/>
      <c r="BI33" s="577"/>
      <c r="BJ33" s="577"/>
      <c r="BK33" s="578"/>
      <c r="BL33" s="627">
        <v>100</v>
      </c>
      <c r="BM33" s="627"/>
      <c r="BN33" s="627"/>
      <c r="BO33" s="627"/>
      <c r="BP33" s="628">
        <v>3231364</v>
      </c>
      <c r="BQ33" s="628"/>
      <c r="BR33" s="628"/>
      <c r="BS33" s="628"/>
      <c r="BT33" s="628"/>
      <c r="BU33" s="628"/>
      <c r="BV33" s="628"/>
      <c r="BW33" s="629"/>
      <c r="BY33" s="609" t="s">
        <v>173</v>
      </c>
      <c r="BZ33" s="610"/>
      <c r="CA33" s="610"/>
      <c r="CB33" s="610"/>
      <c r="CC33" s="610"/>
      <c r="CD33" s="610"/>
      <c r="CE33" s="610"/>
      <c r="CF33" s="610"/>
      <c r="CG33" s="610"/>
      <c r="CH33" s="610"/>
      <c r="CI33" s="610"/>
      <c r="CJ33" s="610"/>
      <c r="CK33" s="610"/>
      <c r="CL33" s="611"/>
      <c r="CM33" s="609" t="s">
        <v>265</v>
      </c>
      <c r="CN33" s="610"/>
      <c r="CO33" s="610"/>
      <c r="CP33" s="610"/>
      <c r="CQ33" s="610"/>
      <c r="CR33" s="610"/>
      <c r="CS33" s="610"/>
      <c r="CT33" s="611"/>
      <c r="CU33" s="609" t="s">
        <v>266</v>
      </c>
      <c r="CV33" s="610"/>
      <c r="CW33" s="610"/>
      <c r="CX33" s="611"/>
      <c r="CY33" s="609" t="s">
        <v>267</v>
      </c>
      <c r="CZ33" s="610"/>
      <c r="DA33" s="610"/>
      <c r="DB33" s="610"/>
      <c r="DC33" s="610"/>
      <c r="DD33" s="610"/>
      <c r="DE33" s="610"/>
      <c r="DF33" s="611"/>
      <c r="DG33" s="619" t="s">
        <v>268</v>
      </c>
      <c r="DH33" s="620"/>
      <c r="DI33" s="620"/>
      <c r="DJ33" s="620"/>
      <c r="DK33" s="620"/>
      <c r="DL33" s="620"/>
      <c r="DM33" s="620"/>
      <c r="DN33" s="620"/>
      <c r="DO33" s="620"/>
      <c r="DP33" s="620"/>
      <c r="DQ33" s="621"/>
      <c r="DR33" s="609" t="s">
        <v>269</v>
      </c>
      <c r="DS33" s="610"/>
      <c r="DT33" s="610"/>
      <c r="DU33" s="610"/>
      <c r="DV33" s="610"/>
      <c r="DW33" s="610"/>
      <c r="DX33" s="611"/>
    </row>
    <row r="34" spans="2:128" ht="11.25" customHeight="1">
      <c r="B34" s="546" t="s">
        <v>270</v>
      </c>
      <c r="C34" s="547"/>
      <c r="D34" s="547"/>
      <c r="E34" s="547"/>
      <c r="F34" s="547"/>
      <c r="G34" s="547"/>
      <c r="H34" s="547"/>
      <c r="I34" s="547"/>
      <c r="J34" s="547"/>
      <c r="K34" s="547"/>
      <c r="L34" s="547"/>
      <c r="M34" s="547"/>
      <c r="N34" s="547"/>
      <c r="O34" s="547"/>
      <c r="P34" s="547"/>
      <c r="Q34" s="548"/>
      <c r="R34" s="576">
        <v>1658326505</v>
      </c>
      <c r="S34" s="577"/>
      <c r="T34" s="577"/>
      <c r="U34" s="577"/>
      <c r="V34" s="577"/>
      <c r="W34" s="577"/>
      <c r="X34" s="577"/>
      <c r="Y34" s="578"/>
      <c r="Z34" s="627">
        <v>100</v>
      </c>
      <c r="AA34" s="627"/>
      <c r="AB34" s="627"/>
      <c r="AC34" s="627"/>
      <c r="AD34" s="628">
        <v>883764001</v>
      </c>
      <c r="AE34" s="628"/>
      <c r="AF34" s="628"/>
      <c r="AG34" s="628"/>
      <c r="AH34" s="628"/>
      <c r="AI34" s="628"/>
      <c r="AJ34" s="628"/>
      <c r="AK34" s="628"/>
      <c r="AL34" s="625">
        <v>100</v>
      </c>
      <c r="AM34" s="590"/>
      <c r="AN34" s="590"/>
      <c r="AO34" s="605"/>
      <c r="AP34" s="546"/>
      <c r="AQ34" s="547"/>
      <c r="AR34" s="547"/>
      <c r="AS34" s="547"/>
      <c r="AT34" s="547"/>
      <c r="AU34" s="547"/>
      <c r="AV34" s="547"/>
      <c r="AW34" s="547"/>
      <c r="AX34" s="547"/>
      <c r="AY34" s="547"/>
      <c r="AZ34" s="547"/>
      <c r="BA34" s="547"/>
      <c r="BB34" s="547"/>
      <c r="BC34" s="548"/>
      <c r="BD34" s="576"/>
      <c r="BE34" s="577"/>
      <c r="BF34" s="577"/>
      <c r="BG34" s="577"/>
      <c r="BH34" s="577"/>
      <c r="BI34" s="577"/>
      <c r="BJ34" s="577"/>
      <c r="BK34" s="578"/>
      <c r="BL34" s="627"/>
      <c r="BM34" s="627"/>
      <c r="BN34" s="627"/>
      <c r="BO34" s="627"/>
      <c r="BP34" s="628"/>
      <c r="BQ34" s="628"/>
      <c r="BR34" s="628"/>
      <c r="BS34" s="628"/>
      <c r="BT34" s="628"/>
      <c r="BU34" s="628"/>
      <c r="BV34" s="628"/>
      <c r="BW34" s="629"/>
      <c r="BY34" s="601" t="s">
        <v>271</v>
      </c>
      <c r="BZ34" s="602"/>
      <c r="CA34" s="602"/>
      <c r="CB34" s="602"/>
      <c r="CC34" s="602"/>
      <c r="CD34" s="602"/>
      <c r="CE34" s="602"/>
      <c r="CF34" s="602"/>
      <c r="CG34" s="602"/>
      <c r="CH34" s="602"/>
      <c r="CI34" s="602"/>
      <c r="CJ34" s="602"/>
      <c r="CK34" s="602"/>
      <c r="CL34" s="603"/>
      <c r="CM34" s="630">
        <v>796539791</v>
      </c>
      <c r="CN34" s="613"/>
      <c r="CO34" s="613"/>
      <c r="CP34" s="613"/>
      <c r="CQ34" s="613"/>
      <c r="CR34" s="613"/>
      <c r="CS34" s="613"/>
      <c r="CT34" s="614"/>
      <c r="CU34" s="615">
        <v>48.8</v>
      </c>
      <c r="CV34" s="616"/>
      <c r="CW34" s="616"/>
      <c r="CX34" s="618"/>
      <c r="CY34" s="612">
        <v>676346525</v>
      </c>
      <c r="CZ34" s="613"/>
      <c r="DA34" s="613"/>
      <c r="DB34" s="613"/>
      <c r="DC34" s="613"/>
      <c r="DD34" s="613"/>
      <c r="DE34" s="613"/>
      <c r="DF34" s="614"/>
      <c r="DG34" s="612">
        <v>664981573</v>
      </c>
      <c r="DH34" s="613"/>
      <c r="DI34" s="613"/>
      <c r="DJ34" s="613"/>
      <c r="DK34" s="613"/>
      <c r="DL34" s="613"/>
      <c r="DM34" s="613"/>
      <c r="DN34" s="613"/>
      <c r="DO34" s="613"/>
      <c r="DP34" s="613"/>
      <c r="DQ34" s="614"/>
      <c r="DR34" s="615">
        <v>63</v>
      </c>
      <c r="DS34" s="616"/>
      <c r="DT34" s="616"/>
      <c r="DU34" s="616"/>
      <c r="DV34" s="616"/>
      <c r="DW34" s="616"/>
      <c r="DX34" s="617"/>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3" t="s">
        <v>272</v>
      </c>
      <c r="BZ35" s="574"/>
      <c r="CA35" s="574"/>
      <c r="CB35" s="574"/>
      <c r="CC35" s="574"/>
      <c r="CD35" s="574"/>
      <c r="CE35" s="574"/>
      <c r="CF35" s="574"/>
      <c r="CG35" s="574"/>
      <c r="CH35" s="574"/>
      <c r="CI35" s="574"/>
      <c r="CJ35" s="574"/>
      <c r="CK35" s="574"/>
      <c r="CL35" s="575"/>
      <c r="CM35" s="576">
        <v>567939313</v>
      </c>
      <c r="CN35" s="565"/>
      <c r="CO35" s="565"/>
      <c r="CP35" s="565"/>
      <c r="CQ35" s="565"/>
      <c r="CR35" s="565"/>
      <c r="CS35" s="565"/>
      <c r="CT35" s="566"/>
      <c r="CU35" s="579">
        <v>34.799999999999997</v>
      </c>
      <c r="CV35" s="580"/>
      <c r="CW35" s="580"/>
      <c r="CX35" s="581"/>
      <c r="CY35" s="564">
        <v>472212819</v>
      </c>
      <c r="CZ35" s="565"/>
      <c r="DA35" s="565"/>
      <c r="DB35" s="565"/>
      <c r="DC35" s="565"/>
      <c r="DD35" s="565"/>
      <c r="DE35" s="565"/>
      <c r="DF35" s="566"/>
      <c r="DG35" s="564">
        <v>460857176</v>
      </c>
      <c r="DH35" s="565"/>
      <c r="DI35" s="565"/>
      <c r="DJ35" s="565"/>
      <c r="DK35" s="565"/>
      <c r="DL35" s="565"/>
      <c r="DM35" s="565"/>
      <c r="DN35" s="565"/>
      <c r="DO35" s="565"/>
      <c r="DP35" s="565"/>
      <c r="DQ35" s="566"/>
      <c r="DR35" s="579">
        <v>43.6</v>
      </c>
      <c r="DS35" s="580"/>
      <c r="DT35" s="580"/>
      <c r="DU35" s="580"/>
      <c r="DV35" s="580"/>
      <c r="DW35" s="580"/>
      <c r="DX35" s="589"/>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3" t="s">
        <v>273</v>
      </c>
      <c r="BZ36" s="574"/>
      <c r="CA36" s="574"/>
      <c r="CB36" s="574"/>
      <c r="CC36" s="574"/>
      <c r="CD36" s="574"/>
      <c r="CE36" s="574"/>
      <c r="CF36" s="574"/>
      <c r="CG36" s="574"/>
      <c r="CH36" s="574"/>
      <c r="CI36" s="574"/>
      <c r="CJ36" s="574"/>
      <c r="CK36" s="574"/>
      <c r="CL36" s="575"/>
      <c r="CM36" s="576">
        <v>414868828</v>
      </c>
      <c r="CN36" s="577"/>
      <c r="CO36" s="577"/>
      <c r="CP36" s="577"/>
      <c r="CQ36" s="577"/>
      <c r="CR36" s="577"/>
      <c r="CS36" s="577"/>
      <c r="CT36" s="578"/>
      <c r="CU36" s="579">
        <v>25.4</v>
      </c>
      <c r="CV36" s="580"/>
      <c r="CW36" s="580"/>
      <c r="CX36" s="581"/>
      <c r="CY36" s="564">
        <v>321411357</v>
      </c>
      <c r="CZ36" s="565"/>
      <c r="DA36" s="565"/>
      <c r="DB36" s="565"/>
      <c r="DC36" s="565"/>
      <c r="DD36" s="565"/>
      <c r="DE36" s="565"/>
      <c r="DF36" s="566"/>
      <c r="DG36" s="564">
        <v>321403827</v>
      </c>
      <c r="DH36" s="565"/>
      <c r="DI36" s="565"/>
      <c r="DJ36" s="565"/>
      <c r="DK36" s="565"/>
      <c r="DL36" s="565"/>
      <c r="DM36" s="565"/>
      <c r="DN36" s="565"/>
      <c r="DO36" s="565"/>
      <c r="DP36" s="565"/>
      <c r="DQ36" s="566"/>
      <c r="DR36" s="579">
        <v>30.4</v>
      </c>
      <c r="DS36" s="580"/>
      <c r="DT36" s="580"/>
      <c r="DU36" s="580"/>
      <c r="DV36" s="580"/>
      <c r="DW36" s="580"/>
      <c r="DX36" s="589"/>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9" t="s">
        <v>274</v>
      </c>
      <c r="AQ37" s="610"/>
      <c r="AR37" s="610"/>
      <c r="AS37" s="610"/>
      <c r="AT37" s="610"/>
      <c r="AU37" s="610"/>
      <c r="AV37" s="610"/>
      <c r="AW37" s="610"/>
      <c r="AX37" s="610"/>
      <c r="AY37" s="610"/>
      <c r="AZ37" s="610"/>
      <c r="BA37" s="610"/>
      <c r="BB37" s="610"/>
      <c r="BC37" s="611"/>
      <c r="BD37" s="609" t="s">
        <v>275</v>
      </c>
      <c r="BE37" s="610"/>
      <c r="BF37" s="610"/>
      <c r="BG37" s="610"/>
      <c r="BH37" s="610"/>
      <c r="BI37" s="610"/>
      <c r="BJ37" s="610"/>
      <c r="BK37" s="610"/>
      <c r="BL37" s="610"/>
      <c r="BM37" s="611"/>
      <c r="BN37" s="609" t="s">
        <v>276</v>
      </c>
      <c r="BO37" s="610"/>
      <c r="BP37" s="610"/>
      <c r="BQ37" s="610"/>
      <c r="BR37" s="610"/>
      <c r="BS37" s="610"/>
      <c r="BT37" s="610"/>
      <c r="BU37" s="610"/>
      <c r="BV37" s="610"/>
      <c r="BW37" s="611"/>
      <c r="BY37" s="573" t="s">
        <v>277</v>
      </c>
      <c r="BZ37" s="574"/>
      <c r="CA37" s="574"/>
      <c r="CB37" s="574"/>
      <c r="CC37" s="574"/>
      <c r="CD37" s="574"/>
      <c r="CE37" s="574"/>
      <c r="CF37" s="574"/>
      <c r="CG37" s="574"/>
      <c r="CH37" s="574"/>
      <c r="CI37" s="574"/>
      <c r="CJ37" s="574"/>
      <c r="CK37" s="574"/>
      <c r="CL37" s="575"/>
      <c r="CM37" s="576">
        <v>35248816</v>
      </c>
      <c r="CN37" s="565"/>
      <c r="CO37" s="565"/>
      <c r="CP37" s="565"/>
      <c r="CQ37" s="565"/>
      <c r="CR37" s="565"/>
      <c r="CS37" s="565"/>
      <c r="CT37" s="566"/>
      <c r="CU37" s="579">
        <v>2.2000000000000002</v>
      </c>
      <c r="CV37" s="580"/>
      <c r="CW37" s="580"/>
      <c r="CX37" s="581"/>
      <c r="CY37" s="564">
        <v>19749264</v>
      </c>
      <c r="CZ37" s="565"/>
      <c r="DA37" s="565"/>
      <c r="DB37" s="565"/>
      <c r="DC37" s="565"/>
      <c r="DD37" s="565"/>
      <c r="DE37" s="565"/>
      <c r="DF37" s="566"/>
      <c r="DG37" s="564">
        <v>19749264</v>
      </c>
      <c r="DH37" s="565"/>
      <c r="DI37" s="565"/>
      <c r="DJ37" s="565"/>
      <c r="DK37" s="565"/>
      <c r="DL37" s="565"/>
      <c r="DM37" s="565"/>
      <c r="DN37" s="565"/>
      <c r="DO37" s="565"/>
      <c r="DP37" s="565"/>
      <c r="DQ37" s="566"/>
      <c r="DR37" s="579">
        <v>1.9</v>
      </c>
      <c r="DS37" s="580"/>
      <c r="DT37" s="580"/>
      <c r="DU37" s="580"/>
      <c r="DV37" s="580"/>
      <c r="DW37" s="580"/>
      <c r="DX37" s="589"/>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2" t="s">
        <v>278</v>
      </c>
      <c r="AQ38" s="593"/>
      <c r="AR38" s="593"/>
      <c r="AS38" s="593"/>
      <c r="AT38" s="598" t="s">
        <v>279</v>
      </c>
      <c r="AU38" s="178"/>
      <c r="AV38" s="178"/>
      <c r="AW38" s="178"/>
      <c r="AX38" s="601" t="s">
        <v>136</v>
      </c>
      <c r="AY38" s="602"/>
      <c r="AZ38" s="602"/>
      <c r="BA38" s="602"/>
      <c r="BB38" s="602"/>
      <c r="BC38" s="603"/>
      <c r="BD38" s="622">
        <v>98.4</v>
      </c>
      <c r="BE38" s="623"/>
      <c r="BF38" s="623"/>
      <c r="BG38" s="623"/>
      <c r="BH38" s="623"/>
      <c r="BI38" s="623">
        <v>96.6</v>
      </c>
      <c r="BJ38" s="623"/>
      <c r="BK38" s="623"/>
      <c r="BL38" s="623"/>
      <c r="BM38" s="624"/>
      <c r="BN38" s="622">
        <v>98.4</v>
      </c>
      <c r="BO38" s="623"/>
      <c r="BP38" s="623"/>
      <c r="BQ38" s="623"/>
      <c r="BR38" s="623"/>
      <c r="BS38" s="623">
        <v>95.8</v>
      </c>
      <c r="BT38" s="623"/>
      <c r="BU38" s="623"/>
      <c r="BV38" s="623"/>
      <c r="BW38" s="624"/>
      <c r="BY38" s="573" t="s">
        <v>280</v>
      </c>
      <c r="BZ38" s="574"/>
      <c r="CA38" s="574"/>
      <c r="CB38" s="574"/>
      <c r="CC38" s="574"/>
      <c r="CD38" s="574"/>
      <c r="CE38" s="574"/>
      <c r="CF38" s="574"/>
      <c r="CG38" s="574"/>
      <c r="CH38" s="574"/>
      <c r="CI38" s="574"/>
      <c r="CJ38" s="574"/>
      <c r="CK38" s="574"/>
      <c r="CL38" s="575"/>
      <c r="CM38" s="576">
        <v>193351662</v>
      </c>
      <c r="CN38" s="577"/>
      <c r="CO38" s="577"/>
      <c r="CP38" s="577"/>
      <c r="CQ38" s="577"/>
      <c r="CR38" s="577"/>
      <c r="CS38" s="577"/>
      <c r="CT38" s="578"/>
      <c r="CU38" s="579">
        <v>11.9</v>
      </c>
      <c r="CV38" s="580"/>
      <c r="CW38" s="580"/>
      <c r="CX38" s="581"/>
      <c r="CY38" s="564">
        <v>184384442</v>
      </c>
      <c r="CZ38" s="565"/>
      <c r="DA38" s="565"/>
      <c r="DB38" s="565"/>
      <c r="DC38" s="565"/>
      <c r="DD38" s="565"/>
      <c r="DE38" s="565"/>
      <c r="DF38" s="566"/>
      <c r="DG38" s="564">
        <v>184375133</v>
      </c>
      <c r="DH38" s="565"/>
      <c r="DI38" s="565"/>
      <c r="DJ38" s="565"/>
      <c r="DK38" s="565"/>
      <c r="DL38" s="565"/>
      <c r="DM38" s="565"/>
      <c r="DN38" s="565"/>
      <c r="DO38" s="565"/>
      <c r="DP38" s="565"/>
      <c r="DQ38" s="566"/>
      <c r="DR38" s="579">
        <v>17.5</v>
      </c>
      <c r="DS38" s="580"/>
      <c r="DT38" s="580"/>
      <c r="DU38" s="580"/>
      <c r="DV38" s="580"/>
      <c r="DW38" s="580"/>
      <c r="DX38" s="589"/>
    </row>
    <row r="39" spans="2:128" ht="11.25" customHeight="1">
      <c r="AP39" s="594"/>
      <c r="AQ39" s="595"/>
      <c r="AR39" s="595"/>
      <c r="AS39" s="595"/>
      <c r="AT39" s="599"/>
      <c r="AU39" s="167" t="s">
        <v>281</v>
      </c>
      <c r="AV39" s="167"/>
      <c r="AW39" s="167"/>
      <c r="AX39" s="573" t="s">
        <v>282</v>
      </c>
      <c r="AY39" s="574"/>
      <c r="AZ39" s="574"/>
      <c r="BA39" s="574"/>
      <c r="BB39" s="574"/>
      <c r="BC39" s="575"/>
      <c r="BD39" s="604">
        <v>98.1</v>
      </c>
      <c r="BE39" s="590"/>
      <c r="BF39" s="590"/>
      <c r="BG39" s="590"/>
      <c r="BH39" s="590"/>
      <c r="BI39" s="590">
        <v>92.8</v>
      </c>
      <c r="BJ39" s="590"/>
      <c r="BK39" s="590"/>
      <c r="BL39" s="590"/>
      <c r="BM39" s="605"/>
      <c r="BN39" s="604">
        <v>97.9</v>
      </c>
      <c r="BO39" s="590"/>
      <c r="BP39" s="590"/>
      <c r="BQ39" s="590"/>
      <c r="BR39" s="590"/>
      <c r="BS39" s="590">
        <v>91.9</v>
      </c>
      <c r="BT39" s="590"/>
      <c r="BU39" s="590"/>
      <c r="BV39" s="590"/>
      <c r="BW39" s="605"/>
      <c r="BY39" s="582" t="s">
        <v>283</v>
      </c>
      <c r="BZ39" s="583"/>
      <c r="CA39" s="573" t="s">
        <v>284</v>
      </c>
      <c r="CB39" s="574"/>
      <c r="CC39" s="574"/>
      <c r="CD39" s="574"/>
      <c r="CE39" s="574"/>
      <c r="CF39" s="574"/>
      <c r="CG39" s="574"/>
      <c r="CH39" s="574"/>
      <c r="CI39" s="574"/>
      <c r="CJ39" s="574"/>
      <c r="CK39" s="574"/>
      <c r="CL39" s="575"/>
      <c r="CM39" s="576">
        <v>193348076</v>
      </c>
      <c r="CN39" s="565"/>
      <c r="CO39" s="565"/>
      <c r="CP39" s="565"/>
      <c r="CQ39" s="565"/>
      <c r="CR39" s="565"/>
      <c r="CS39" s="565"/>
      <c r="CT39" s="566"/>
      <c r="CU39" s="579">
        <v>11.9</v>
      </c>
      <c r="CV39" s="580"/>
      <c r="CW39" s="580"/>
      <c r="CX39" s="581"/>
      <c r="CY39" s="564">
        <v>184380856</v>
      </c>
      <c r="CZ39" s="565"/>
      <c r="DA39" s="565"/>
      <c r="DB39" s="565"/>
      <c r="DC39" s="565"/>
      <c r="DD39" s="565"/>
      <c r="DE39" s="565"/>
      <c r="DF39" s="566"/>
      <c r="DG39" s="564">
        <v>184371547</v>
      </c>
      <c r="DH39" s="565"/>
      <c r="DI39" s="565"/>
      <c r="DJ39" s="565"/>
      <c r="DK39" s="565"/>
      <c r="DL39" s="565"/>
      <c r="DM39" s="565"/>
      <c r="DN39" s="565"/>
      <c r="DO39" s="565"/>
      <c r="DP39" s="565"/>
      <c r="DQ39" s="566"/>
      <c r="DR39" s="579">
        <v>17.5</v>
      </c>
      <c r="DS39" s="580"/>
      <c r="DT39" s="580"/>
      <c r="DU39" s="580"/>
      <c r="DV39" s="580"/>
      <c r="DW39" s="580"/>
      <c r="DX39" s="589"/>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6"/>
      <c r="AQ40" s="597"/>
      <c r="AR40" s="597"/>
      <c r="AS40" s="597"/>
      <c r="AT40" s="600"/>
      <c r="AU40" s="180"/>
      <c r="AV40" s="180"/>
      <c r="AW40" s="180"/>
      <c r="AX40" s="546" t="s">
        <v>285</v>
      </c>
      <c r="AY40" s="547"/>
      <c r="AZ40" s="547"/>
      <c r="BA40" s="547"/>
      <c r="BB40" s="547"/>
      <c r="BC40" s="548"/>
      <c r="BD40" s="606">
        <v>99.8</v>
      </c>
      <c r="BE40" s="607"/>
      <c r="BF40" s="607"/>
      <c r="BG40" s="607"/>
      <c r="BH40" s="607"/>
      <c r="BI40" s="607">
        <v>99.2</v>
      </c>
      <c r="BJ40" s="607"/>
      <c r="BK40" s="607"/>
      <c r="BL40" s="607"/>
      <c r="BM40" s="608"/>
      <c r="BN40" s="606">
        <v>99.8</v>
      </c>
      <c r="BO40" s="607"/>
      <c r="BP40" s="607"/>
      <c r="BQ40" s="607"/>
      <c r="BR40" s="607"/>
      <c r="BS40" s="607">
        <v>99</v>
      </c>
      <c r="BT40" s="607"/>
      <c r="BU40" s="607"/>
      <c r="BV40" s="607"/>
      <c r="BW40" s="608"/>
      <c r="BY40" s="584"/>
      <c r="BZ40" s="585"/>
      <c r="CA40" s="573" t="s">
        <v>286</v>
      </c>
      <c r="CB40" s="574"/>
      <c r="CC40" s="574"/>
      <c r="CD40" s="574"/>
      <c r="CE40" s="574"/>
      <c r="CF40" s="574"/>
      <c r="CG40" s="574"/>
      <c r="CH40" s="574"/>
      <c r="CI40" s="574"/>
      <c r="CJ40" s="574"/>
      <c r="CK40" s="574"/>
      <c r="CL40" s="575"/>
      <c r="CM40" s="576">
        <v>151691144</v>
      </c>
      <c r="CN40" s="577"/>
      <c r="CO40" s="577"/>
      <c r="CP40" s="577"/>
      <c r="CQ40" s="577"/>
      <c r="CR40" s="577"/>
      <c r="CS40" s="577"/>
      <c r="CT40" s="578"/>
      <c r="CU40" s="579">
        <v>9.3000000000000007</v>
      </c>
      <c r="CV40" s="580"/>
      <c r="CW40" s="580"/>
      <c r="CX40" s="581"/>
      <c r="CY40" s="564">
        <v>142745444</v>
      </c>
      <c r="CZ40" s="565"/>
      <c r="DA40" s="565"/>
      <c r="DB40" s="565"/>
      <c r="DC40" s="565"/>
      <c r="DD40" s="565"/>
      <c r="DE40" s="565"/>
      <c r="DF40" s="566"/>
      <c r="DG40" s="564">
        <v>142736135</v>
      </c>
      <c r="DH40" s="565"/>
      <c r="DI40" s="565"/>
      <c r="DJ40" s="565"/>
      <c r="DK40" s="565"/>
      <c r="DL40" s="565"/>
      <c r="DM40" s="565"/>
      <c r="DN40" s="565"/>
      <c r="DO40" s="565"/>
      <c r="DP40" s="565"/>
      <c r="DQ40" s="566"/>
      <c r="DR40" s="579">
        <v>13.5</v>
      </c>
      <c r="DS40" s="580"/>
      <c r="DT40" s="580"/>
      <c r="DU40" s="580"/>
      <c r="DV40" s="580"/>
      <c r="DW40" s="580"/>
      <c r="DX40" s="589"/>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4"/>
      <c r="BZ41" s="585"/>
      <c r="CA41" s="573" t="s">
        <v>287</v>
      </c>
      <c r="CB41" s="574"/>
      <c r="CC41" s="574"/>
      <c r="CD41" s="574"/>
      <c r="CE41" s="574"/>
      <c r="CF41" s="574"/>
      <c r="CG41" s="574"/>
      <c r="CH41" s="574"/>
      <c r="CI41" s="574"/>
      <c r="CJ41" s="574"/>
      <c r="CK41" s="574"/>
      <c r="CL41" s="575"/>
      <c r="CM41" s="576">
        <v>41656932</v>
      </c>
      <c r="CN41" s="565"/>
      <c r="CO41" s="565"/>
      <c r="CP41" s="565"/>
      <c r="CQ41" s="565"/>
      <c r="CR41" s="565"/>
      <c r="CS41" s="565"/>
      <c r="CT41" s="566"/>
      <c r="CU41" s="579">
        <v>2.6</v>
      </c>
      <c r="CV41" s="580"/>
      <c r="CW41" s="580"/>
      <c r="CX41" s="581"/>
      <c r="CY41" s="564">
        <v>41635412</v>
      </c>
      <c r="CZ41" s="565"/>
      <c r="DA41" s="565"/>
      <c r="DB41" s="565"/>
      <c r="DC41" s="565"/>
      <c r="DD41" s="565"/>
      <c r="DE41" s="565"/>
      <c r="DF41" s="566"/>
      <c r="DG41" s="564">
        <v>41635412</v>
      </c>
      <c r="DH41" s="565"/>
      <c r="DI41" s="565"/>
      <c r="DJ41" s="565"/>
      <c r="DK41" s="565"/>
      <c r="DL41" s="565"/>
      <c r="DM41" s="565"/>
      <c r="DN41" s="565"/>
      <c r="DO41" s="565"/>
      <c r="DP41" s="565"/>
      <c r="DQ41" s="566"/>
      <c r="DR41" s="579">
        <v>3.9</v>
      </c>
      <c r="DS41" s="580"/>
      <c r="DT41" s="580"/>
      <c r="DU41" s="580"/>
      <c r="DV41" s="580"/>
      <c r="DW41" s="580"/>
      <c r="DX41" s="589"/>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Y42" s="586"/>
      <c r="BZ42" s="587"/>
      <c r="CA42" s="573" t="s">
        <v>288</v>
      </c>
      <c r="CB42" s="574"/>
      <c r="CC42" s="574"/>
      <c r="CD42" s="574"/>
      <c r="CE42" s="574"/>
      <c r="CF42" s="574"/>
      <c r="CG42" s="574"/>
      <c r="CH42" s="574"/>
      <c r="CI42" s="574"/>
      <c r="CJ42" s="574"/>
      <c r="CK42" s="574"/>
      <c r="CL42" s="575"/>
      <c r="CM42" s="576">
        <v>3586</v>
      </c>
      <c r="CN42" s="577"/>
      <c r="CO42" s="577"/>
      <c r="CP42" s="577"/>
      <c r="CQ42" s="577"/>
      <c r="CR42" s="577"/>
      <c r="CS42" s="577"/>
      <c r="CT42" s="578"/>
      <c r="CU42" s="579">
        <v>0</v>
      </c>
      <c r="CV42" s="580"/>
      <c r="CW42" s="580"/>
      <c r="CX42" s="581"/>
      <c r="CY42" s="564">
        <v>3586</v>
      </c>
      <c r="CZ42" s="565"/>
      <c r="DA42" s="565"/>
      <c r="DB42" s="565"/>
      <c r="DC42" s="565"/>
      <c r="DD42" s="565"/>
      <c r="DE42" s="565"/>
      <c r="DF42" s="566"/>
      <c r="DG42" s="564">
        <v>3586</v>
      </c>
      <c r="DH42" s="565"/>
      <c r="DI42" s="565"/>
      <c r="DJ42" s="565"/>
      <c r="DK42" s="565"/>
      <c r="DL42" s="565"/>
      <c r="DM42" s="565"/>
      <c r="DN42" s="565"/>
      <c r="DO42" s="565"/>
      <c r="DP42" s="565"/>
      <c r="DQ42" s="566"/>
      <c r="DR42" s="579">
        <v>0</v>
      </c>
      <c r="DS42" s="580"/>
      <c r="DT42" s="580"/>
      <c r="DU42" s="580"/>
      <c r="DV42" s="580"/>
      <c r="DW42" s="580"/>
      <c r="DX42" s="589"/>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1"/>
      <c r="AQ43" s="591"/>
      <c r="AR43" s="591"/>
      <c r="AS43" s="591"/>
      <c r="AT43" s="173"/>
      <c r="AU43" s="173"/>
      <c r="AV43" s="173"/>
      <c r="AW43" s="173"/>
      <c r="AX43" s="173"/>
      <c r="AY43" s="173"/>
      <c r="AZ43" s="173"/>
      <c r="BA43" s="173"/>
      <c r="BB43" s="173"/>
      <c r="BC43" s="173"/>
      <c r="BD43" s="590"/>
      <c r="BE43" s="590"/>
      <c r="BF43" s="590"/>
      <c r="BG43" s="590"/>
      <c r="BH43" s="590"/>
      <c r="BI43" s="590"/>
      <c r="BJ43" s="590"/>
      <c r="BK43" s="590"/>
      <c r="BL43" s="590"/>
      <c r="BM43" s="590"/>
      <c r="BN43" s="590"/>
      <c r="BO43" s="590"/>
      <c r="BP43" s="590"/>
      <c r="BQ43" s="590"/>
      <c r="BR43" s="590"/>
      <c r="BS43" s="590"/>
      <c r="BT43" s="590"/>
      <c r="BU43" s="590"/>
      <c r="BV43" s="590"/>
      <c r="BW43" s="590"/>
      <c r="BY43" s="573" t="s">
        <v>289</v>
      </c>
      <c r="BZ43" s="574"/>
      <c r="CA43" s="574"/>
      <c r="CB43" s="574"/>
      <c r="CC43" s="574"/>
      <c r="CD43" s="574"/>
      <c r="CE43" s="574"/>
      <c r="CF43" s="574"/>
      <c r="CG43" s="574"/>
      <c r="CH43" s="574"/>
      <c r="CI43" s="574"/>
      <c r="CJ43" s="574"/>
      <c r="CK43" s="574"/>
      <c r="CL43" s="575"/>
      <c r="CM43" s="576">
        <v>688693688</v>
      </c>
      <c r="CN43" s="565"/>
      <c r="CO43" s="565"/>
      <c r="CP43" s="565"/>
      <c r="CQ43" s="565"/>
      <c r="CR43" s="565"/>
      <c r="CS43" s="565"/>
      <c r="CT43" s="566"/>
      <c r="CU43" s="579">
        <v>42.2</v>
      </c>
      <c r="CV43" s="580"/>
      <c r="CW43" s="580"/>
      <c r="CX43" s="581"/>
      <c r="CY43" s="564">
        <v>481654749</v>
      </c>
      <c r="CZ43" s="565"/>
      <c r="DA43" s="565"/>
      <c r="DB43" s="565"/>
      <c r="DC43" s="565"/>
      <c r="DD43" s="565"/>
      <c r="DE43" s="565"/>
      <c r="DF43" s="566"/>
      <c r="DG43" s="564">
        <v>314147614</v>
      </c>
      <c r="DH43" s="565"/>
      <c r="DI43" s="565"/>
      <c r="DJ43" s="565"/>
      <c r="DK43" s="565"/>
      <c r="DL43" s="565"/>
      <c r="DM43" s="565"/>
      <c r="DN43" s="565"/>
      <c r="DO43" s="565"/>
      <c r="DP43" s="565"/>
      <c r="DQ43" s="566"/>
      <c r="DR43" s="579">
        <v>29.7</v>
      </c>
      <c r="DS43" s="580"/>
      <c r="DT43" s="580"/>
      <c r="DU43" s="580"/>
      <c r="DV43" s="580"/>
      <c r="DW43" s="580"/>
      <c r="DX43" s="589"/>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1"/>
      <c r="AQ44" s="591"/>
      <c r="AR44" s="591"/>
      <c r="AS44" s="591"/>
      <c r="AT44" s="173"/>
      <c r="AU44" s="173"/>
      <c r="AV44" s="173"/>
      <c r="AW44" s="173"/>
      <c r="AX44" s="173"/>
      <c r="AY44" s="173"/>
      <c r="AZ44" s="173"/>
      <c r="BA44" s="173"/>
      <c r="BB44" s="173"/>
      <c r="BC44" s="173"/>
      <c r="BD44" s="590"/>
      <c r="BE44" s="590"/>
      <c r="BF44" s="590"/>
      <c r="BG44" s="590"/>
      <c r="BH44" s="590"/>
      <c r="BI44" s="590"/>
      <c r="BJ44" s="590"/>
      <c r="BK44" s="590"/>
      <c r="BL44" s="590"/>
      <c r="BM44" s="590"/>
      <c r="BN44" s="590"/>
      <c r="BO44" s="590"/>
      <c r="BP44" s="590"/>
      <c r="BQ44" s="590"/>
      <c r="BR44" s="590"/>
      <c r="BS44" s="590"/>
      <c r="BT44" s="590"/>
      <c r="BU44" s="590"/>
      <c r="BV44" s="590"/>
      <c r="BW44" s="590"/>
      <c r="BY44" s="573" t="s">
        <v>290</v>
      </c>
      <c r="BZ44" s="574"/>
      <c r="CA44" s="574"/>
      <c r="CB44" s="574"/>
      <c r="CC44" s="574"/>
      <c r="CD44" s="574"/>
      <c r="CE44" s="574"/>
      <c r="CF44" s="574"/>
      <c r="CG44" s="574"/>
      <c r="CH44" s="574"/>
      <c r="CI44" s="574"/>
      <c r="CJ44" s="574"/>
      <c r="CK44" s="574"/>
      <c r="CL44" s="575"/>
      <c r="CM44" s="576">
        <v>59134351</v>
      </c>
      <c r="CN44" s="577"/>
      <c r="CO44" s="577"/>
      <c r="CP44" s="577"/>
      <c r="CQ44" s="577"/>
      <c r="CR44" s="577"/>
      <c r="CS44" s="577"/>
      <c r="CT44" s="578"/>
      <c r="CU44" s="579">
        <v>3.6</v>
      </c>
      <c r="CV44" s="580"/>
      <c r="CW44" s="580"/>
      <c r="CX44" s="581"/>
      <c r="CY44" s="564">
        <v>40957524</v>
      </c>
      <c r="CZ44" s="565"/>
      <c r="DA44" s="565"/>
      <c r="DB44" s="565"/>
      <c r="DC44" s="565"/>
      <c r="DD44" s="565"/>
      <c r="DE44" s="565"/>
      <c r="DF44" s="566"/>
      <c r="DG44" s="564">
        <v>40503488</v>
      </c>
      <c r="DH44" s="565"/>
      <c r="DI44" s="565"/>
      <c r="DJ44" s="565"/>
      <c r="DK44" s="565"/>
      <c r="DL44" s="565"/>
      <c r="DM44" s="565"/>
      <c r="DN44" s="565"/>
      <c r="DO44" s="565"/>
      <c r="DP44" s="565"/>
      <c r="DQ44" s="566"/>
      <c r="DR44" s="579">
        <v>3.8</v>
      </c>
      <c r="DS44" s="580"/>
      <c r="DT44" s="580"/>
      <c r="DU44" s="580"/>
      <c r="DV44" s="580"/>
      <c r="DW44" s="580"/>
      <c r="DX44" s="589"/>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3" t="s">
        <v>292</v>
      </c>
      <c r="BZ45" s="574"/>
      <c r="CA45" s="574"/>
      <c r="CB45" s="574"/>
      <c r="CC45" s="574"/>
      <c r="CD45" s="574"/>
      <c r="CE45" s="574"/>
      <c r="CF45" s="574"/>
      <c r="CG45" s="574"/>
      <c r="CH45" s="574"/>
      <c r="CI45" s="574"/>
      <c r="CJ45" s="574"/>
      <c r="CK45" s="574"/>
      <c r="CL45" s="575"/>
      <c r="CM45" s="576">
        <v>2012827</v>
      </c>
      <c r="CN45" s="565"/>
      <c r="CO45" s="565"/>
      <c r="CP45" s="565"/>
      <c r="CQ45" s="565"/>
      <c r="CR45" s="565"/>
      <c r="CS45" s="565"/>
      <c r="CT45" s="566"/>
      <c r="CU45" s="579">
        <v>0.1</v>
      </c>
      <c r="CV45" s="580"/>
      <c r="CW45" s="580"/>
      <c r="CX45" s="581"/>
      <c r="CY45" s="564">
        <v>1311453</v>
      </c>
      <c r="CZ45" s="565"/>
      <c r="DA45" s="565"/>
      <c r="DB45" s="565"/>
      <c r="DC45" s="565"/>
      <c r="DD45" s="565"/>
      <c r="DE45" s="565"/>
      <c r="DF45" s="566"/>
      <c r="DG45" s="564">
        <v>1304631</v>
      </c>
      <c r="DH45" s="565"/>
      <c r="DI45" s="565"/>
      <c r="DJ45" s="565"/>
      <c r="DK45" s="565"/>
      <c r="DL45" s="565"/>
      <c r="DM45" s="565"/>
      <c r="DN45" s="565"/>
      <c r="DO45" s="565"/>
      <c r="DP45" s="565"/>
      <c r="DQ45" s="566"/>
      <c r="DR45" s="579">
        <v>0.1</v>
      </c>
      <c r="DS45" s="580"/>
      <c r="DT45" s="580"/>
      <c r="DU45" s="580"/>
      <c r="DV45" s="580"/>
      <c r="DW45" s="580"/>
      <c r="DX45" s="589"/>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3" t="s">
        <v>294</v>
      </c>
      <c r="BZ46" s="574"/>
      <c r="CA46" s="574"/>
      <c r="CB46" s="574"/>
      <c r="CC46" s="574"/>
      <c r="CD46" s="574"/>
      <c r="CE46" s="574"/>
      <c r="CF46" s="574"/>
      <c r="CG46" s="574"/>
      <c r="CH46" s="574"/>
      <c r="CI46" s="574"/>
      <c r="CJ46" s="574"/>
      <c r="CK46" s="574"/>
      <c r="CL46" s="575"/>
      <c r="CM46" s="576">
        <v>404959879</v>
      </c>
      <c r="CN46" s="577"/>
      <c r="CO46" s="577"/>
      <c r="CP46" s="577"/>
      <c r="CQ46" s="577"/>
      <c r="CR46" s="577"/>
      <c r="CS46" s="577"/>
      <c r="CT46" s="578"/>
      <c r="CU46" s="579">
        <v>24.8</v>
      </c>
      <c r="CV46" s="580"/>
      <c r="CW46" s="580"/>
      <c r="CX46" s="581"/>
      <c r="CY46" s="564">
        <v>372990022</v>
      </c>
      <c r="CZ46" s="565"/>
      <c r="DA46" s="565"/>
      <c r="DB46" s="565"/>
      <c r="DC46" s="565"/>
      <c r="DD46" s="565"/>
      <c r="DE46" s="565"/>
      <c r="DF46" s="566"/>
      <c r="DG46" s="564">
        <v>272183409</v>
      </c>
      <c r="DH46" s="565"/>
      <c r="DI46" s="565"/>
      <c r="DJ46" s="565"/>
      <c r="DK46" s="565"/>
      <c r="DL46" s="565"/>
      <c r="DM46" s="565"/>
      <c r="DN46" s="565"/>
      <c r="DO46" s="565"/>
      <c r="DP46" s="565"/>
      <c r="DQ46" s="566"/>
      <c r="DR46" s="579">
        <v>25.8</v>
      </c>
      <c r="DS46" s="580"/>
      <c r="DT46" s="580"/>
      <c r="DU46" s="580"/>
      <c r="DV46" s="580"/>
      <c r="DW46" s="580"/>
      <c r="DX46" s="589"/>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3" t="s">
        <v>296</v>
      </c>
      <c r="BZ47" s="574"/>
      <c r="CA47" s="574"/>
      <c r="CB47" s="574"/>
      <c r="CC47" s="574"/>
      <c r="CD47" s="574"/>
      <c r="CE47" s="574"/>
      <c r="CF47" s="574"/>
      <c r="CG47" s="574"/>
      <c r="CH47" s="574"/>
      <c r="CI47" s="574"/>
      <c r="CJ47" s="574"/>
      <c r="CK47" s="574"/>
      <c r="CL47" s="575"/>
      <c r="CM47" s="576">
        <v>3818864</v>
      </c>
      <c r="CN47" s="565"/>
      <c r="CO47" s="565"/>
      <c r="CP47" s="565"/>
      <c r="CQ47" s="565"/>
      <c r="CR47" s="565"/>
      <c r="CS47" s="565"/>
      <c r="CT47" s="566"/>
      <c r="CU47" s="579">
        <v>0.2</v>
      </c>
      <c r="CV47" s="580"/>
      <c r="CW47" s="580"/>
      <c r="CX47" s="581"/>
      <c r="CY47" s="564">
        <v>3759900</v>
      </c>
      <c r="CZ47" s="565"/>
      <c r="DA47" s="565"/>
      <c r="DB47" s="565"/>
      <c r="DC47" s="565"/>
      <c r="DD47" s="565"/>
      <c r="DE47" s="565"/>
      <c r="DF47" s="566"/>
      <c r="DG47" s="564" t="s">
        <v>190</v>
      </c>
      <c r="DH47" s="565"/>
      <c r="DI47" s="565"/>
      <c r="DJ47" s="565"/>
      <c r="DK47" s="565"/>
      <c r="DL47" s="565"/>
      <c r="DM47" s="565"/>
      <c r="DN47" s="565"/>
      <c r="DO47" s="565"/>
      <c r="DP47" s="565"/>
      <c r="DQ47" s="566"/>
      <c r="DR47" s="579" t="s">
        <v>190</v>
      </c>
      <c r="DS47" s="580"/>
      <c r="DT47" s="580"/>
      <c r="DU47" s="580"/>
      <c r="DV47" s="580"/>
      <c r="DW47" s="580"/>
      <c r="DX47" s="589"/>
    </row>
    <row r="48" spans="2:128" ht="11.25" customHeight="1">
      <c r="AP48" s="591"/>
      <c r="AQ48" s="591"/>
      <c r="AR48" s="591"/>
      <c r="AS48" s="591"/>
      <c r="AT48" s="173"/>
      <c r="AU48" s="173"/>
      <c r="AV48" s="173"/>
      <c r="AW48" s="173"/>
      <c r="AX48" s="173"/>
      <c r="AY48" s="173"/>
      <c r="AZ48" s="173"/>
      <c r="BA48" s="173"/>
      <c r="BB48" s="173"/>
      <c r="BC48" s="173"/>
      <c r="BD48" s="590"/>
      <c r="BE48" s="590"/>
      <c r="BF48" s="590"/>
      <c r="BG48" s="590"/>
      <c r="BH48" s="590"/>
      <c r="BI48" s="590"/>
      <c r="BJ48" s="590"/>
      <c r="BK48" s="590"/>
      <c r="BL48" s="590"/>
      <c r="BM48" s="590"/>
      <c r="BN48" s="590"/>
      <c r="BO48" s="590"/>
      <c r="BP48" s="590"/>
      <c r="BQ48" s="590"/>
      <c r="BR48" s="590"/>
      <c r="BS48" s="590"/>
      <c r="BT48" s="590"/>
      <c r="BU48" s="590"/>
      <c r="BV48" s="590"/>
      <c r="BW48" s="590"/>
      <c r="BY48" s="573" t="s">
        <v>297</v>
      </c>
      <c r="BZ48" s="574"/>
      <c r="CA48" s="574"/>
      <c r="CB48" s="574"/>
      <c r="CC48" s="574"/>
      <c r="CD48" s="574"/>
      <c r="CE48" s="574"/>
      <c r="CF48" s="574"/>
      <c r="CG48" s="574"/>
      <c r="CH48" s="574"/>
      <c r="CI48" s="574"/>
      <c r="CJ48" s="574"/>
      <c r="CK48" s="574"/>
      <c r="CL48" s="575"/>
      <c r="CM48" s="576">
        <v>67050437</v>
      </c>
      <c r="CN48" s="577"/>
      <c r="CO48" s="577"/>
      <c r="CP48" s="577"/>
      <c r="CQ48" s="577"/>
      <c r="CR48" s="577"/>
      <c r="CS48" s="577"/>
      <c r="CT48" s="578"/>
      <c r="CU48" s="579">
        <v>4.0999999999999996</v>
      </c>
      <c r="CV48" s="580"/>
      <c r="CW48" s="580"/>
      <c r="CX48" s="581"/>
      <c r="CY48" s="564">
        <v>62263810</v>
      </c>
      <c r="CZ48" s="565"/>
      <c r="DA48" s="565"/>
      <c r="DB48" s="565"/>
      <c r="DC48" s="565"/>
      <c r="DD48" s="565"/>
      <c r="DE48" s="565"/>
      <c r="DF48" s="566"/>
      <c r="DG48" s="564" t="s">
        <v>190</v>
      </c>
      <c r="DH48" s="565"/>
      <c r="DI48" s="565"/>
      <c r="DJ48" s="565"/>
      <c r="DK48" s="565"/>
      <c r="DL48" s="565"/>
      <c r="DM48" s="565"/>
      <c r="DN48" s="565"/>
      <c r="DO48" s="565"/>
      <c r="DP48" s="565"/>
      <c r="DQ48" s="566"/>
      <c r="DR48" s="579" t="s">
        <v>190</v>
      </c>
      <c r="DS48" s="580"/>
      <c r="DT48" s="580"/>
      <c r="DU48" s="580"/>
      <c r="DV48" s="580"/>
      <c r="DW48" s="580"/>
      <c r="DX48" s="589"/>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1"/>
      <c r="AQ49" s="591"/>
      <c r="AR49" s="591"/>
      <c r="AS49" s="591"/>
      <c r="AT49" s="173"/>
      <c r="AU49" s="173"/>
      <c r="AV49" s="173"/>
      <c r="AW49" s="173"/>
      <c r="AX49" s="173"/>
      <c r="AY49" s="173"/>
      <c r="AZ49" s="173"/>
      <c r="BA49" s="173"/>
      <c r="BB49" s="173"/>
      <c r="BC49" s="173"/>
      <c r="BD49" s="590"/>
      <c r="BE49" s="590"/>
      <c r="BF49" s="590"/>
      <c r="BG49" s="590"/>
      <c r="BH49" s="590"/>
      <c r="BI49" s="590"/>
      <c r="BJ49" s="590"/>
      <c r="BK49" s="590"/>
      <c r="BL49" s="590"/>
      <c r="BM49" s="590"/>
      <c r="BN49" s="590"/>
      <c r="BO49" s="590"/>
      <c r="BP49" s="590"/>
      <c r="BQ49" s="590"/>
      <c r="BR49" s="590"/>
      <c r="BS49" s="590"/>
      <c r="BT49" s="590"/>
      <c r="BU49" s="590"/>
      <c r="BV49" s="590"/>
      <c r="BW49" s="590"/>
      <c r="BY49" s="573" t="s">
        <v>298</v>
      </c>
      <c r="BZ49" s="574"/>
      <c r="CA49" s="574"/>
      <c r="CB49" s="574"/>
      <c r="CC49" s="574"/>
      <c r="CD49" s="574"/>
      <c r="CE49" s="574"/>
      <c r="CF49" s="574"/>
      <c r="CG49" s="574"/>
      <c r="CH49" s="574"/>
      <c r="CI49" s="574"/>
      <c r="CJ49" s="574"/>
      <c r="CK49" s="574"/>
      <c r="CL49" s="575"/>
      <c r="CM49" s="576">
        <v>1714729</v>
      </c>
      <c r="CN49" s="565"/>
      <c r="CO49" s="565"/>
      <c r="CP49" s="565"/>
      <c r="CQ49" s="565"/>
      <c r="CR49" s="565"/>
      <c r="CS49" s="565"/>
      <c r="CT49" s="566"/>
      <c r="CU49" s="579">
        <v>0.1</v>
      </c>
      <c r="CV49" s="580"/>
      <c r="CW49" s="580"/>
      <c r="CX49" s="581"/>
      <c r="CY49" s="564">
        <v>193429</v>
      </c>
      <c r="CZ49" s="565"/>
      <c r="DA49" s="565"/>
      <c r="DB49" s="565"/>
      <c r="DC49" s="565"/>
      <c r="DD49" s="565"/>
      <c r="DE49" s="565"/>
      <c r="DF49" s="566"/>
      <c r="DG49" s="564" t="s">
        <v>190</v>
      </c>
      <c r="DH49" s="565"/>
      <c r="DI49" s="565"/>
      <c r="DJ49" s="565"/>
      <c r="DK49" s="565"/>
      <c r="DL49" s="565"/>
      <c r="DM49" s="565"/>
      <c r="DN49" s="565"/>
      <c r="DO49" s="565"/>
      <c r="DP49" s="565"/>
      <c r="DQ49" s="566"/>
      <c r="DR49" s="579" t="s">
        <v>190</v>
      </c>
      <c r="DS49" s="580"/>
      <c r="DT49" s="580"/>
      <c r="DU49" s="580"/>
      <c r="DV49" s="580"/>
      <c r="DW49" s="580"/>
      <c r="DX49" s="589"/>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1"/>
      <c r="AQ50" s="591"/>
      <c r="AR50" s="591"/>
      <c r="AS50" s="591"/>
      <c r="AT50" s="173"/>
      <c r="AU50" s="173"/>
      <c r="AV50" s="173"/>
      <c r="AW50" s="173"/>
      <c r="AX50" s="173"/>
      <c r="AY50" s="173"/>
      <c r="AZ50" s="173"/>
      <c r="BA50" s="173"/>
      <c r="BB50" s="173"/>
      <c r="BC50" s="173"/>
      <c r="BD50" s="590"/>
      <c r="BE50" s="590"/>
      <c r="BF50" s="590"/>
      <c r="BG50" s="590"/>
      <c r="BH50" s="590"/>
      <c r="BI50" s="590"/>
      <c r="BJ50" s="590"/>
      <c r="BK50" s="590"/>
      <c r="BL50" s="590"/>
      <c r="BM50" s="590"/>
      <c r="BN50" s="590"/>
      <c r="BO50" s="590"/>
      <c r="BP50" s="590"/>
      <c r="BQ50" s="590"/>
      <c r="BR50" s="590"/>
      <c r="BS50" s="590"/>
      <c r="BT50" s="590"/>
      <c r="BU50" s="590"/>
      <c r="BV50" s="590"/>
      <c r="BW50" s="590"/>
      <c r="BY50" s="573" t="s">
        <v>299</v>
      </c>
      <c r="BZ50" s="574"/>
      <c r="CA50" s="574"/>
      <c r="CB50" s="574"/>
      <c r="CC50" s="574"/>
      <c r="CD50" s="574"/>
      <c r="CE50" s="574"/>
      <c r="CF50" s="574"/>
      <c r="CG50" s="574"/>
      <c r="CH50" s="574"/>
      <c r="CI50" s="574"/>
      <c r="CJ50" s="574"/>
      <c r="CK50" s="574"/>
      <c r="CL50" s="575"/>
      <c r="CM50" s="576">
        <v>150002601</v>
      </c>
      <c r="CN50" s="577"/>
      <c r="CO50" s="577"/>
      <c r="CP50" s="577"/>
      <c r="CQ50" s="577"/>
      <c r="CR50" s="577"/>
      <c r="CS50" s="577"/>
      <c r="CT50" s="578"/>
      <c r="CU50" s="579">
        <v>9.1999999999999993</v>
      </c>
      <c r="CV50" s="580"/>
      <c r="CW50" s="580"/>
      <c r="CX50" s="581"/>
      <c r="CY50" s="564">
        <v>178611</v>
      </c>
      <c r="CZ50" s="565"/>
      <c r="DA50" s="565"/>
      <c r="DB50" s="565"/>
      <c r="DC50" s="565"/>
      <c r="DD50" s="565"/>
      <c r="DE50" s="565"/>
      <c r="DF50" s="566"/>
      <c r="DG50" s="564">
        <v>156086</v>
      </c>
      <c r="DH50" s="565"/>
      <c r="DI50" s="565"/>
      <c r="DJ50" s="565"/>
      <c r="DK50" s="565"/>
      <c r="DL50" s="565"/>
      <c r="DM50" s="565"/>
      <c r="DN50" s="565"/>
      <c r="DO50" s="565"/>
      <c r="DP50" s="565"/>
      <c r="DQ50" s="566"/>
      <c r="DR50" s="579">
        <v>0</v>
      </c>
      <c r="DS50" s="580"/>
      <c r="DT50" s="580"/>
      <c r="DU50" s="580"/>
      <c r="DV50" s="580"/>
      <c r="DW50" s="580"/>
      <c r="DX50" s="589"/>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3" t="s">
        <v>300</v>
      </c>
      <c r="BZ51" s="574"/>
      <c r="CA51" s="574"/>
      <c r="CB51" s="574"/>
      <c r="CC51" s="574"/>
      <c r="CD51" s="574"/>
      <c r="CE51" s="574"/>
      <c r="CF51" s="574"/>
      <c r="CG51" s="574"/>
      <c r="CH51" s="574"/>
      <c r="CI51" s="574"/>
      <c r="CJ51" s="574"/>
      <c r="CK51" s="574"/>
      <c r="CL51" s="575"/>
      <c r="CM51" s="576" t="s">
        <v>190</v>
      </c>
      <c r="CN51" s="565"/>
      <c r="CO51" s="565"/>
      <c r="CP51" s="565"/>
      <c r="CQ51" s="565"/>
      <c r="CR51" s="565"/>
      <c r="CS51" s="565"/>
      <c r="CT51" s="566"/>
      <c r="CU51" s="579" t="s">
        <v>190</v>
      </c>
      <c r="CV51" s="580"/>
      <c r="CW51" s="580"/>
      <c r="CX51" s="581"/>
      <c r="CY51" s="564" t="s">
        <v>190</v>
      </c>
      <c r="CZ51" s="565"/>
      <c r="DA51" s="565"/>
      <c r="DB51" s="565"/>
      <c r="DC51" s="565"/>
      <c r="DD51" s="565"/>
      <c r="DE51" s="565"/>
      <c r="DF51" s="566"/>
      <c r="DG51" s="564" t="s">
        <v>190</v>
      </c>
      <c r="DH51" s="565"/>
      <c r="DI51" s="565"/>
      <c r="DJ51" s="565"/>
      <c r="DK51" s="565"/>
      <c r="DL51" s="565"/>
      <c r="DM51" s="565"/>
      <c r="DN51" s="565"/>
      <c r="DO51" s="565"/>
      <c r="DP51" s="565"/>
      <c r="DQ51" s="566"/>
      <c r="DR51" s="579" t="s">
        <v>190</v>
      </c>
      <c r="DS51" s="580"/>
      <c r="DT51" s="580"/>
      <c r="DU51" s="580"/>
      <c r="DV51" s="580"/>
      <c r="DW51" s="580"/>
      <c r="DX51" s="589"/>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Y52" s="573" t="s">
        <v>301</v>
      </c>
      <c r="BZ52" s="574"/>
      <c r="CA52" s="574"/>
      <c r="CB52" s="574"/>
      <c r="CC52" s="574"/>
      <c r="CD52" s="574"/>
      <c r="CE52" s="574"/>
      <c r="CF52" s="574"/>
      <c r="CG52" s="574"/>
      <c r="CH52" s="574"/>
      <c r="CI52" s="574"/>
      <c r="CJ52" s="574"/>
      <c r="CK52" s="574"/>
      <c r="CL52" s="575"/>
      <c r="CM52" s="576">
        <v>145679500</v>
      </c>
      <c r="CN52" s="577"/>
      <c r="CO52" s="577"/>
      <c r="CP52" s="577"/>
      <c r="CQ52" s="577"/>
      <c r="CR52" s="577"/>
      <c r="CS52" s="577"/>
      <c r="CT52" s="578"/>
      <c r="CU52" s="579">
        <v>8.9</v>
      </c>
      <c r="CV52" s="580"/>
      <c r="CW52" s="580"/>
      <c r="CX52" s="581"/>
      <c r="CY52" s="564">
        <v>25266068</v>
      </c>
      <c r="CZ52" s="565"/>
      <c r="DA52" s="565"/>
      <c r="DB52" s="565"/>
      <c r="DC52" s="565"/>
      <c r="DD52" s="565"/>
      <c r="DE52" s="565"/>
      <c r="DF52" s="566"/>
      <c r="DG52" s="567"/>
      <c r="DH52" s="568"/>
      <c r="DI52" s="568"/>
      <c r="DJ52" s="568"/>
      <c r="DK52" s="568"/>
      <c r="DL52" s="568"/>
      <c r="DM52" s="568"/>
      <c r="DN52" s="568"/>
      <c r="DO52" s="568"/>
      <c r="DP52" s="568"/>
      <c r="DQ52" s="569"/>
      <c r="DR52" s="570"/>
      <c r="DS52" s="571"/>
      <c r="DT52" s="571"/>
      <c r="DU52" s="571"/>
      <c r="DV52" s="571"/>
      <c r="DW52" s="571"/>
      <c r="DX52" s="572"/>
    </row>
    <row r="53" spans="2:128" ht="11.25" customHeight="1">
      <c r="B53" s="182"/>
      <c r="AP53" s="177"/>
      <c r="AQ53" s="173"/>
      <c r="AR53" s="173"/>
      <c r="AS53" s="173"/>
      <c r="AT53" s="173"/>
      <c r="AU53" s="173"/>
      <c r="AV53" s="173"/>
      <c r="AW53" s="173"/>
      <c r="AX53" s="173"/>
      <c r="AY53" s="173"/>
      <c r="AZ53" s="577"/>
      <c r="BA53" s="577"/>
      <c r="BB53" s="577"/>
      <c r="BC53" s="577"/>
      <c r="BD53" s="173"/>
      <c r="BE53" s="173"/>
      <c r="BF53" s="173"/>
      <c r="BG53" s="173"/>
      <c r="BH53" s="173"/>
      <c r="BI53" s="173"/>
      <c r="BJ53" s="173"/>
      <c r="BK53" s="173"/>
      <c r="BL53" s="173"/>
      <c r="BM53" s="173"/>
      <c r="BN53" s="173"/>
      <c r="BO53" s="173"/>
      <c r="BP53" s="173"/>
      <c r="BQ53" s="173"/>
      <c r="BR53" s="173"/>
      <c r="BS53" s="577"/>
      <c r="BT53" s="577"/>
      <c r="BU53" s="577"/>
      <c r="BV53" s="577"/>
      <c r="BW53" s="577"/>
      <c r="BY53" s="573" t="s">
        <v>302</v>
      </c>
      <c r="BZ53" s="574"/>
      <c r="CA53" s="574"/>
      <c r="CB53" s="574"/>
      <c r="CC53" s="574"/>
      <c r="CD53" s="574"/>
      <c r="CE53" s="574"/>
      <c r="CF53" s="574"/>
      <c r="CG53" s="574"/>
      <c r="CH53" s="574"/>
      <c r="CI53" s="574"/>
      <c r="CJ53" s="574"/>
      <c r="CK53" s="574"/>
      <c r="CL53" s="575"/>
      <c r="CM53" s="576">
        <v>1499799</v>
      </c>
      <c r="CN53" s="577"/>
      <c r="CO53" s="577"/>
      <c r="CP53" s="577"/>
      <c r="CQ53" s="577"/>
      <c r="CR53" s="577"/>
      <c r="CS53" s="577"/>
      <c r="CT53" s="578"/>
      <c r="CU53" s="579">
        <v>0.1</v>
      </c>
      <c r="CV53" s="580"/>
      <c r="CW53" s="580"/>
      <c r="CX53" s="581"/>
      <c r="CY53" s="564">
        <v>139796</v>
      </c>
      <c r="CZ53" s="565"/>
      <c r="DA53" s="565"/>
      <c r="DB53" s="565"/>
      <c r="DC53" s="565"/>
      <c r="DD53" s="565"/>
      <c r="DE53" s="565"/>
      <c r="DF53" s="566"/>
      <c r="DG53" s="567"/>
      <c r="DH53" s="568"/>
      <c r="DI53" s="568"/>
      <c r="DJ53" s="568"/>
      <c r="DK53" s="568"/>
      <c r="DL53" s="568"/>
      <c r="DM53" s="568"/>
      <c r="DN53" s="568"/>
      <c r="DO53" s="568"/>
      <c r="DP53" s="568"/>
      <c r="DQ53" s="569"/>
      <c r="DR53" s="570"/>
      <c r="DS53" s="571"/>
      <c r="DT53" s="571"/>
      <c r="DU53" s="571"/>
      <c r="DV53" s="571"/>
      <c r="DW53" s="571"/>
      <c r="DX53" s="572"/>
    </row>
    <row r="54" spans="2:128" ht="11.25" customHeight="1">
      <c r="AP54" s="173"/>
      <c r="AQ54" s="177"/>
      <c r="AR54" s="177"/>
      <c r="AS54" s="177"/>
      <c r="AT54" s="177"/>
      <c r="AU54" s="177"/>
      <c r="AV54" s="177"/>
      <c r="AW54" s="177"/>
      <c r="AX54" s="177"/>
      <c r="AY54" s="173"/>
      <c r="AZ54" s="577"/>
      <c r="BA54" s="577"/>
      <c r="BB54" s="577"/>
      <c r="BC54" s="577"/>
      <c r="BD54" s="173"/>
      <c r="BE54" s="173"/>
      <c r="BF54" s="173"/>
      <c r="BG54" s="173"/>
      <c r="BH54" s="173"/>
      <c r="BI54" s="173"/>
      <c r="BJ54" s="173"/>
      <c r="BK54" s="173"/>
      <c r="BL54" s="173"/>
      <c r="BM54" s="173"/>
      <c r="BN54" s="173"/>
      <c r="BO54" s="173"/>
      <c r="BP54" s="173"/>
      <c r="BQ54" s="173"/>
      <c r="BR54" s="173"/>
      <c r="BS54" s="577"/>
      <c r="BT54" s="577"/>
      <c r="BU54" s="577"/>
      <c r="BV54" s="577"/>
      <c r="BW54" s="577"/>
      <c r="BY54" s="582" t="s">
        <v>283</v>
      </c>
      <c r="BZ54" s="583"/>
      <c r="CA54" s="573" t="s">
        <v>303</v>
      </c>
      <c r="CB54" s="574"/>
      <c r="CC54" s="574"/>
      <c r="CD54" s="574"/>
      <c r="CE54" s="574"/>
      <c r="CF54" s="574"/>
      <c r="CG54" s="574"/>
      <c r="CH54" s="574"/>
      <c r="CI54" s="574"/>
      <c r="CJ54" s="574"/>
      <c r="CK54" s="574"/>
      <c r="CL54" s="575"/>
      <c r="CM54" s="576">
        <v>142487227</v>
      </c>
      <c r="CN54" s="577"/>
      <c r="CO54" s="577"/>
      <c r="CP54" s="577"/>
      <c r="CQ54" s="577"/>
      <c r="CR54" s="577"/>
      <c r="CS54" s="577"/>
      <c r="CT54" s="578"/>
      <c r="CU54" s="579">
        <v>8.6999999999999993</v>
      </c>
      <c r="CV54" s="580"/>
      <c r="CW54" s="580"/>
      <c r="CX54" s="581"/>
      <c r="CY54" s="564">
        <v>25045764</v>
      </c>
      <c r="CZ54" s="565"/>
      <c r="DA54" s="565"/>
      <c r="DB54" s="565"/>
      <c r="DC54" s="565"/>
      <c r="DD54" s="565"/>
      <c r="DE54" s="565"/>
      <c r="DF54" s="566"/>
      <c r="DG54" s="567"/>
      <c r="DH54" s="568"/>
      <c r="DI54" s="568"/>
      <c r="DJ54" s="568"/>
      <c r="DK54" s="568"/>
      <c r="DL54" s="568"/>
      <c r="DM54" s="568"/>
      <c r="DN54" s="568"/>
      <c r="DO54" s="568"/>
      <c r="DP54" s="568"/>
      <c r="DQ54" s="569"/>
      <c r="DR54" s="570"/>
      <c r="DS54" s="571"/>
      <c r="DT54" s="571"/>
      <c r="DU54" s="571"/>
      <c r="DV54" s="571"/>
      <c r="DW54" s="571"/>
      <c r="DX54" s="572"/>
    </row>
    <row r="55" spans="2:128" ht="11.25" customHeight="1">
      <c r="AP55" s="173"/>
      <c r="AQ55" s="177"/>
      <c r="AR55" s="177"/>
      <c r="AS55" s="177"/>
      <c r="AT55" s="177"/>
      <c r="AU55" s="177"/>
      <c r="AV55" s="177"/>
      <c r="AW55" s="177"/>
      <c r="AX55" s="177"/>
      <c r="AY55" s="173"/>
      <c r="AZ55" s="577"/>
      <c r="BA55" s="577"/>
      <c r="BB55" s="577"/>
      <c r="BC55" s="577"/>
      <c r="BD55" s="173"/>
      <c r="BE55" s="173"/>
      <c r="BF55" s="173"/>
      <c r="BG55" s="173"/>
      <c r="BH55" s="173"/>
      <c r="BI55" s="173"/>
      <c r="BJ55" s="173"/>
      <c r="BK55" s="173"/>
      <c r="BL55" s="173"/>
      <c r="BM55" s="173"/>
      <c r="BN55" s="173"/>
      <c r="BO55" s="173"/>
      <c r="BP55" s="173"/>
      <c r="BQ55" s="173"/>
      <c r="BR55" s="173"/>
      <c r="BS55" s="577"/>
      <c r="BT55" s="577"/>
      <c r="BU55" s="577"/>
      <c r="BV55" s="577"/>
      <c r="BW55" s="577"/>
      <c r="BY55" s="584"/>
      <c r="BZ55" s="585"/>
      <c r="CA55" s="573" t="s">
        <v>304</v>
      </c>
      <c r="CB55" s="574"/>
      <c r="CC55" s="574"/>
      <c r="CD55" s="574"/>
      <c r="CE55" s="574"/>
      <c r="CF55" s="574"/>
      <c r="CG55" s="574"/>
      <c r="CH55" s="574"/>
      <c r="CI55" s="574"/>
      <c r="CJ55" s="574"/>
      <c r="CK55" s="574"/>
      <c r="CL55" s="575"/>
      <c r="CM55" s="576">
        <v>77193336</v>
      </c>
      <c r="CN55" s="577"/>
      <c r="CO55" s="577"/>
      <c r="CP55" s="577"/>
      <c r="CQ55" s="577"/>
      <c r="CR55" s="577"/>
      <c r="CS55" s="577"/>
      <c r="CT55" s="578"/>
      <c r="CU55" s="579">
        <v>4.7</v>
      </c>
      <c r="CV55" s="580"/>
      <c r="CW55" s="580"/>
      <c r="CX55" s="581"/>
      <c r="CY55" s="564">
        <v>4533323</v>
      </c>
      <c r="CZ55" s="565"/>
      <c r="DA55" s="565"/>
      <c r="DB55" s="565"/>
      <c r="DC55" s="565"/>
      <c r="DD55" s="565"/>
      <c r="DE55" s="565"/>
      <c r="DF55" s="566"/>
      <c r="DG55" s="567"/>
      <c r="DH55" s="568"/>
      <c r="DI55" s="568"/>
      <c r="DJ55" s="568"/>
      <c r="DK55" s="568"/>
      <c r="DL55" s="568"/>
      <c r="DM55" s="568"/>
      <c r="DN55" s="568"/>
      <c r="DO55" s="568"/>
      <c r="DP55" s="568"/>
      <c r="DQ55" s="569"/>
      <c r="DR55" s="570"/>
      <c r="DS55" s="571"/>
      <c r="DT55" s="571"/>
      <c r="DU55" s="571"/>
      <c r="DV55" s="571"/>
      <c r="DW55" s="571"/>
      <c r="DX55" s="572"/>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4"/>
      <c r="BZ56" s="585"/>
      <c r="CA56" s="573" t="s">
        <v>305</v>
      </c>
      <c r="CB56" s="574"/>
      <c r="CC56" s="574"/>
      <c r="CD56" s="574"/>
      <c r="CE56" s="574"/>
      <c r="CF56" s="574"/>
      <c r="CG56" s="574"/>
      <c r="CH56" s="574"/>
      <c r="CI56" s="574"/>
      <c r="CJ56" s="574"/>
      <c r="CK56" s="574"/>
      <c r="CL56" s="575"/>
      <c r="CM56" s="576">
        <v>49739831</v>
      </c>
      <c r="CN56" s="577"/>
      <c r="CO56" s="577"/>
      <c r="CP56" s="577"/>
      <c r="CQ56" s="577"/>
      <c r="CR56" s="577"/>
      <c r="CS56" s="577"/>
      <c r="CT56" s="578"/>
      <c r="CU56" s="579">
        <v>3</v>
      </c>
      <c r="CV56" s="580"/>
      <c r="CW56" s="580"/>
      <c r="CX56" s="581"/>
      <c r="CY56" s="564">
        <v>15483961</v>
      </c>
      <c r="CZ56" s="565"/>
      <c r="DA56" s="565"/>
      <c r="DB56" s="565"/>
      <c r="DC56" s="565"/>
      <c r="DD56" s="565"/>
      <c r="DE56" s="565"/>
      <c r="DF56" s="566"/>
      <c r="DG56" s="567"/>
      <c r="DH56" s="568"/>
      <c r="DI56" s="568"/>
      <c r="DJ56" s="568"/>
      <c r="DK56" s="568"/>
      <c r="DL56" s="568"/>
      <c r="DM56" s="568"/>
      <c r="DN56" s="568"/>
      <c r="DO56" s="568"/>
      <c r="DP56" s="568"/>
      <c r="DQ56" s="569"/>
      <c r="DR56" s="570"/>
      <c r="DS56" s="571"/>
      <c r="DT56" s="571"/>
      <c r="DU56" s="571"/>
      <c r="DV56" s="571"/>
      <c r="DW56" s="571"/>
      <c r="DX56" s="572"/>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4"/>
      <c r="BZ57" s="585"/>
      <c r="CA57" s="573" t="s">
        <v>306</v>
      </c>
      <c r="CB57" s="574"/>
      <c r="CC57" s="574"/>
      <c r="CD57" s="574"/>
      <c r="CE57" s="574"/>
      <c r="CF57" s="574"/>
      <c r="CG57" s="574"/>
      <c r="CH57" s="574"/>
      <c r="CI57" s="574"/>
      <c r="CJ57" s="574"/>
      <c r="CK57" s="574"/>
      <c r="CL57" s="575"/>
      <c r="CM57" s="576">
        <v>3192273</v>
      </c>
      <c r="CN57" s="577"/>
      <c r="CO57" s="577"/>
      <c r="CP57" s="577"/>
      <c r="CQ57" s="577"/>
      <c r="CR57" s="577"/>
      <c r="CS57" s="577"/>
      <c r="CT57" s="578"/>
      <c r="CU57" s="579">
        <v>0.2</v>
      </c>
      <c r="CV57" s="580"/>
      <c r="CW57" s="580"/>
      <c r="CX57" s="581"/>
      <c r="CY57" s="564">
        <v>220304</v>
      </c>
      <c r="CZ57" s="565"/>
      <c r="DA57" s="565"/>
      <c r="DB57" s="565"/>
      <c r="DC57" s="565"/>
      <c r="DD57" s="565"/>
      <c r="DE57" s="565"/>
      <c r="DF57" s="566"/>
      <c r="DG57" s="567"/>
      <c r="DH57" s="568"/>
      <c r="DI57" s="568"/>
      <c r="DJ57" s="568"/>
      <c r="DK57" s="568"/>
      <c r="DL57" s="568"/>
      <c r="DM57" s="568"/>
      <c r="DN57" s="568"/>
      <c r="DO57" s="568"/>
      <c r="DP57" s="568"/>
      <c r="DQ57" s="569"/>
      <c r="DR57" s="570"/>
      <c r="DS57" s="571"/>
      <c r="DT57" s="571"/>
      <c r="DU57" s="571"/>
      <c r="DV57" s="571"/>
      <c r="DW57" s="571"/>
      <c r="DX57" s="572"/>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6"/>
      <c r="BZ58" s="587"/>
      <c r="CA58" s="573" t="s">
        <v>307</v>
      </c>
      <c r="CB58" s="574"/>
      <c r="CC58" s="574"/>
      <c r="CD58" s="574"/>
      <c r="CE58" s="574"/>
      <c r="CF58" s="574"/>
      <c r="CG58" s="574"/>
      <c r="CH58" s="574"/>
      <c r="CI58" s="574"/>
      <c r="CJ58" s="574"/>
      <c r="CK58" s="574"/>
      <c r="CL58" s="575"/>
      <c r="CM58" s="576" t="s">
        <v>190</v>
      </c>
      <c r="CN58" s="577"/>
      <c r="CO58" s="577"/>
      <c r="CP58" s="577"/>
      <c r="CQ58" s="577"/>
      <c r="CR58" s="577"/>
      <c r="CS58" s="577"/>
      <c r="CT58" s="578"/>
      <c r="CU58" s="579" t="s">
        <v>190</v>
      </c>
      <c r="CV58" s="580"/>
      <c r="CW58" s="580"/>
      <c r="CX58" s="581"/>
      <c r="CY58" s="564" t="s">
        <v>190</v>
      </c>
      <c r="CZ58" s="565"/>
      <c r="DA58" s="565"/>
      <c r="DB58" s="565"/>
      <c r="DC58" s="565"/>
      <c r="DD58" s="565"/>
      <c r="DE58" s="565"/>
      <c r="DF58" s="566"/>
      <c r="DG58" s="567"/>
      <c r="DH58" s="568"/>
      <c r="DI58" s="568"/>
      <c r="DJ58" s="568"/>
      <c r="DK58" s="568"/>
      <c r="DL58" s="568"/>
      <c r="DM58" s="568"/>
      <c r="DN58" s="568"/>
      <c r="DO58" s="568"/>
      <c r="DP58" s="568"/>
      <c r="DQ58" s="569"/>
      <c r="DR58" s="570"/>
      <c r="DS58" s="571"/>
      <c r="DT58" s="571"/>
      <c r="DU58" s="571"/>
      <c r="DV58" s="571"/>
      <c r="DW58" s="571"/>
      <c r="DX58" s="572"/>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6" t="s">
        <v>308</v>
      </c>
      <c r="BZ59" s="547"/>
      <c r="CA59" s="547"/>
      <c r="CB59" s="547"/>
      <c r="CC59" s="547"/>
      <c r="CD59" s="547"/>
      <c r="CE59" s="547"/>
      <c r="CF59" s="547"/>
      <c r="CG59" s="547"/>
      <c r="CH59" s="547"/>
      <c r="CI59" s="547"/>
      <c r="CJ59" s="547"/>
      <c r="CK59" s="547"/>
      <c r="CL59" s="548"/>
      <c r="CM59" s="549">
        <v>1630912979</v>
      </c>
      <c r="CN59" s="550"/>
      <c r="CO59" s="550"/>
      <c r="CP59" s="550"/>
      <c r="CQ59" s="550"/>
      <c r="CR59" s="550"/>
      <c r="CS59" s="550"/>
      <c r="CT59" s="551"/>
      <c r="CU59" s="552">
        <v>100</v>
      </c>
      <c r="CV59" s="553"/>
      <c r="CW59" s="553"/>
      <c r="CX59" s="554"/>
      <c r="CY59" s="555">
        <v>1183267342</v>
      </c>
      <c r="CZ59" s="556"/>
      <c r="DA59" s="556"/>
      <c r="DB59" s="556"/>
      <c r="DC59" s="556"/>
      <c r="DD59" s="556"/>
      <c r="DE59" s="556"/>
      <c r="DF59" s="557"/>
      <c r="DG59" s="558"/>
      <c r="DH59" s="559"/>
      <c r="DI59" s="559"/>
      <c r="DJ59" s="559"/>
      <c r="DK59" s="559"/>
      <c r="DL59" s="559"/>
      <c r="DM59" s="559"/>
      <c r="DN59" s="559"/>
      <c r="DO59" s="559"/>
      <c r="DP59" s="559"/>
      <c r="DQ59" s="560"/>
      <c r="DR59" s="561"/>
      <c r="DS59" s="562"/>
      <c r="DT59" s="562"/>
      <c r="DU59" s="562"/>
      <c r="DV59" s="562"/>
      <c r="DW59" s="562"/>
      <c r="DX59" s="563"/>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80" t="s">
        <v>310</v>
      </c>
      <c r="DK2" s="1081"/>
      <c r="DL2" s="1081"/>
      <c r="DM2" s="1081"/>
      <c r="DN2" s="1081"/>
      <c r="DO2" s="1082"/>
      <c r="DP2" s="192"/>
      <c r="DQ2" s="1080" t="s">
        <v>311</v>
      </c>
      <c r="DR2" s="1081"/>
      <c r="DS2" s="1081"/>
      <c r="DT2" s="1081"/>
      <c r="DU2" s="1081"/>
      <c r="DV2" s="1081"/>
      <c r="DW2" s="1081"/>
      <c r="DX2" s="1081"/>
      <c r="DY2" s="1081"/>
      <c r="DZ2" s="108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23" t="s">
        <v>312</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314</v>
      </c>
      <c r="B5" s="931"/>
      <c r="C5" s="931"/>
      <c r="D5" s="931"/>
      <c r="E5" s="931"/>
      <c r="F5" s="931"/>
      <c r="G5" s="931"/>
      <c r="H5" s="931"/>
      <c r="I5" s="931"/>
      <c r="J5" s="931"/>
      <c r="K5" s="931"/>
      <c r="L5" s="931"/>
      <c r="M5" s="931"/>
      <c r="N5" s="931"/>
      <c r="O5" s="931"/>
      <c r="P5" s="932"/>
      <c r="Q5" s="936" t="s">
        <v>315</v>
      </c>
      <c r="R5" s="937"/>
      <c r="S5" s="937"/>
      <c r="T5" s="937"/>
      <c r="U5" s="938"/>
      <c r="V5" s="936" t="s">
        <v>316</v>
      </c>
      <c r="W5" s="937"/>
      <c r="X5" s="937"/>
      <c r="Y5" s="937"/>
      <c r="Z5" s="938"/>
      <c r="AA5" s="936" t="s">
        <v>317</v>
      </c>
      <c r="AB5" s="937"/>
      <c r="AC5" s="937"/>
      <c r="AD5" s="937"/>
      <c r="AE5" s="937"/>
      <c r="AF5" s="1083" t="s">
        <v>318</v>
      </c>
      <c r="AG5" s="937"/>
      <c r="AH5" s="937"/>
      <c r="AI5" s="937"/>
      <c r="AJ5" s="952"/>
      <c r="AK5" s="937" t="s">
        <v>319</v>
      </c>
      <c r="AL5" s="937"/>
      <c r="AM5" s="937"/>
      <c r="AN5" s="937"/>
      <c r="AO5" s="938"/>
      <c r="AP5" s="936" t="s">
        <v>320</v>
      </c>
      <c r="AQ5" s="937"/>
      <c r="AR5" s="937"/>
      <c r="AS5" s="937"/>
      <c r="AT5" s="938"/>
      <c r="AU5" s="936" t="s">
        <v>321</v>
      </c>
      <c r="AV5" s="937"/>
      <c r="AW5" s="937"/>
      <c r="AX5" s="937"/>
      <c r="AY5" s="952"/>
      <c r="AZ5" s="199"/>
      <c r="BA5" s="199"/>
      <c r="BB5" s="199"/>
      <c r="BC5" s="199"/>
      <c r="BD5" s="199"/>
      <c r="BE5" s="200"/>
      <c r="BF5" s="200"/>
      <c r="BG5" s="200"/>
      <c r="BH5" s="200"/>
      <c r="BI5" s="200"/>
      <c r="BJ5" s="200"/>
      <c r="BK5" s="200"/>
      <c r="BL5" s="200"/>
      <c r="BM5" s="200"/>
      <c r="BN5" s="200"/>
      <c r="BO5" s="200"/>
      <c r="BP5" s="200"/>
      <c r="BQ5" s="930" t="s">
        <v>322</v>
      </c>
      <c r="BR5" s="931"/>
      <c r="BS5" s="931"/>
      <c r="BT5" s="931"/>
      <c r="BU5" s="931"/>
      <c r="BV5" s="931"/>
      <c r="BW5" s="931"/>
      <c r="BX5" s="931"/>
      <c r="BY5" s="931"/>
      <c r="BZ5" s="931"/>
      <c r="CA5" s="931"/>
      <c r="CB5" s="931"/>
      <c r="CC5" s="931"/>
      <c r="CD5" s="931"/>
      <c r="CE5" s="931"/>
      <c r="CF5" s="931"/>
      <c r="CG5" s="932"/>
      <c r="CH5" s="936" t="s">
        <v>323</v>
      </c>
      <c r="CI5" s="937"/>
      <c r="CJ5" s="937"/>
      <c r="CK5" s="937"/>
      <c r="CL5" s="938"/>
      <c r="CM5" s="936" t="s">
        <v>324</v>
      </c>
      <c r="CN5" s="937"/>
      <c r="CO5" s="937"/>
      <c r="CP5" s="937"/>
      <c r="CQ5" s="938"/>
      <c r="CR5" s="936" t="s">
        <v>325</v>
      </c>
      <c r="CS5" s="937"/>
      <c r="CT5" s="937"/>
      <c r="CU5" s="937"/>
      <c r="CV5" s="938"/>
      <c r="CW5" s="936" t="s">
        <v>326</v>
      </c>
      <c r="CX5" s="937"/>
      <c r="CY5" s="937"/>
      <c r="CZ5" s="937"/>
      <c r="DA5" s="938"/>
      <c r="DB5" s="936" t="s">
        <v>327</v>
      </c>
      <c r="DC5" s="937"/>
      <c r="DD5" s="937"/>
      <c r="DE5" s="937"/>
      <c r="DF5" s="938"/>
      <c r="DG5" s="1070" t="s">
        <v>328</v>
      </c>
      <c r="DH5" s="1071"/>
      <c r="DI5" s="1071"/>
      <c r="DJ5" s="1071"/>
      <c r="DK5" s="1072"/>
      <c r="DL5" s="1070" t="s">
        <v>329</v>
      </c>
      <c r="DM5" s="1071"/>
      <c r="DN5" s="1071"/>
      <c r="DO5" s="1071"/>
      <c r="DP5" s="1072"/>
      <c r="DQ5" s="936" t="s">
        <v>330</v>
      </c>
      <c r="DR5" s="937"/>
      <c r="DS5" s="937"/>
      <c r="DT5" s="937"/>
      <c r="DU5" s="938"/>
      <c r="DV5" s="936" t="s">
        <v>321</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8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73"/>
      <c r="DH6" s="1074"/>
      <c r="DI6" s="1074"/>
      <c r="DJ6" s="1074"/>
      <c r="DK6" s="1075"/>
      <c r="DL6" s="1073"/>
      <c r="DM6" s="1074"/>
      <c r="DN6" s="1074"/>
      <c r="DO6" s="1074"/>
      <c r="DP6" s="1075"/>
      <c r="DQ6" s="939"/>
      <c r="DR6" s="940"/>
      <c r="DS6" s="940"/>
      <c r="DT6" s="940"/>
      <c r="DU6" s="941"/>
      <c r="DV6" s="939"/>
      <c r="DW6" s="940"/>
      <c r="DX6" s="940"/>
      <c r="DY6" s="940"/>
      <c r="DZ6" s="953"/>
      <c r="EA6" s="197"/>
    </row>
    <row r="7" spans="1:131" s="198" customFormat="1" ht="26.25" customHeight="1" thickTop="1">
      <c r="A7" s="201">
        <v>1</v>
      </c>
      <c r="B7" s="1009" t="s">
        <v>488</v>
      </c>
      <c r="C7" s="1010"/>
      <c r="D7" s="1010"/>
      <c r="E7" s="1010"/>
      <c r="F7" s="1010"/>
      <c r="G7" s="1010"/>
      <c r="H7" s="1010"/>
      <c r="I7" s="1010"/>
      <c r="J7" s="1010"/>
      <c r="K7" s="1010"/>
      <c r="L7" s="1010"/>
      <c r="M7" s="1010"/>
      <c r="N7" s="1010"/>
      <c r="O7" s="1010"/>
      <c r="P7" s="1011"/>
      <c r="Q7" s="1076">
        <v>1636354</v>
      </c>
      <c r="R7" s="1014"/>
      <c r="S7" s="1014"/>
      <c r="T7" s="1014"/>
      <c r="U7" s="1014"/>
      <c r="V7" s="1014">
        <v>1617310</v>
      </c>
      <c r="W7" s="1014"/>
      <c r="X7" s="1014"/>
      <c r="Y7" s="1014"/>
      <c r="Z7" s="1014"/>
      <c r="AA7" s="1014">
        <v>19044</v>
      </c>
      <c r="AB7" s="1014"/>
      <c r="AC7" s="1014"/>
      <c r="AD7" s="1014"/>
      <c r="AE7" s="1015"/>
      <c r="AF7" s="1077">
        <v>6385</v>
      </c>
      <c r="AG7" s="1078"/>
      <c r="AH7" s="1078"/>
      <c r="AI7" s="1078"/>
      <c r="AJ7" s="1079"/>
      <c r="AK7" s="1063">
        <v>158236</v>
      </c>
      <c r="AL7" s="1064"/>
      <c r="AM7" s="1064"/>
      <c r="AN7" s="1064"/>
      <c r="AO7" s="1064"/>
      <c r="AP7" s="1064">
        <v>3373887</v>
      </c>
      <c r="AQ7" s="1064"/>
      <c r="AR7" s="1064"/>
      <c r="AS7" s="1064"/>
      <c r="AT7" s="1064"/>
      <c r="AU7" s="1065"/>
      <c r="AV7" s="1065"/>
      <c r="AW7" s="1065"/>
      <c r="AX7" s="1065"/>
      <c r="AY7" s="1066"/>
      <c r="AZ7" s="195"/>
      <c r="BA7" s="195"/>
      <c r="BB7" s="195"/>
      <c r="BC7" s="195"/>
      <c r="BD7" s="195"/>
      <c r="BE7" s="196"/>
      <c r="BF7" s="196"/>
      <c r="BG7" s="196"/>
      <c r="BH7" s="196"/>
      <c r="BI7" s="196"/>
      <c r="BJ7" s="196"/>
      <c r="BK7" s="196"/>
      <c r="BL7" s="196"/>
      <c r="BM7" s="196"/>
      <c r="BN7" s="196"/>
      <c r="BO7" s="196"/>
      <c r="BP7" s="196"/>
      <c r="BQ7" s="202">
        <v>1</v>
      </c>
      <c r="BR7" s="351"/>
      <c r="BS7" s="1067" t="s">
        <v>520</v>
      </c>
      <c r="BT7" s="1068"/>
      <c r="BU7" s="1068"/>
      <c r="BV7" s="1068"/>
      <c r="BW7" s="1068"/>
      <c r="BX7" s="1068"/>
      <c r="BY7" s="1068"/>
      <c r="BZ7" s="1068"/>
      <c r="CA7" s="1068"/>
      <c r="CB7" s="1068"/>
      <c r="CC7" s="1068"/>
      <c r="CD7" s="1068"/>
      <c r="CE7" s="1068"/>
      <c r="CF7" s="1068"/>
      <c r="CG7" s="1069"/>
      <c r="CH7" s="1060">
        <v>131</v>
      </c>
      <c r="CI7" s="1061"/>
      <c r="CJ7" s="1061"/>
      <c r="CK7" s="1061"/>
      <c r="CL7" s="1062"/>
      <c r="CM7" s="1060">
        <v>1618</v>
      </c>
      <c r="CN7" s="1061"/>
      <c r="CO7" s="1061"/>
      <c r="CP7" s="1061"/>
      <c r="CQ7" s="1062"/>
      <c r="CR7" s="1060">
        <v>1529</v>
      </c>
      <c r="CS7" s="1061"/>
      <c r="CT7" s="1061"/>
      <c r="CU7" s="1061"/>
      <c r="CV7" s="1062"/>
      <c r="CW7" s="1060">
        <v>594</v>
      </c>
      <c r="CX7" s="1061"/>
      <c r="CY7" s="1061"/>
      <c r="CZ7" s="1061"/>
      <c r="DA7" s="1062"/>
      <c r="DB7" s="1060"/>
      <c r="DC7" s="1061"/>
      <c r="DD7" s="1061"/>
      <c r="DE7" s="1061"/>
      <c r="DF7" s="1062"/>
      <c r="DG7" s="1060"/>
      <c r="DH7" s="1061"/>
      <c r="DI7" s="1061"/>
      <c r="DJ7" s="1061"/>
      <c r="DK7" s="1062"/>
      <c r="DL7" s="1060"/>
      <c r="DM7" s="1061"/>
      <c r="DN7" s="1061"/>
      <c r="DO7" s="1061"/>
      <c r="DP7" s="1062"/>
      <c r="DQ7" s="1060"/>
      <c r="DR7" s="1061"/>
      <c r="DS7" s="1061"/>
      <c r="DT7" s="1061"/>
      <c r="DU7" s="1062"/>
      <c r="DV7" s="1085"/>
      <c r="DW7" s="1086"/>
      <c r="DX7" s="1086"/>
      <c r="DY7" s="1086"/>
      <c r="DZ7" s="1087"/>
      <c r="EA7" s="197"/>
    </row>
    <row r="8" spans="1:131" s="198" customFormat="1" ht="26.25" customHeight="1">
      <c r="A8" s="203">
        <v>2</v>
      </c>
      <c r="B8" s="978" t="s">
        <v>489</v>
      </c>
      <c r="C8" s="979"/>
      <c r="D8" s="979"/>
      <c r="E8" s="979"/>
      <c r="F8" s="979"/>
      <c r="G8" s="979"/>
      <c r="H8" s="979"/>
      <c r="I8" s="979"/>
      <c r="J8" s="979"/>
      <c r="K8" s="979"/>
      <c r="L8" s="979"/>
      <c r="M8" s="979"/>
      <c r="N8" s="979"/>
      <c r="O8" s="979"/>
      <c r="P8" s="980"/>
      <c r="Q8" s="985">
        <v>20113</v>
      </c>
      <c r="R8" s="982"/>
      <c r="S8" s="982"/>
      <c r="T8" s="982"/>
      <c r="U8" s="982"/>
      <c r="V8" s="982">
        <v>20113</v>
      </c>
      <c r="W8" s="982"/>
      <c r="X8" s="982"/>
      <c r="Y8" s="982"/>
      <c r="Z8" s="982"/>
      <c r="AA8" s="982"/>
      <c r="AB8" s="982"/>
      <c r="AC8" s="982"/>
      <c r="AD8" s="982"/>
      <c r="AE8" s="983"/>
      <c r="AF8" s="1055"/>
      <c r="AG8" s="1056"/>
      <c r="AH8" s="1056"/>
      <c r="AI8" s="1056"/>
      <c r="AJ8" s="1057"/>
      <c r="AK8" s="1058">
        <v>20100</v>
      </c>
      <c r="AL8" s="1059"/>
      <c r="AM8" s="1059"/>
      <c r="AN8" s="1059"/>
      <c r="AO8" s="1059"/>
      <c r="AP8" s="1059"/>
      <c r="AQ8" s="1059"/>
      <c r="AR8" s="1059"/>
      <c r="AS8" s="1059"/>
      <c r="AT8" s="1059"/>
      <c r="AU8" s="1053"/>
      <c r="AV8" s="1053"/>
      <c r="AW8" s="1053"/>
      <c r="AX8" s="1053"/>
      <c r="AY8" s="1054"/>
      <c r="AZ8" s="195"/>
      <c r="BA8" s="195"/>
      <c r="BB8" s="195"/>
      <c r="BC8" s="195"/>
      <c r="BD8" s="195"/>
      <c r="BE8" s="196"/>
      <c r="BF8" s="196"/>
      <c r="BG8" s="196"/>
      <c r="BH8" s="196"/>
      <c r="BI8" s="196"/>
      <c r="BJ8" s="196"/>
      <c r="BK8" s="196"/>
      <c r="BL8" s="196"/>
      <c r="BM8" s="196"/>
      <c r="BN8" s="196"/>
      <c r="BO8" s="196"/>
      <c r="BP8" s="196"/>
      <c r="BQ8" s="204">
        <v>2</v>
      </c>
      <c r="BR8" s="352"/>
      <c r="BS8" s="949" t="s">
        <v>521</v>
      </c>
      <c r="BT8" s="950"/>
      <c r="BU8" s="950"/>
      <c r="BV8" s="950"/>
      <c r="BW8" s="950"/>
      <c r="BX8" s="950"/>
      <c r="BY8" s="950"/>
      <c r="BZ8" s="950"/>
      <c r="CA8" s="950"/>
      <c r="CB8" s="950"/>
      <c r="CC8" s="950"/>
      <c r="CD8" s="950"/>
      <c r="CE8" s="950"/>
      <c r="CF8" s="950"/>
      <c r="CG8" s="951"/>
      <c r="CH8" s="987">
        <v>-5</v>
      </c>
      <c r="CI8" s="988"/>
      <c r="CJ8" s="988"/>
      <c r="CK8" s="988"/>
      <c r="CL8" s="989"/>
      <c r="CM8" s="987">
        <v>168</v>
      </c>
      <c r="CN8" s="988"/>
      <c r="CO8" s="988"/>
      <c r="CP8" s="988"/>
      <c r="CQ8" s="989"/>
      <c r="CR8" s="987">
        <v>60</v>
      </c>
      <c r="CS8" s="988"/>
      <c r="CT8" s="988"/>
      <c r="CU8" s="988"/>
      <c r="CV8" s="989"/>
      <c r="CW8" s="987">
        <v>44</v>
      </c>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97"/>
    </row>
    <row r="9" spans="1:131" s="198" customFormat="1" ht="26.25" customHeight="1">
      <c r="A9" s="203">
        <v>3</v>
      </c>
      <c r="B9" s="978" t="s">
        <v>490</v>
      </c>
      <c r="C9" s="979"/>
      <c r="D9" s="979"/>
      <c r="E9" s="979"/>
      <c r="F9" s="979"/>
      <c r="G9" s="979"/>
      <c r="H9" s="979"/>
      <c r="I9" s="979"/>
      <c r="J9" s="979"/>
      <c r="K9" s="979"/>
      <c r="L9" s="979"/>
      <c r="M9" s="979"/>
      <c r="N9" s="979"/>
      <c r="O9" s="979"/>
      <c r="P9" s="980"/>
      <c r="Q9" s="985">
        <v>427720</v>
      </c>
      <c r="R9" s="982"/>
      <c r="S9" s="982"/>
      <c r="T9" s="982"/>
      <c r="U9" s="982"/>
      <c r="V9" s="982">
        <v>427720</v>
      </c>
      <c r="W9" s="982"/>
      <c r="X9" s="982"/>
      <c r="Y9" s="982"/>
      <c r="Z9" s="982"/>
      <c r="AA9" s="982"/>
      <c r="AB9" s="982"/>
      <c r="AC9" s="982"/>
      <c r="AD9" s="982"/>
      <c r="AE9" s="983"/>
      <c r="AF9" s="1055"/>
      <c r="AG9" s="1056"/>
      <c r="AH9" s="1056"/>
      <c r="AI9" s="1056"/>
      <c r="AJ9" s="1057"/>
      <c r="AK9" s="1058">
        <v>425484</v>
      </c>
      <c r="AL9" s="1059"/>
      <c r="AM9" s="1059"/>
      <c r="AN9" s="1059"/>
      <c r="AO9" s="1059"/>
      <c r="AP9" s="1059"/>
      <c r="AQ9" s="1059"/>
      <c r="AR9" s="1059"/>
      <c r="AS9" s="1059"/>
      <c r="AT9" s="1059"/>
      <c r="AU9" s="1053"/>
      <c r="AV9" s="1053"/>
      <c r="AW9" s="1053"/>
      <c r="AX9" s="1053"/>
      <c r="AY9" s="1054"/>
      <c r="AZ9" s="195"/>
      <c r="BA9" s="195"/>
      <c r="BB9" s="195"/>
      <c r="BC9" s="195"/>
      <c r="BD9" s="195"/>
      <c r="BE9" s="196"/>
      <c r="BF9" s="196"/>
      <c r="BG9" s="196"/>
      <c r="BH9" s="196"/>
      <c r="BI9" s="196"/>
      <c r="BJ9" s="196"/>
      <c r="BK9" s="196"/>
      <c r="BL9" s="196"/>
      <c r="BM9" s="196"/>
      <c r="BN9" s="196"/>
      <c r="BO9" s="196"/>
      <c r="BP9" s="196"/>
      <c r="BQ9" s="204">
        <v>3</v>
      </c>
      <c r="BR9" s="352"/>
      <c r="BS9" s="949" t="s">
        <v>522</v>
      </c>
      <c r="BT9" s="950"/>
      <c r="BU9" s="950"/>
      <c r="BV9" s="950"/>
      <c r="BW9" s="950"/>
      <c r="BX9" s="950"/>
      <c r="BY9" s="950"/>
      <c r="BZ9" s="950"/>
      <c r="CA9" s="950"/>
      <c r="CB9" s="950"/>
      <c r="CC9" s="950"/>
      <c r="CD9" s="950"/>
      <c r="CE9" s="950"/>
      <c r="CF9" s="950"/>
      <c r="CG9" s="951"/>
      <c r="CH9" s="987">
        <v>-37</v>
      </c>
      <c r="CI9" s="988"/>
      <c r="CJ9" s="988"/>
      <c r="CK9" s="988"/>
      <c r="CL9" s="989"/>
      <c r="CM9" s="987">
        <v>1587</v>
      </c>
      <c r="CN9" s="988"/>
      <c r="CO9" s="988"/>
      <c r="CP9" s="988"/>
      <c r="CQ9" s="989"/>
      <c r="CR9" s="987">
        <v>2743</v>
      </c>
      <c r="CS9" s="988"/>
      <c r="CT9" s="988"/>
      <c r="CU9" s="988"/>
      <c r="CV9" s="989"/>
      <c r="CW9" s="987">
        <v>4</v>
      </c>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97"/>
    </row>
    <row r="10" spans="1:131" s="198" customFormat="1" ht="26.25" customHeight="1">
      <c r="A10" s="203">
        <v>4</v>
      </c>
      <c r="B10" s="978" t="s">
        <v>491</v>
      </c>
      <c r="C10" s="979"/>
      <c r="D10" s="979"/>
      <c r="E10" s="979"/>
      <c r="F10" s="979"/>
      <c r="G10" s="979"/>
      <c r="H10" s="979"/>
      <c r="I10" s="979"/>
      <c r="J10" s="979"/>
      <c r="K10" s="979"/>
      <c r="L10" s="979"/>
      <c r="M10" s="979"/>
      <c r="N10" s="979"/>
      <c r="O10" s="979"/>
      <c r="P10" s="980"/>
      <c r="Q10" s="985">
        <v>7092</v>
      </c>
      <c r="R10" s="982"/>
      <c r="S10" s="982"/>
      <c r="T10" s="982"/>
      <c r="U10" s="982"/>
      <c r="V10" s="982">
        <v>6758</v>
      </c>
      <c r="W10" s="982"/>
      <c r="X10" s="982"/>
      <c r="Y10" s="982"/>
      <c r="Z10" s="982"/>
      <c r="AA10" s="982">
        <v>334</v>
      </c>
      <c r="AB10" s="982"/>
      <c r="AC10" s="982"/>
      <c r="AD10" s="982"/>
      <c r="AE10" s="983"/>
      <c r="AF10" s="1055">
        <v>334</v>
      </c>
      <c r="AG10" s="1056"/>
      <c r="AH10" s="1056"/>
      <c r="AI10" s="1056"/>
      <c r="AJ10" s="1057"/>
      <c r="AK10" s="1058"/>
      <c r="AL10" s="1059"/>
      <c r="AM10" s="1059"/>
      <c r="AN10" s="1059"/>
      <c r="AO10" s="1059"/>
      <c r="AP10" s="1059"/>
      <c r="AQ10" s="1059"/>
      <c r="AR10" s="1059"/>
      <c r="AS10" s="1059"/>
      <c r="AT10" s="1059"/>
      <c r="AU10" s="1053"/>
      <c r="AV10" s="1053"/>
      <c r="AW10" s="1053"/>
      <c r="AX10" s="1053"/>
      <c r="AY10" s="1054"/>
      <c r="AZ10" s="195"/>
      <c r="BA10" s="195"/>
      <c r="BB10" s="195"/>
      <c r="BC10" s="195"/>
      <c r="BD10" s="195"/>
      <c r="BE10" s="196"/>
      <c r="BF10" s="196"/>
      <c r="BG10" s="196"/>
      <c r="BH10" s="196"/>
      <c r="BI10" s="196"/>
      <c r="BJ10" s="196"/>
      <c r="BK10" s="196"/>
      <c r="BL10" s="196"/>
      <c r="BM10" s="196"/>
      <c r="BN10" s="196"/>
      <c r="BO10" s="196"/>
      <c r="BP10" s="196"/>
      <c r="BQ10" s="204">
        <v>4</v>
      </c>
      <c r="BR10" s="352"/>
      <c r="BS10" s="949" t="s">
        <v>523</v>
      </c>
      <c r="BT10" s="950"/>
      <c r="BU10" s="950"/>
      <c r="BV10" s="950"/>
      <c r="BW10" s="950"/>
      <c r="BX10" s="950"/>
      <c r="BY10" s="950"/>
      <c r="BZ10" s="950"/>
      <c r="CA10" s="950"/>
      <c r="CB10" s="950"/>
      <c r="CC10" s="950"/>
      <c r="CD10" s="950"/>
      <c r="CE10" s="950"/>
      <c r="CF10" s="950"/>
      <c r="CG10" s="951"/>
      <c r="CH10" s="987">
        <v>34</v>
      </c>
      <c r="CI10" s="988"/>
      <c r="CJ10" s="988"/>
      <c r="CK10" s="988"/>
      <c r="CL10" s="989"/>
      <c r="CM10" s="987">
        <v>3909</v>
      </c>
      <c r="CN10" s="988"/>
      <c r="CO10" s="988"/>
      <c r="CP10" s="988"/>
      <c r="CQ10" s="989"/>
      <c r="CR10" s="987">
        <v>610</v>
      </c>
      <c r="CS10" s="988"/>
      <c r="CT10" s="988"/>
      <c r="CU10" s="988"/>
      <c r="CV10" s="989"/>
      <c r="CW10" s="987">
        <v>0</v>
      </c>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97"/>
    </row>
    <row r="11" spans="1:131" s="198" customFormat="1" ht="26.25" customHeight="1">
      <c r="A11" s="203">
        <v>5</v>
      </c>
      <c r="B11" s="978" t="s">
        <v>492</v>
      </c>
      <c r="C11" s="979"/>
      <c r="D11" s="979"/>
      <c r="E11" s="979"/>
      <c r="F11" s="979"/>
      <c r="G11" s="979"/>
      <c r="H11" s="979"/>
      <c r="I11" s="979"/>
      <c r="J11" s="979"/>
      <c r="K11" s="979"/>
      <c r="L11" s="979"/>
      <c r="M11" s="979"/>
      <c r="N11" s="979"/>
      <c r="O11" s="979"/>
      <c r="P11" s="980"/>
      <c r="Q11" s="985">
        <v>426342</v>
      </c>
      <c r="R11" s="982"/>
      <c r="S11" s="982"/>
      <c r="T11" s="982"/>
      <c r="U11" s="982"/>
      <c r="V11" s="982">
        <v>426060</v>
      </c>
      <c r="W11" s="982"/>
      <c r="X11" s="982"/>
      <c r="Y11" s="982"/>
      <c r="Z11" s="982"/>
      <c r="AA11" s="982">
        <v>282</v>
      </c>
      <c r="AB11" s="982"/>
      <c r="AC11" s="982"/>
      <c r="AD11" s="982"/>
      <c r="AE11" s="983"/>
      <c r="AF11" s="1055">
        <v>282</v>
      </c>
      <c r="AG11" s="1056"/>
      <c r="AH11" s="1056"/>
      <c r="AI11" s="1056"/>
      <c r="AJ11" s="1057"/>
      <c r="AK11" s="1058">
        <v>273464</v>
      </c>
      <c r="AL11" s="1059"/>
      <c r="AM11" s="1059"/>
      <c r="AN11" s="1059"/>
      <c r="AO11" s="1059"/>
      <c r="AP11" s="1059"/>
      <c r="AQ11" s="1059"/>
      <c r="AR11" s="1059"/>
      <c r="AS11" s="1059"/>
      <c r="AT11" s="1059"/>
      <c r="AU11" s="1053"/>
      <c r="AV11" s="1053"/>
      <c r="AW11" s="1053"/>
      <c r="AX11" s="1053"/>
      <c r="AY11" s="1054"/>
      <c r="AZ11" s="195"/>
      <c r="BA11" s="195"/>
      <c r="BB11" s="195"/>
      <c r="BC11" s="195"/>
      <c r="BD11" s="195"/>
      <c r="BE11" s="196"/>
      <c r="BF11" s="196"/>
      <c r="BG11" s="196"/>
      <c r="BH11" s="196"/>
      <c r="BI11" s="196"/>
      <c r="BJ11" s="196"/>
      <c r="BK11" s="196"/>
      <c r="BL11" s="196"/>
      <c r="BM11" s="196"/>
      <c r="BN11" s="196"/>
      <c r="BO11" s="196"/>
      <c r="BP11" s="196"/>
      <c r="BQ11" s="204">
        <v>5</v>
      </c>
      <c r="BR11" s="352"/>
      <c r="BS11" s="949" t="s">
        <v>524</v>
      </c>
      <c r="BT11" s="950"/>
      <c r="BU11" s="950"/>
      <c r="BV11" s="950"/>
      <c r="BW11" s="950"/>
      <c r="BX11" s="950"/>
      <c r="BY11" s="950"/>
      <c r="BZ11" s="950"/>
      <c r="CA11" s="950"/>
      <c r="CB11" s="950"/>
      <c r="CC11" s="950"/>
      <c r="CD11" s="950"/>
      <c r="CE11" s="950"/>
      <c r="CF11" s="950"/>
      <c r="CG11" s="951"/>
      <c r="CH11" s="987">
        <v>1771</v>
      </c>
      <c r="CI11" s="988"/>
      <c r="CJ11" s="988"/>
      <c r="CK11" s="988"/>
      <c r="CL11" s="989"/>
      <c r="CM11" s="987">
        <v>-24543</v>
      </c>
      <c r="CN11" s="988"/>
      <c r="CO11" s="988"/>
      <c r="CP11" s="988"/>
      <c r="CQ11" s="989"/>
      <c r="CR11" s="987">
        <v>18382</v>
      </c>
      <c r="CS11" s="988"/>
      <c r="CT11" s="988"/>
      <c r="CU11" s="988"/>
      <c r="CV11" s="989"/>
      <c r="CW11" s="987">
        <v>92</v>
      </c>
      <c r="CX11" s="988"/>
      <c r="CY11" s="988"/>
      <c r="CZ11" s="988"/>
      <c r="DA11" s="989"/>
      <c r="DB11" s="987">
        <v>1760</v>
      </c>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97"/>
    </row>
    <row r="12" spans="1:131" s="198" customFormat="1" ht="26.25" customHeight="1">
      <c r="A12" s="203">
        <v>6</v>
      </c>
      <c r="B12" s="978" t="s">
        <v>493</v>
      </c>
      <c r="C12" s="979"/>
      <c r="D12" s="979"/>
      <c r="E12" s="979"/>
      <c r="F12" s="979"/>
      <c r="G12" s="979"/>
      <c r="H12" s="979"/>
      <c r="I12" s="979"/>
      <c r="J12" s="979"/>
      <c r="K12" s="979"/>
      <c r="L12" s="979"/>
      <c r="M12" s="979"/>
      <c r="N12" s="979"/>
      <c r="O12" s="979"/>
      <c r="P12" s="980"/>
      <c r="Q12" s="985">
        <v>3469</v>
      </c>
      <c r="R12" s="982"/>
      <c r="S12" s="982"/>
      <c r="T12" s="982"/>
      <c r="U12" s="982"/>
      <c r="V12" s="982">
        <v>1397</v>
      </c>
      <c r="W12" s="982"/>
      <c r="X12" s="982"/>
      <c r="Y12" s="982"/>
      <c r="Z12" s="982"/>
      <c r="AA12" s="982">
        <v>2072</v>
      </c>
      <c r="AB12" s="982"/>
      <c r="AC12" s="982"/>
      <c r="AD12" s="982"/>
      <c r="AE12" s="983"/>
      <c r="AF12" s="1055"/>
      <c r="AG12" s="1056"/>
      <c r="AH12" s="1056"/>
      <c r="AI12" s="1056"/>
      <c r="AJ12" s="1057"/>
      <c r="AK12" s="1058"/>
      <c r="AL12" s="1059"/>
      <c r="AM12" s="1059"/>
      <c r="AN12" s="1059"/>
      <c r="AO12" s="1059"/>
      <c r="AP12" s="1059"/>
      <c r="AQ12" s="1059"/>
      <c r="AR12" s="1059"/>
      <c r="AS12" s="1059"/>
      <c r="AT12" s="1059"/>
      <c r="AU12" s="1053"/>
      <c r="AV12" s="1053"/>
      <c r="AW12" s="1053"/>
      <c r="AX12" s="1053"/>
      <c r="AY12" s="1054"/>
      <c r="AZ12" s="195"/>
      <c r="BA12" s="195"/>
      <c r="BB12" s="195"/>
      <c r="BC12" s="195"/>
      <c r="BD12" s="195"/>
      <c r="BE12" s="196"/>
      <c r="BF12" s="196"/>
      <c r="BG12" s="196"/>
      <c r="BH12" s="196"/>
      <c r="BI12" s="196"/>
      <c r="BJ12" s="196"/>
      <c r="BK12" s="196"/>
      <c r="BL12" s="196"/>
      <c r="BM12" s="196"/>
      <c r="BN12" s="196"/>
      <c r="BO12" s="196"/>
      <c r="BP12" s="196"/>
      <c r="BQ12" s="204">
        <v>6</v>
      </c>
      <c r="BR12" s="352"/>
      <c r="BS12" s="949" t="s">
        <v>525</v>
      </c>
      <c r="BT12" s="950"/>
      <c r="BU12" s="950"/>
      <c r="BV12" s="950"/>
      <c r="BW12" s="950"/>
      <c r="BX12" s="950"/>
      <c r="BY12" s="950"/>
      <c r="BZ12" s="950"/>
      <c r="CA12" s="950"/>
      <c r="CB12" s="950"/>
      <c r="CC12" s="950"/>
      <c r="CD12" s="950"/>
      <c r="CE12" s="950"/>
      <c r="CF12" s="950"/>
      <c r="CG12" s="951"/>
      <c r="CH12" s="987">
        <v>-210</v>
      </c>
      <c r="CI12" s="988"/>
      <c r="CJ12" s="988"/>
      <c r="CK12" s="988"/>
      <c r="CL12" s="989"/>
      <c r="CM12" s="987">
        <v>71</v>
      </c>
      <c r="CN12" s="988"/>
      <c r="CO12" s="988"/>
      <c r="CP12" s="988"/>
      <c r="CQ12" s="989"/>
      <c r="CR12" s="987">
        <v>92</v>
      </c>
      <c r="CS12" s="988"/>
      <c r="CT12" s="988"/>
      <c r="CU12" s="988"/>
      <c r="CV12" s="989"/>
      <c r="CW12" s="987">
        <v>64</v>
      </c>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97"/>
    </row>
    <row r="13" spans="1:131" s="198" customFormat="1" ht="26.25" customHeight="1">
      <c r="A13" s="203">
        <v>7</v>
      </c>
      <c r="B13" s="978" t="s">
        <v>494</v>
      </c>
      <c r="C13" s="979"/>
      <c r="D13" s="979"/>
      <c r="E13" s="979"/>
      <c r="F13" s="979"/>
      <c r="G13" s="979"/>
      <c r="H13" s="979"/>
      <c r="I13" s="979"/>
      <c r="J13" s="979"/>
      <c r="K13" s="979"/>
      <c r="L13" s="979"/>
      <c r="M13" s="979"/>
      <c r="N13" s="979"/>
      <c r="O13" s="979"/>
      <c r="P13" s="980"/>
      <c r="Q13" s="985">
        <v>892</v>
      </c>
      <c r="R13" s="982"/>
      <c r="S13" s="982"/>
      <c r="T13" s="982"/>
      <c r="U13" s="982"/>
      <c r="V13" s="982">
        <v>209</v>
      </c>
      <c r="W13" s="982"/>
      <c r="X13" s="982"/>
      <c r="Y13" s="982"/>
      <c r="Z13" s="982"/>
      <c r="AA13" s="982">
        <v>683</v>
      </c>
      <c r="AB13" s="982"/>
      <c r="AC13" s="982"/>
      <c r="AD13" s="982"/>
      <c r="AE13" s="983"/>
      <c r="AF13" s="1055">
        <v>43</v>
      </c>
      <c r="AG13" s="1056"/>
      <c r="AH13" s="1056"/>
      <c r="AI13" s="1056"/>
      <c r="AJ13" s="1057"/>
      <c r="AK13" s="1058">
        <v>8</v>
      </c>
      <c r="AL13" s="1059"/>
      <c r="AM13" s="1059"/>
      <c r="AN13" s="1059"/>
      <c r="AO13" s="1059"/>
      <c r="AP13" s="1059"/>
      <c r="AQ13" s="1059"/>
      <c r="AR13" s="1059"/>
      <c r="AS13" s="1059"/>
      <c r="AT13" s="1059"/>
      <c r="AU13" s="1053"/>
      <c r="AV13" s="1053"/>
      <c r="AW13" s="1053"/>
      <c r="AX13" s="1053"/>
      <c r="AY13" s="1054"/>
      <c r="AZ13" s="195"/>
      <c r="BA13" s="195"/>
      <c r="BB13" s="195"/>
      <c r="BC13" s="195"/>
      <c r="BD13" s="195"/>
      <c r="BE13" s="196"/>
      <c r="BF13" s="196"/>
      <c r="BG13" s="196"/>
      <c r="BH13" s="196"/>
      <c r="BI13" s="196"/>
      <c r="BJ13" s="196"/>
      <c r="BK13" s="196"/>
      <c r="BL13" s="196"/>
      <c r="BM13" s="196"/>
      <c r="BN13" s="196"/>
      <c r="BO13" s="196"/>
      <c r="BP13" s="196"/>
      <c r="BQ13" s="204">
        <v>7</v>
      </c>
      <c r="BR13" s="352"/>
      <c r="BS13" s="949" t="s">
        <v>526</v>
      </c>
      <c r="BT13" s="950"/>
      <c r="BU13" s="950"/>
      <c r="BV13" s="950"/>
      <c r="BW13" s="950"/>
      <c r="BX13" s="950"/>
      <c r="BY13" s="950"/>
      <c r="BZ13" s="950"/>
      <c r="CA13" s="950"/>
      <c r="CB13" s="950"/>
      <c r="CC13" s="950"/>
      <c r="CD13" s="950"/>
      <c r="CE13" s="950"/>
      <c r="CF13" s="950"/>
      <c r="CG13" s="951"/>
      <c r="CH13" s="987">
        <v>-9</v>
      </c>
      <c r="CI13" s="988"/>
      <c r="CJ13" s="988"/>
      <c r="CK13" s="988"/>
      <c r="CL13" s="989"/>
      <c r="CM13" s="987">
        <v>605</v>
      </c>
      <c r="CN13" s="988"/>
      <c r="CO13" s="988"/>
      <c r="CP13" s="988"/>
      <c r="CQ13" s="989"/>
      <c r="CR13" s="987">
        <v>300</v>
      </c>
      <c r="CS13" s="988"/>
      <c r="CT13" s="988"/>
      <c r="CU13" s="988"/>
      <c r="CV13" s="989"/>
      <c r="CW13" s="987">
        <v>0</v>
      </c>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97"/>
    </row>
    <row r="14" spans="1:131" s="198" customFormat="1" ht="26.25" customHeight="1">
      <c r="A14" s="203">
        <v>8</v>
      </c>
      <c r="B14" s="978" t="s">
        <v>495</v>
      </c>
      <c r="C14" s="979"/>
      <c r="D14" s="979"/>
      <c r="E14" s="979"/>
      <c r="F14" s="979"/>
      <c r="G14" s="979"/>
      <c r="H14" s="979"/>
      <c r="I14" s="979"/>
      <c r="J14" s="979"/>
      <c r="K14" s="979"/>
      <c r="L14" s="979"/>
      <c r="M14" s="979"/>
      <c r="N14" s="979"/>
      <c r="O14" s="979"/>
      <c r="P14" s="980"/>
      <c r="Q14" s="985">
        <v>742</v>
      </c>
      <c r="R14" s="982"/>
      <c r="S14" s="982"/>
      <c r="T14" s="982"/>
      <c r="U14" s="982"/>
      <c r="V14" s="982">
        <v>742</v>
      </c>
      <c r="W14" s="982"/>
      <c r="X14" s="982"/>
      <c r="Y14" s="982"/>
      <c r="Z14" s="982"/>
      <c r="AA14" s="982"/>
      <c r="AB14" s="982"/>
      <c r="AC14" s="982"/>
      <c r="AD14" s="982"/>
      <c r="AE14" s="983"/>
      <c r="AF14" s="1055"/>
      <c r="AG14" s="1056"/>
      <c r="AH14" s="1056"/>
      <c r="AI14" s="1056"/>
      <c r="AJ14" s="1057"/>
      <c r="AK14" s="1058">
        <v>140</v>
      </c>
      <c r="AL14" s="1059"/>
      <c r="AM14" s="1059"/>
      <c r="AN14" s="1059"/>
      <c r="AO14" s="1059"/>
      <c r="AP14" s="1059"/>
      <c r="AQ14" s="1059"/>
      <c r="AR14" s="1059"/>
      <c r="AS14" s="1059"/>
      <c r="AT14" s="1059"/>
      <c r="AU14" s="1053"/>
      <c r="AV14" s="1053"/>
      <c r="AW14" s="1053"/>
      <c r="AX14" s="1053"/>
      <c r="AY14" s="1054"/>
      <c r="AZ14" s="195"/>
      <c r="BA14" s="195"/>
      <c r="BB14" s="195"/>
      <c r="BC14" s="195"/>
      <c r="BD14" s="195"/>
      <c r="BE14" s="196"/>
      <c r="BF14" s="196"/>
      <c r="BG14" s="196"/>
      <c r="BH14" s="196"/>
      <c r="BI14" s="196"/>
      <c r="BJ14" s="196"/>
      <c r="BK14" s="196"/>
      <c r="BL14" s="196"/>
      <c r="BM14" s="196"/>
      <c r="BN14" s="196"/>
      <c r="BO14" s="196"/>
      <c r="BP14" s="196"/>
      <c r="BQ14" s="204">
        <v>8</v>
      </c>
      <c r="BR14" s="352"/>
      <c r="BS14" s="949" t="s">
        <v>527</v>
      </c>
      <c r="BT14" s="950"/>
      <c r="BU14" s="950"/>
      <c r="BV14" s="950"/>
      <c r="BW14" s="950"/>
      <c r="BX14" s="950"/>
      <c r="BY14" s="950"/>
      <c r="BZ14" s="950"/>
      <c r="CA14" s="950"/>
      <c r="CB14" s="950"/>
      <c r="CC14" s="950"/>
      <c r="CD14" s="950"/>
      <c r="CE14" s="950"/>
      <c r="CF14" s="950"/>
      <c r="CG14" s="951"/>
      <c r="CH14" s="987">
        <v>-2</v>
      </c>
      <c r="CI14" s="988"/>
      <c r="CJ14" s="988"/>
      <c r="CK14" s="988"/>
      <c r="CL14" s="989"/>
      <c r="CM14" s="987">
        <v>21</v>
      </c>
      <c r="CN14" s="988"/>
      <c r="CO14" s="988"/>
      <c r="CP14" s="988"/>
      <c r="CQ14" s="989"/>
      <c r="CR14" s="987">
        <v>5</v>
      </c>
      <c r="CS14" s="988"/>
      <c r="CT14" s="988"/>
      <c r="CU14" s="988"/>
      <c r="CV14" s="989"/>
      <c r="CW14" s="987">
        <v>28</v>
      </c>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97"/>
    </row>
    <row r="15" spans="1:131" s="198" customFormat="1" ht="26.25" customHeight="1">
      <c r="A15" s="203">
        <v>9</v>
      </c>
      <c r="B15" s="978" t="s">
        <v>496</v>
      </c>
      <c r="C15" s="979"/>
      <c r="D15" s="979"/>
      <c r="E15" s="979"/>
      <c r="F15" s="979"/>
      <c r="G15" s="979"/>
      <c r="H15" s="979"/>
      <c r="I15" s="979"/>
      <c r="J15" s="979"/>
      <c r="K15" s="979"/>
      <c r="L15" s="979"/>
      <c r="M15" s="979"/>
      <c r="N15" s="979"/>
      <c r="O15" s="979"/>
      <c r="P15" s="980"/>
      <c r="Q15" s="985">
        <v>4760</v>
      </c>
      <c r="R15" s="982"/>
      <c r="S15" s="982"/>
      <c r="T15" s="982"/>
      <c r="U15" s="982"/>
      <c r="V15" s="982">
        <v>4335</v>
      </c>
      <c r="W15" s="982"/>
      <c r="X15" s="982"/>
      <c r="Y15" s="982"/>
      <c r="Z15" s="982"/>
      <c r="AA15" s="982">
        <v>425</v>
      </c>
      <c r="AB15" s="982"/>
      <c r="AC15" s="982"/>
      <c r="AD15" s="982"/>
      <c r="AE15" s="983"/>
      <c r="AF15" s="1055">
        <v>166</v>
      </c>
      <c r="AG15" s="1056"/>
      <c r="AH15" s="1056"/>
      <c r="AI15" s="1056"/>
      <c r="AJ15" s="1057"/>
      <c r="AK15" s="1058">
        <v>239</v>
      </c>
      <c r="AL15" s="1059"/>
      <c r="AM15" s="1059"/>
      <c r="AN15" s="1059"/>
      <c r="AO15" s="1059"/>
      <c r="AP15" s="1059">
        <v>16171</v>
      </c>
      <c r="AQ15" s="1059"/>
      <c r="AR15" s="1059"/>
      <c r="AS15" s="1059"/>
      <c r="AT15" s="1059"/>
      <c r="AU15" s="1053"/>
      <c r="AV15" s="1053"/>
      <c r="AW15" s="1053"/>
      <c r="AX15" s="1053"/>
      <c r="AY15" s="1054"/>
      <c r="AZ15" s="195"/>
      <c r="BA15" s="195"/>
      <c r="BB15" s="195"/>
      <c r="BC15" s="195"/>
      <c r="BD15" s="195"/>
      <c r="BE15" s="196"/>
      <c r="BF15" s="196"/>
      <c r="BG15" s="196"/>
      <c r="BH15" s="196"/>
      <c r="BI15" s="196"/>
      <c r="BJ15" s="196"/>
      <c r="BK15" s="196"/>
      <c r="BL15" s="196"/>
      <c r="BM15" s="196"/>
      <c r="BN15" s="196"/>
      <c r="BO15" s="196"/>
      <c r="BP15" s="196"/>
      <c r="BQ15" s="204">
        <v>9</v>
      </c>
      <c r="BR15" s="352"/>
      <c r="BS15" s="949" t="s">
        <v>528</v>
      </c>
      <c r="BT15" s="950"/>
      <c r="BU15" s="950"/>
      <c r="BV15" s="950"/>
      <c r="BW15" s="950"/>
      <c r="BX15" s="950"/>
      <c r="BY15" s="950"/>
      <c r="BZ15" s="950"/>
      <c r="CA15" s="950"/>
      <c r="CB15" s="950"/>
      <c r="CC15" s="950"/>
      <c r="CD15" s="950"/>
      <c r="CE15" s="950"/>
      <c r="CF15" s="950"/>
      <c r="CG15" s="951"/>
      <c r="CH15" s="987">
        <v>-2</v>
      </c>
      <c r="CI15" s="988"/>
      <c r="CJ15" s="988"/>
      <c r="CK15" s="988"/>
      <c r="CL15" s="989"/>
      <c r="CM15" s="987">
        <v>283</v>
      </c>
      <c r="CN15" s="988"/>
      <c r="CO15" s="988"/>
      <c r="CP15" s="988"/>
      <c r="CQ15" s="989"/>
      <c r="CR15" s="987">
        <v>140</v>
      </c>
      <c r="CS15" s="988"/>
      <c r="CT15" s="988"/>
      <c r="CU15" s="988"/>
      <c r="CV15" s="989"/>
      <c r="CW15" s="987">
        <v>0</v>
      </c>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97"/>
    </row>
    <row r="16" spans="1:131" s="198" customFormat="1" ht="26.25" customHeight="1">
      <c r="A16" s="203">
        <v>10</v>
      </c>
      <c r="B16" s="978" t="s">
        <v>497</v>
      </c>
      <c r="C16" s="979"/>
      <c r="D16" s="979"/>
      <c r="E16" s="979"/>
      <c r="F16" s="979"/>
      <c r="G16" s="979"/>
      <c r="H16" s="979"/>
      <c r="I16" s="979"/>
      <c r="J16" s="979"/>
      <c r="K16" s="979"/>
      <c r="L16" s="979"/>
      <c r="M16" s="979"/>
      <c r="N16" s="979"/>
      <c r="O16" s="979"/>
      <c r="P16" s="980"/>
      <c r="Q16" s="985">
        <v>3562</v>
      </c>
      <c r="R16" s="982"/>
      <c r="S16" s="982"/>
      <c r="T16" s="982"/>
      <c r="U16" s="982"/>
      <c r="V16" s="982">
        <v>573</v>
      </c>
      <c r="W16" s="982"/>
      <c r="X16" s="982"/>
      <c r="Y16" s="982"/>
      <c r="Z16" s="982"/>
      <c r="AA16" s="982">
        <v>2989</v>
      </c>
      <c r="AB16" s="982"/>
      <c r="AC16" s="982"/>
      <c r="AD16" s="982"/>
      <c r="AE16" s="983"/>
      <c r="AF16" s="1055">
        <v>2612</v>
      </c>
      <c r="AG16" s="1056"/>
      <c r="AH16" s="1056"/>
      <c r="AI16" s="1056"/>
      <c r="AJ16" s="1057"/>
      <c r="AK16" s="1058">
        <v>9</v>
      </c>
      <c r="AL16" s="1059"/>
      <c r="AM16" s="1059"/>
      <c r="AN16" s="1059"/>
      <c r="AO16" s="1059"/>
      <c r="AP16" s="1059">
        <v>10888</v>
      </c>
      <c r="AQ16" s="1059"/>
      <c r="AR16" s="1059"/>
      <c r="AS16" s="1059"/>
      <c r="AT16" s="1059"/>
      <c r="AU16" s="1053"/>
      <c r="AV16" s="1053"/>
      <c r="AW16" s="1053"/>
      <c r="AX16" s="1053"/>
      <c r="AY16" s="1054"/>
      <c r="AZ16" s="195"/>
      <c r="BA16" s="195"/>
      <c r="BB16" s="195"/>
      <c r="BC16" s="195"/>
      <c r="BD16" s="195"/>
      <c r="BE16" s="196"/>
      <c r="BF16" s="196"/>
      <c r="BG16" s="196"/>
      <c r="BH16" s="196"/>
      <c r="BI16" s="196"/>
      <c r="BJ16" s="196"/>
      <c r="BK16" s="196"/>
      <c r="BL16" s="196"/>
      <c r="BM16" s="196"/>
      <c r="BN16" s="196"/>
      <c r="BO16" s="196"/>
      <c r="BP16" s="196"/>
      <c r="BQ16" s="204">
        <v>10</v>
      </c>
      <c r="BR16" s="352"/>
      <c r="BS16" s="996" t="s">
        <v>529</v>
      </c>
      <c r="BT16" s="997"/>
      <c r="BU16" s="997"/>
      <c r="BV16" s="997"/>
      <c r="BW16" s="997"/>
      <c r="BX16" s="997"/>
      <c r="BY16" s="997"/>
      <c r="BZ16" s="997"/>
      <c r="CA16" s="997"/>
      <c r="CB16" s="997"/>
      <c r="CC16" s="997"/>
      <c r="CD16" s="997"/>
      <c r="CE16" s="997"/>
      <c r="CF16" s="997"/>
      <c r="CG16" s="998"/>
      <c r="CH16" s="987">
        <v>35</v>
      </c>
      <c r="CI16" s="988"/>
      <c r="CJ16" s="988"/>
      <c r="CK16" s="988"/>
      <c r="CL16" s="989"/>
      <c r="CM16" s="987">
        <v>764</v>
      </c>
      <c r="CN16" s="988"/>
      <c r="CO16" s="988"/>
      <c r="CP16" s="988"/>
      <c r="CQ16" s="989"/>
      <c r="CR16" s="987">
        <v>10</v>
      </c>
      <c r="CS16" s="988"/>
      <c r="CT16" s="988"/>
      <c r="CU16" s="988"/>
      <c r="CV16" s="989"/>
      <c r="CW16" s="987">
        <v>785</v>
      </c>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97"/>
    </row>
    <row r="17" spans="1:131" s="198" customFormat="1" ht="26.25" customHeight="1">
      <c r="A17" s="203">
        <v>11</v>
      </c>
      <c r="B17" s="978" t="s">
        <v>498</v>
      </c>
      <c r="C17" s="979"/>
      <c r="D17" s="979"/>
      <c r="E17" s="979"/>
      <c r="F17" s="979"/>
      <c r="G17" s="979"/>
      <c r="H17" s="979"/>
      <c r="I17" s="979"/>
      <c r="J17" s="979"/>
      <c r="K17" s="979"/>
      <c r="L17" s="979"/>
      <c r="M17" s="979"/>
      <c r="N17" s="979"/>
      <c r="O17" s="979"/>
      <c r="P17" s="980"/>
      <c r="Q17" s="985">
        <v>147</v>
      </c>
      <c r="R17" s="982"/>
      <c r="S17" s="982"/>
      <c r="T17" s="982"/>
      <c r="U17" s="982"/>
      <c r="V17" s="982">
        <v>79</v>
      </c>
      <c r="W17" s="982"/>
      <c r="X17" s="982"/>
      <c r="Y17" s="982"/>
      <c r="Z17" s="982"/>
      <c r="AA17" s="982">
        <v>68</v>
      </c>
      <c r="AB17" s="982"/>
      <c r="AC17" s="982"/>
      <c r="AD17" s="982"/>
      <c r="AE17" s="983"/>
      <c r="AF17" s="1055">
        <v>1</v>
      </c>
      <c r="AG17" s="1056"/>
      <c r="AH17" s="1056"/>
      <c r="AI17" s="1056"/>
      <c r="AJ17" s="1057"/>
      <c r="AK17" s="1058">
        <v>17</v>
      </c>
      <c r="AL17" s="1059"/>
      <c r="AM17" s="1059"/>
      <c r="AN17" s="1059"/>
      <c r="AO17" s="1059"/>
      <c r="AP17" s="1059">
        <v>246</v>
      </c>
      <c r="AQ17" s="1059"/>
      <c r="AR17" s="1059"/>
      <c r="AS17" s="1059"/>
      <c r="AT17" s="1059"/>
      <c r="AU17" s="1053"/>
      <c r="AV17" s="1053"/>
      <c r="AW17" s="1053"/>
      <c r="AX17" s="1053"/>
      <c r="AY17" s="1054"/>
      <c r="AZ17" s="195"/>
      <c r="BA17" s="195"/>
      <c r="BB17" s="195"/>
      <c r="BC17" s="195"/>
      <c r="BD17" s="195"/>
      <c r="BE17" s="196"/>
      <c r="BF17" s="196"/>
      <c r="BG17" s="196"/>
      <c r="BH17" s="196"/>
      <c r="BI17" s="196"/>
      <c r="BJ17" s="196"/>
      <c r="BK17" s="196"/>
      <c r="BL17" s="196"/>
      <c r="BM17" s="196"/>
      <c r="BN17" s="196"/>
      <c r="BO17" s="196"/>
      <c r="BP17" s="196"/>
      <c r="BQ17" s="204">
        <v>11</v>
      </c>
      <c r="BR17" s="352"/>
      <c r="BS17" s="996" t="s">
        <v>530</v>
      </c>
      <c r="BT17" s="997"/>
      <c r="BU17" s="997"/>
      <c r="BV17" s="997"/>
      <c r="BW17" s="997"/>
      <c r="BX17" s="997"/>
      <c r="BY17" s="997"/>
      <c r="BZ17" s="997"/>
      <c r="CA17" s="997"/>
      <c r="CB17" s="997"/>
      <c r="CC17" s="997"/>
      <c r="CD17" s="997"/>
      <c r="CE17" s="997"/>
      <c r="CF17" s="997"/>
      <c r="CG17" s="998"/>
      <c r="CH17" s="987">
        <v>122</v>
      </c>
      <c r="CI17" s="988"/>
      <c r="CJ17" s="988"/>
      <c r="CK17" s="988"/>
      <c r="CL17" s="989"/>
      <c r="CM17" s="987">
        <v>697</v>
      </c>
      <c r="CN17" s="988"/>
      <c r="CO17" s="988"/>
      <c r="CP17" s="988"/>
      <c r="CQ17" s="989"/>
      <c r="CR17" s="987">
        <v>10</v>
      </c>
      <c r="CS17" s="988"/>
      <c r="CT17" s="988"/>
      <c r="CU17" s="988"/>
      <c r="CV17" s="989"/>
      <c r="CW17" s="987">
        <v>1200</v>
      </c>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97"/>
    </row>
    <row r="18" spans="1:131" s="198" customFormat="1" ht="26.25" customHeight="1">
      <c r="A18" s="203">
        <v>12</v>
      </c>
      <c r="B18" s="978" t="s">
        <v>499</v>
      </c>
      <c r="C18" s="979"/>
      <c r="D18" s="979"/>
      <c r="E18" s="979"/>
      <c r="F18" s="979"/>
      <c r="G18" s="979"/>
      <c r="H18" s="979"/>
      <c r="I18" s="979"/>
      <c r="J18" s="979"/>
      <c r="K18" s="979"/>
      <c r="L18" s="979"/>
      <c r="M18" s="979"/>
      <c r="N18" s="979"/>
      <c r="O18" s="979"/>
      <c r="P18" s="980"/>
      <c r="Q18" s="985">
        <v>265</v>
      </c>
      <c r="R18" s="982"/>
      <c r="S18" s="982"/>
      <c r="T18" s="982"/>
      <c r="U18" s="982"/>
      <c r="V18" s="982">
        <v>257</v>
      </c>
      <c r="W18" s="982"/>
      <c r="X18" s="982"/>
      <c r="Y18" s="982"/>
      <c r="Z18" s="982"/>
      <c r="AA18" s="982">
        <v>8</v>
      </c>
      <c r="AB18" s="982"/>
      <c r="AC18" s="982"/>
      <c r="AD18" s="982"/>
      <c r="AE18" s="983"/>
      <c r="AF18" s="1055">
        <v>8</v>
      </c>
      <c r="AG18" s="1056"/>
      <c r="AH18" s="1056"/>
      <c r="AI18" s="1056"/>
      <c r="AJ18" s="1057"/>
      <c r="AK18" s="1058">
        <v>196</v>
      </c>
      <c r="AL18" s="1059"/>
      <c r="AM18" s="1059"/>
      <c r="AN18" s="1059"/>
      <c r="AO18" s="1059"/>
      <c r="AP18" s="1059">
        <v>2799</v>
      </c>
      <c r="AQ18" s="1059"/>
      <c r="AR18" s="1059"/>
      <c r="AS18" s="1059"/>
      <c r="AT18" s="1059"/>
      <c r="AU18" s="1053"/>
      <c r="AV18" s="1053"/>
      <c r="AW18" s="1053"/>
      <c r="AX18" s="1053"/>
      <c r="AY18" s="1054"/>
      <c r="AZ18" s="195"/>
      <c r="BA18" s="195"/>
      <c r="BB18" s="195"/>
      <c r="BC18" s="195"/>
      <c r="BD18" s="195"/>
      <c r="BE18" s="196"/>
      <c r="BF18" s="196"/>
      <c r="BG18" s="196"/>
      <c r="BH18" s="196"/>
      <c r="BI18" s="196"/>
      <c r="BJ18" s="196"/>
      <c r="BK18" s="196"/>
      <c r="BL18" s="196"/>
      <c r="BM18" s="196"/>
      <c r="BN18" s="196"/>
      <c r="BO18" s="196"/>
      <c r="BP18" s="196"/>
      <c r="BQ18" s="204">
        <v>12</v>
      </c>
      <c r="BR18" s="352"/>
      <c r="BS18" s="949" t="s">
        <v>531</v>
      </c>
      <c r="BT18" s="950"/>
      <c r="BU18" s="950"/>
      <c r="BV18" s="950"/>
      <c r="BW18" s="950"/>
      <c r="BX18" s="950"/>
      <c r="BY18" s="950"/>
      <c r="BZ18" s="950"/>
      <c r="CA18" s="950"/>
      <c r="CB18" s="950"/>
      <c r="CC18" s="950"/>
      <c r="CD18" s="950"/>
      <c r="CE18" s="950"/>
      <c r="CF18" s="950"/>
      <c r="CG18" s="951"/>
      <c r="CH18" s="987" t="s">
        <v>532</v>
      </c>
      <c r="CI18" s="988"/>
      <c r="CJ18" s="988"/>
      <c r="CK18" s="988"/>
      <c r="CL18" s="989"/>
      <c r="CM18" s="987">
        <v>584</v>
      </c>
      <c r="CN18" s="988"/>
      <c r="CO18" s="988"/>
      <c r="CP18" s="988"/>
      <c r="CQ18" s="989"/>
      <c r="CR18" s="987">
        <v>275</v>
      </c>
      <c r="CS18" s="988"/>
      <c r="CT18" s="988"/>
      <c r="CU18" s="988"/>
      <c r="CV18" s="989"/>
      <c r="CW18" s="987">
        <v>0</v>
      </c>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97"/>
    </row>
    <row r="19" spans="1:131" s="198" customFormat="1" ht="26.25" customHeight="1">
      <c r="A19" s="203">
        <v>13</v>
      </c>
      <c r="B19" s="978" t="s">
        <v>500</v>
      </c>
      <c r="C19" s="979"/>
      <c r="D19" s="979"/>
      <c r="E19" s="979"/>
      <c r="F19" s="979"/>
      <c r="G19" s="979"/>
      <c r="H19" s="979"/>
      <c r="I19" s="979"/>
      <c r="J19" s="979"/>
      <c r="K19" s="979"/>
      <c r="L19" s="979"/>
      <c r="M19" s="979"/>
      <c r="N19" s="979"/>
      <c r="O19" s="979"/>
      <c r="P19" s="980"/>
      <c r="Q19" s="985">
        <v>96</v>
      </c>
      <c r="R19" s="982"/>
      <c r="S19" s="982"/>
      <c r="T19" s="982"/>
      <c r="U19" s="982"/>
      <c r="V19" s="982"/>
      <c r="W19" s="982"/>
      <c r="X19" s="982"/>
      <c r="Y19" s="982"/>
      <c r="Z19" s="982"/>
      <c r="AA19" s="982">
        <v>96</v>
      </c>
      <c r="AB19" s="982"/>
      <c r="AC19" s="982"/>
      <c r="AD19" s="982"/>
      <c r="AE19" s="983"/>
      <c r="AF19" s="1055"/>
      <c r="AG19" s="1056"/>
      <c r="AH19" s="1056"/>
      <c r="AI19" s="1056"/>
      <c r="AJ19" s="1057"/>
      <c r="AK19" s="1058"/>
      <c r="AL19" s="1059"/>
      <c r="AM19" s="1059"/>
      <c r="AN19" s="1059"/>
      <c r="AO19" s="1059"/>
      <c r="AP19" s="1059"/>
      <c r="AQ19" s="1059"/>
      <c r="AR19" s="1059"/>
      <c r="AS19" s="1059"/>
      <c r="AT19" s="1059"/>
      <c r="AU19" s="1053"/>
      <c r="AV19" s="1053"/>
      <c r="AW19" s="1053"/>
      <c r="AX19" s="1053"/>
      <c r="AY19" s="1054"/>
      <c r="AZ19" s="195"/>
      <c r="BA19" s="195"/>
      <c r="BB19" s="195"/>
      <c r="BC19" s="195"/>
      <c r="BD19" s="195"/>
      <c r="BE19" s="196"/>
      <c r="BF19" s="196"/>
      <c r="BG19" s="196"/>
      <c r="BH19" s="196"/>
      <c r="BI19" s="196"/>
      <c r="BJ19" s="196"/>
      <c r="BK19" s="196"/>
      <c r="BL19" s="196"/>
      <c r="BM19" s="196"/>
      <c r="BN19" s="196"/>
      <c r="BO19" s="196"/>
      <c r="BP19" s="196"/>
      <c r="BQ19" s="204">
        <v>13</v>
      </c>
      <c r="BR19" s="352"/>
      <c r="BS19" s="949" t="s">
        <v>533</v>
      </c>
      <c r="BT19" s="950"/>
      <c r="BU19" s="950"/>
      <c r="BV19" s="950"/>
      <c r="BW19" s="950"/>
      <c r="BX19" s="950"/>
      <c r="BY19" s="950"/>
      <c r="BZ19" s="950"/>
      <c r="CA19" s="950"/>
      <c r="CB19" s="950"/>
      <c r="CC19" s="950"/>
      <c r="CD19" s="950"/>
      <c r="CE19" s="950"/>
      <c r="CF19" s="950"/>
      <c r="CG19" s="951"/>
      <c r="CH19" s="987">
        <v>-2</v>
      </c>
      <c r="CI19" s="988"/>
      <c r="CJ19" s="988"/>
      <c r="CK19" s="988"/>
      <c r="CL19" s="989"/>
      <c r="CM19" s="987">
        <v>13</v>
      </c>
      <c r="CN19" s="988"/>
      <c r="CO19" s="988"/>
      <c r="CP19" s="988"/>
      <c r="CQ19" s="989"/>
      <c r="CR19" s="987">
        <v>1</v>
      </c>
      <c r="CS19" s="988"/>
      <c r="CT19" s="988"/>
      <c r="CU19" s="988"/>
      <c r="CV19" s="989"/>
      <c r="CW19" s="987">
        <v>40</v>
      </c>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97"/>
    </row>
    <row r="20" spans="1:131" s="198" customFormat="1" ht="26.25" customHeight="1">
      <c r="A20" s="203">
        <v>14</v>
      </c>
      <c r="B20" s="978" t="s">
        <v>501</v>
      </c>
      <c r="C20" s="979"/>
      <c r="D20" s="979"/>
      <c r="E20" s="979"/>
      <c r="F20" s="979"/>
      <c r="G20" s="979"/>
      <c r="H20" s="979"/>
      <c r="I20" s="979"/>
      <c r="J20" s="979"/>
      <c r="K20" s="979"/>
      <c r="L20" s="979"/>
      <c r="M20" s="979"/>
      <c r="N20" s="979"/>
      <c r="O20" s="979"/>
      <c r="P20" s="980"/>
      <c r="Q20" s="985">
        <v>531</v>
      </c>
      <c r="R20" s="982"/>
      <c r="S20" s="982"/>
      <c r="T20" s="982"/>
      <c r="U20" s="982"/>
      <c r="V20" s="982">
        <v>102</v>
      </c>
      <c r="W20" s="982"/>
      <c r="X20" s="982"/>
      <c r="Y20" s="982"/>
      <c r="Z20" s="982"/>
      <c r="AA20" s="982">
        <v>429</v>
      </c>
      <c r="AB20" s="982"/>
      <c r="AC20" s="982"/>
      <c r="AD20" s="982"/>
      <c r="AE20" s="983"/>
      <c r="AF20" s="1055"/>
      <c r="AG20" s="1056"/>
      <c r="AH20" s="1056"/>
      <c r="AI20" s="1056"/>
      <c r="AJ20" s="1057"/>
      <c r="AK20" s="1058">
        <v>1</v>
      </c>
      <c r="AL20" s="1059"/>
      <c r="AM20" s="1059"/>
      <c r="AN20" s="1059"/>
      <c r="AO20" s="1059"/>
      <c r="AP20" s="1059"/>
      <c r="AQ20" s="1059"/>
      <c r="AR20" s="1059"/>
      <c r="AS20" s="1059"/>
      <c r="AT20" s="1059"/>
      <c r="AU20" s="1053"/>
      <c r="AV20" s="1053"/>
      <c r="AW20" s="1053"/>
      <c r="AX20" s="1053"/>
      <c r="AY20" s="1054"/>
      <c r="AZ20" s="195"/>
      <c r="BA20" s="195"/>
      <c r="BB20" s="195"/>
      <c r="BC20" s="195"/>
      <c r="BD20" s="195"/>
      <c r="BE20" s="196"/>
      <c r="BF20" s="196"/>
      <c r="BG20" s="196"/>
      <c r="BH20" s="196"/>
      <c r="BI20" s="196"/>
      <c r="BJ20" s="196"/>
      <c r="BK20" s="196"/>
      <c r="BL20" s="196"/>
      <c r="BM20" s="196"/>
      <c r="BN20" s="196"/>
      <c r="BO20" s="196"/>
      <c r="BP20" s="196"/>
      <c r="BQ20" s="204">
        <v>14</v>
      </c>
      <c r="BR20" s="352"/>
      <c r="BS20" s="949" t="s">
        <v>534</v>
      </c>
      <c r="BT20" s="950"/>
      <c r="BU20" s="950"/>
      <c r="BV20" s="950"/>
      <c r="BW20" s="950"/>
      <c r="BX20" s="950"/>
      <c r="BY20" s="950"/>
      <c r="BZ20" s="950"/>
      <c r="CA20" s="950"/>
      <c r="CB20" s="950"/>
      <c r="CC20" s="950"/>
      <c r="CD20" s="950"/>
      <c r="CE20" s="950"/>
      <c r="CF20" s="950"/>
      <c r="CG20" s="951"/>
      <c r="CH20" s="987">
        <v>-24</v>
      </c>
      <c r="CI20" s="988"/>
      <c r="CJ20" s="988"/>
      <c r="CK20" s="988"/>
      <c r="CL20" s="989"/>
      <c r="CM20" s="987">
        <v>665</v>
      </c>
      <c r="CN20" s="988"/>
      <c r="CO20" s="988"/>
      <c r="CP20" s="988"/>
      <c r="CQ20" s="989"/>
      <c r="CR20" s="987">
        <v>300</v>
      </c>
      <c r="CS20" s="988"/>
      <c r="CT20" s="988"/>
      <c r="CU20" s="988"/>
      <c r="CV20" s="989"/>
      <c r="CW20" s="987">
        <v>35</v>
      </c>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97"/>
    </row>
    <row r="21" spans="1:131" s="198" customFormat="1" ht="26.25" customHeight="1" thickBot="1">
      <c r="A21" s="203">
        <v>15</v>
      </c>
      <c r="B21" s="978" t="s">
        <v>502</v>
      </c>
      <c r="C21" s="979"/>
      <c r="D21" s="979"/>
      <c r="E21" s="979"/>
      <c r="F21" s="979"/>
      <c r="G21" s="979"/>
      <c r="H21" s="979"/>
      <c r="I21" s="979"/>
      <c r="J21" s="979"/>
      <c r="K21" s="979"/>
      <c r="L21" s="979"/>
      <c r="M21" s="979"/>
      <c r="N21" s="979"/>
      <c r="O21" s="979"/>
      <c r="P21" s="980"/>
      <c r="Q21" s="985">
        <v>1436</v>
      </c>
      <c r="R21" s="982"/>
      <c r="S21" s="982"/>
      <c r="T21" s="982"/>
      <c r="U21" s="982"/>
      <c r="V21" s="982">
        <v>661</v>
      </c>
      <c r="W21" s="982"/>
      <c r="X21" s="982"/>
      <c r="Y21" s="982"/>
      <c r="Z21" s="982"/>
      <c r="AA21" s="982">
        <v>775</v>
      </c>
      <c r="AB21" s="982"/>
      <c r="AC21" s="982"/>
      <c r="AD21" s="982"/>
      <c r="AE21" s="983"/>
      <c r="AF21" s="1055">
        <v>25</v>
      </c>
      <c r="AG21" s="1056"/>
      <c r="AH21" s="1056"/>
      <c r="AI21" s="1056"/>
      <c r="AJ21" s="1057"/>
      <c r="AK21" s="1058"/>
      <c r="AL21" s="1059"/>
      <c r="AM21" s="1059"/>
      <c r="AN21" s="1059"/>
      <c r="AO21" s="1059"/>
      <c r="AP21" s="1059"/>
      <c r="AQ21" s="1059"/>
      <c r="AR21" s="1059"/>
      <c r="AS21" s="1059"/>
      <c r="AT21" s="1059"/>
      <c r="AU21" s="1053"/>
      <c r="AV21" s="1053"/>
      <c r="AW21" s="1053"/>
      <c r="AX21" s="1053"/>
      <c r="AY21" s="1054"/>
      <c r="AZ21" s="195"/>
      <c r="BA21" s="195"/>
      <c r="BB21" s="195"/>
      <c r="BC21" s="195"/>
      <c r="BD21" s="195"/>
      <c r="BE21" s="196"/>
      <c r="BF21" s="196"/>
      <c r="BG21" s="196"/>
      <c r="BH21" s="196"/>
      <c r="BI21" s="196"/>
      <c r="BJ21" s="196"/>
      <c r="BK21" s="196"/>
      <c r="BL21" s="196"/>
      <c r="BM21" s="196"/>
      <c r="BN21" s="196"/>
      <c r="BO21" s="196"/>
      <c r="BP21" s="196"/>
      <c r="BQ21" s="204">
        <v>15</v>
      </c>
      <c r="BR21" s="352"/>
      <c r="BS21" s="949" t="s">
        <v>535</v>
      </c>
      <c r="BT21" s="950"/>
      <c r="BU21" s="950"/>
      <c r="BV21" s="950"/>
      <c r="BW21" s="950"/>
      <c r="BX21" s="950"/>
      <c r="BY21" s="950"/>
      <c r="BZ21" s="950"/>
      <c r="CA21" s="950"/>
      <c r="CB21" s="950"/>
      <c r="CC21" s="950"/>
      <c r="CD21" s="950"/>
      <c r="CE21" s="950"/>
      <c r="CF21" s="950"/>
      <c r="CG21" s="951"/>
      <c r="CH21" s="987">
        <v>-3</v>
      </c>
      <c r="CI21" s="988"/>
      <c r="CJ21" s="988"/>
      <c r="CK21" s="988"/>
      <c r="CL21" s="989"/>
      <c r="CM21" s="987">
        <v>70</v>
      </c>
      <c r="CN21" s="988"/>
      <c r="CO21" s="988"/>
      <c r="CP21" s="988"/>
      <c r="CQ21" s="989"/>
      <c r="CR21" s="987">
        <v>25</v>
      </c>
      <c r="CS21" s="988"/>
      <c r="CT21" s="988"/>
      <c r="CU21" s="988"/>
      <c r="CV21" s="989"/>
      <c r="CW21" s="987">
        <v>22</v>
      </c>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97"/>
    </row>
    <row r="22" spans="1:131" s="198" customFormat="1" ht="26.25" customHeight="1">
      <c r="A22" s="203">
        <v>16</v>
      </c>
      <c r="B22" s="1044"/>
      <c r="C22" s="1045"/>
      <c r="D22" s="1045"/>
      <c r="E22" s="1045"/>
      <c r="F22" s="1045"/>
      <c r="G22" s="1045"/>
      <c r="H22" s="1045"/>
      <c r="I22" s="1045"/>
      <c r="J22" s="1045"/>
      <c r="K22" s="1045"/>
      <c r="L22" s="1045"/>
      <c r="M22" s="1045"/>
      <c r="N22" s="1045"/>
      <c r="O22" s="1045"/>
      <c r="P22" s="1046"/>
      <c r="Q22" s="1047"/>
      <c r="R22" s="1048"/>
      <c r="S22" s="1048"/>
      <c r="T22" s="1048"/>
      <c r="U22" s="1048"/>
      <c r="V22" s="1048"/>
      <c r="W22" s="1048"/>
      <c r="X22" s="1048"/>
      <c r="Y22" s="1048"/>
      <c r="Z22" s="1048"/>
      <c r="AA22" s="1048"/>
      <c r="AB22" s="1048"/>
      <c r="AC22" s="1048"/>
      <c r="AD22" s="1048"/>
      <c r="AE22" s="1049"/>
      <c r="AF22" s="1050"/>
      <c r="AG22" s="1051"/>
      <c r="AH22" s="1051"/>
      <c r="AI22" s="1051"/>
      <c r="AJ22" s="1052"/>
      <c r="AK22" s="1040"/>
      <c r="AL22" s="1041"/>
      <c r="AM22" s="1041"/>
      <c r="AN22" s="1041"/>
      <c r="AO22" s="1041"/>
      <c r="AP22" s="1041"/>
      <c r="AQ22" s="1041"/>
      <c r="AR22" s="1041"/>
      <c r="AS22" s="1041"/>
      <c r="AT22" s="1041"/>
      <c r="AU22" s="1042"/>
      <c r="AV22" s="1042"/>
      <c r="AW22" s="1042"/>
      <c r="AX22" s="1042"/>
      <c r="AY22" s="1043"/>
      <c r="AZ22" s="969" t="s">
        <v>331</v>
      </c>
      <c r="BA22" s="969"/>
      <c r="BB22" s="969"/>
      <c r="BC22" s="969"/>
      <c r="BD22" s="970"/>
      <c r="BE22" s="196"/>
      <c r="BF22" s="196"/>
      <c r="BG22" s="196"/>
      <c r="BH22" s="196"/>
      <c r="BI22" s="196"/>
      <c r="BJ22" s="196"/>
      <c r="BK22" s="196"/>
      <c r="BL22" s="196"/>
      <c r="BM22" s="196"/>
      <c r="BN22" s="196"/>
      <c r="BO22" s="196"/>
      <c r="BP22" s="196"/>
      <c r="BQ22" s="204">
        <v>16</v>
      </c>
      <c r="BR22" s="352" t="s">
        <v>536</v>
      </c>
      <c r="BS22" s="949" t="s">
        <v>537</v>
      </c>
      <c r="BT22" s="950"/>
      <c r="BU22" s="950"/>
      <c r="BV22" s="950"/>
      <c r="BW22" s="950"/>
      <c r="BX22" s="950"/>
      <c r="BY22" s="950"/>
      <c r="BZ22" s="950"/>
      <c r="CA22" s="950"/>
      <c r="CB22" s="950"/>
      <c r="CC22" s="950"/>
      <c r="CD22" s="950"/>
      <c r="CE22" s="950"/>
      <c r="CF22" s="950"/>
      <c r="CG22" s="951"/>
      <c r="CH22" s="987">
        <v>27</v>
      </c>
      <c r="CI22" s="988"/>
      <c r="CJ22" s="988"/>
      <c r="CK22" s="988"/>
      <c r="CL22" s="989"/>
      <c r="CM22" s="987">
        <v>1846</v>
      </c>
      <c r="CN22" s="988"/>
      <c r="CO22" s="988"/>
      <c r="CP22" s="988"/>
      <c r="CQ22" s="989"/>
      <c r="CR22" s="987">
        <v>521</v>
      </c>
      <c r="CS22" s="988"/>
      <c r="CT22" s="988"/>
      <c r="CU22" s="988"/>
      <c r="CV22" s="989"/>
      <c r="CW22" s="987">
        <v>509</v>
      </c>
      <c r="CX22" s="988"/>
      <c r="CY22" s="988"/>
      <c r="CZ22" s="988"/>
      <c r="DA22" s="989"/>
      <c r="DB22" s="987">
        <v>13378</v>
      </c>
      <c r="DC22" s="988"/>
      <c r="DD22" s="988"/>
      <c r="DE22" s="988"/>
      <c r="DF22" s="989"/>
      <c r="DG22" s="987"/>
      <c r="DH22" s="988"/>
      <c r="DI22" s="988"/>
      <c r="DJ22" s="988"/>
      <c r="DK22" s="989"/>
      <c r="DL22" s="987"/>
      <c r="DM22" s="988"/>
      <c r="DN22" s="988"/>
      <c r="DO22" s="988"/>
      <c r="DP22" s="989"/>
      <c r="DQ22" s="987">
        <v>55</v>
      </c>
      <c r="DR22" s="988"/>
      <c r="DS22" s="988"/>
      <c r="DT22" s="988"/>
      <c r="DU22" s="989"/>
      <c r="DV22" s="990"/>
      <c r="DW22" s="991"/>
      <c r="DX22" s="991"/>
      <c r="DY22" s="991"/>
      <c r="DZ22" s="992"/>
      <c r="EA22" s="197"/>
    </row>
    <row r="23" spans="1:131" s="198" customFormat="1" ht="26.25" customHeight="1" thickBot="1">
      <c r="A23" s="206" t="s">
        <v>332</v>
      </c>
      <c r="B23" s="880" t="s">
        <v>333</v>
      </c>
      <c r="C23" s="881"/>
      <c r="D23" s="881"/>
      <c r="E23" s="881"/>
      <c r="F23" s="881"/>
      <c r="G23" s="881"/>
      <c r="H23" s="881"/>
      <c r="I23" s="881"/>
      <c r="J23" s="881"/>
      <c r="K23" s="881"/>
      <c r="L23" s="881"/>
      <c r="M23" s="881"/>
      <c r="N23" s="881"/>
      <c r="O23" s="881"/>
      <c r="P23" s="882"/>
      <c r="Q23" s="1031">
        <v>1655627</v>
      </c>
      <c r="R23" s="1032"/>
      <c r="S23" s="1032"/>
      <c r="T23" s="1032"/>
      <c r="U23" s="1032"/>
      <c r="V23" s="1032">
        <v>1628422</v>
      </c>
      <c r="W23" s="1032"/>
      <c r="X23" s="1032"/>
      <c r="Y23" s="1032"/>
      <c r="Z23" s="1032"/>
      <c r="AA23" s="1032">
        <v>27205</v>
      </c>
      <c r="AB23" s="1032"/>
      <c r="AC23" s="1032"/>
      <c r="AD23" s="1032"/>
      <c r="AE23" s="1033"/>
      <c r="AF23" s="1034">
        <v>9856</v>
      </c>
      <c r="AG23" s="1032"/>
      <c r="AH23" s="1032"/>
      <c r="AI23" s="1032"/>
      <c r="AJ23" s="1035"/>
      <c r="AK23" s="1036"/>
      <c r="AL23" s="1037"/>
      <c r="AM23" s="1037"/>
      <c r="AN23" s="1037"/>
      <c r="AO23" s="1037"/>
      <c r="AP23" s="1032">
        <v>3403991</v>
      </c>
      <c r="AQ23" s="1032"/>
      <c r="AR23" s="1032"/>
      <c r="AS23" s="1032"/>
      <c r="AT23" s="1032"/>
      <c r="AU23" s="1038"/>
      <c r="AV23" s="1038"/>
      <c r="AW23" s="1038"/>
      <c r="AX23" s="1038"/>
      <c r="AY23" s="1039"/>
      <c r="AZ23" s="1025" t="s">
        <v>101</v>
      </c>
      <c r="BA23" s="1026"/>
      <c r="BB23" s="1026"/>
      <c r="BC23" s="1026"/>
      <c r="BD23" s="1027"/>
      <c r="BE23" s="196"/>
      <c r="BF23" s="196"/>
      <c r="BG23" s="196"/>
      <c r="BH23" s="196"/>
      <c r="BI23" s="196"/>
      <c r="BJ23" s="196"/>
      <c r="BK23" s="196"/>
      <c r="BL23" s="196"/>
      <c r="BM23" s="196"/>
      <c r="BN23" s="196"/>
      <c r="BO23" s="196"/>
      <c r="BP23" s="196"/>
      <c r="BQ23" s="204">
        <v>17</v>
      </c>
      <c r="BR23" s="352" t="s">
        <v>536</v>
      </c>
      <c r="BS23" s="1028" t="s">
        <v>538</v>
      </c>
      <c r="BT23" s="1029"/>
      <c r="BU23" s="1029"/>
      <c r="BV23" s="1029"/>
      <c r="BW23" s="1029"/>
      <c r="BX23" s="1029"/>
      <c r="BY23" s="1029"/>
      <c r="BZ23" s="1029"/>
      <c r="CA23" s="1029"/>
      <c r="CB23" s="1029"/>
      <c r="CC23" s="1029"/>
      <c r="CD23" s="1029"/>
      <c r="CE23" s="1029"/>
      <c r="CF23" s="1029"/>
      <c r="CG23" s="1030"/>
      <c r="CH23" s="987">
        <v>5792</v>
      </c>
      <c r="CI23" s="988"/>
      <c r="CJ23" s="988"/>
      <c r="CK23" s="988"/>
      <c r="CL23" s="989"/>
      <c r="CM23" s="987">
        <v>40257</v>
      </c>
      <c r="CN23" s="988"/>
      <c r="CO23" s="988"/>
      <c r="CP23" s="988"/>
      <c r="CQ23" s="989"/>
      <c r="CR23" s="987">
        <v>4792</v>
      </c>
      <c r="CS23" s="988"/>
      <c r="CT23" s="988"/>
      <c r="CU23" s="988"/>
      <c r="CV23" s="989"/>
      <c r="CW23" s="987">
        <v>821</v>
      </c>
      <c r="CX23" s="988"/>
      <c r="CY23" s="988"/>
      <c r="CZ23" s="988"/>
      <c r="DA23" s="989"/>
      <c r="DB23" s="987"/>
      <c r="DC23" s="988"/>
      <c r="DD23" s="988"/>
      <c r="DE23" s="988"/>
      <c r="DF23" s="989"/>
      <c r="DG23" s="987"/>
      <c r="DH23" s="988"/>
      <c r="DI23" s="988"/>
      <c r="DJ23" s="988"/>
      <c r="DK23" s="989"/>
      <c r="DL23" s="987"/>
      <c r="DM23" s="988"/>
      <c r="DN23" s="988"/>
      <c r="DO23" s="988"/>
      <c r="DP23" s="989"/>
      <c r="DQ23" s="987">
        <v>2713</v>
      </c>
      <c r="DR23" s="988"/>
      <c r="DS23" s="988"/>
      <c r="DT23" s="988"/>
      <c r="DU23" s="989"/>
      <c r="DV23" s="990"/>
      <c r="DW23" s="991"/>
      <c r="DX23" s="991"/>
      <c r="DY23" s="991"/>
      <c r="DZ23" s="992"/>
      <c r="EA23" s="197"/>
    </row>
    <row r="24" spans="1:131" s="198" customFormat="1" ht="26.25" customHeight="1">
      <c r="A24" s="1024" t="s">
        <v>334</v>
      </c>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24"/>
      <c r="AY24" s="1024"/>
      <c r="AZ24" s="195"/>
      <c r="BA24" s="195"/>
      <c r="BB24" s="195"/>
      <c r="BC24" s="195"/>
      <c r="BD24" s="195"/>
      <c r="BE24" s="196"/>
      <c r="BF24" s="196"/>
      <c r="BG24" s="196"/>
      <c r="BH24" s="196"/>
      <c r="BI24" s="196"/>
      <c r="BJ24" s="196"/>
      <c r="BK24" s="196"/>
      <c r="BL24" s="196"/>
      <c r="BM24" s="196"/>
      <c r="BN24" s="196"/>
      <c r="BO24" s="196"/>
      <c r="BP24" s="196"/>
      <c r="BQ24" s="204">
        <v>18</v>
      </c>
      <c r="BR24" s="352"/>
      <c r="BS24" s="949" t="s">
        <v>539</v>
      </c>
      <c r="BT24" s="950"/>
      <c r="BU24" s="950"/>
      <c r="BV24" s="950"/>
      <c r="BW24" s="950"/>
      <c r="BX24" s="950"/>
      <c r="BY24" s="950"/>
      <c r="BZ24" s="950"/>
      <c r="CA24" s="950"/>
      <c r="CB24" s="950"/>
      <c r="CC24" s="950"/>
      <c r="CD24" s="950"/>
      <c r="CE24" s="950"/>
      <c r="CF24" s="950"/>
      <c r="CG24" s="951"/>
      <c r="CH24" s="987">
        <v>14</v>
      </c>
      <c r="CI24" s="988"/>
      <c r="CJ24" s="988"/>
      <c r="CK24" s="988"/>
      <c r="CL24" s="989"/>
      <c r="CM24" s="987">
        <v>5149</v>
      </c>
      <c r="CN24" s="988"/>
      <c r="CO24" s="988"/>
      <c r="CP24" s="988"/>
      <c r="CQ24" s="989"/>
      <c r="CR24" s="987">
        <v>3750</v>
      </c>
      <c r="CS24" s="988"/>
      <c r="CT24" s="988"/>
      <c r="CU24" s="988"/>
      <c r="CV24" s="989"/>
      <c r="CW24" s="987">
        <v>1095</v>
      </c>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97"/>
    </row>
    <row r="25" spans="1:131" s="190" customFormat="1" ht="26.25" customHeight="1" thickBot="1">
      <c r="A25" s="1023" t="s">
        <v>335</v>
      </c>
      <c r="B25" s="1023"/>
      <c r="C25" s="1023"/>
      <c r="D25" s="1023"/>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95"/>
      <c r="BK25" s="195"/>
      <c r="BL25" s="195"/>
      <c r="BM25" s="195"/>
      <c r="BN25" s="195"/>
      <c r="BO25" s="207"/>
      <c r="BP25" s="207"/>
      <c r="BQ25" s="204">
        <v>19</v>
      </c>
      <c r="BR25" s="352"/>
      <c r="BS25" s="949" t="s">
        <v>540</v>
      </c>
      <c r="BT25" s="950"/>
      <c r="BU25" s="950"/>
      <c r="BV25" s="950"/>
      <c r="BW25" s="950"/>
      <c r="BX25" s="950"/>
      <c r="BY25" s="950"/>
      <c r="BZ25" s="950"/>
      <c r="CA25" s="950"/>
      <c r="CB25" s="950"/>
      <c r="CC25" s="950"/>
      <c r="CD25" s="950"/>
      <c r="CE25" s="950"/>
      <c r="CF25" s="950"/>
      <c r="CG25" s="951"/>
      <c r="CH25" s="987">
        <v>6</v>
      </c>
      <c r="CI25" s="988"/>
      <c r="CJ25" s="988"/>
      <c r="CK25" s="988"/>
      <c r="CL25" s="989"/>
      <c r="CM25" s="987">
        <v>2264</v>
      </c>
      <c r="CN25" s="988"/>
      <c r="CO25" s="988"/>
      <c r="CP25" s="988"/>
      <c r="CQ25" s="989"/>
      <c r="CR25" s="987">
        <v>1300</v>
      </c>
      <c r="CS25" s="988"/>
      <c r="CT25" s="988"/>
      <c r="CU25" s="988"/>
      <c r="CV25" s="989"/>
      <c r="CW25" s="987">
        <v>118</v>
      </c>
      <c r="CX25" s="988"/>
      <c r="CY25" s="988"/>
      <c r="CZ25" s="988"/>
      <c r="DA25" s="989"/>
      <c r="DB25" s="987">
        <v>40</v>
      </c>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89"/>
    </row>
    <row r="26" spans="1:131" s="190" customFormat="1" ht="26.25" customHeight="1">
      <c r="A26" s="930" t="s">
        <v>314</v>
      </c>
      <c r="B26" s="931"/>
      <c r="C26" s="931"/>
      <c r="D26" s="931"/>
      <c r="E26" s="931"/>
      <c r="F26" s="931"/>
      <c r="G26" s="931"/>
      <c r="H26" s="931"/>
      <c r="I26" s="931"/>
      <c r="J26" s="931"/>
      <c r="K26" s="931"/>
      <c r="L26" s="931"/>
      <c r="M26" s="931"/>
      <c r="N26" s="931"/>
      <c r="O26" s="931"/>
      <c r="P26" s="932"/>
      <c r="Q26" s="936" t="s">
        <v>336</v>
      </c>
      <c r="R26" s="937"/>
      <c r="S26" s="937"/>
      <c r="T26" s="937"/>
      <c r="U26" s="938"/>
      <c r="V26" s="936" t="s">
        <v>337</v>
      </c>
      <c r="W26" s="937"/>
      <c r="X26" s="937"/>
      <c r="Y26" s="937"/>
      <c r="Z26" s="938"/>
      <c r="AA26" s="936" t="s">
        <v>338</v>
      </c>
      <c r="AB26" s="937"/>
      <c r="AC26" s="937"/>
      <c r="AD26" s="937"/>
      <c r="AE26" s="937"/>
      <c r="AF26" s="1019" t="s">
        <v>339</v>
      </c>
      <c r="AG26" s="943"/>
      <c r="AH26" s="943"/>
      <c r="AI26" s="943"/>
      <c r="AJ26" s="1020"/>
      <c r="AK26" s="937" t="s">
        <v>340</v>
      </c>
      <c r="AL26" s="937"/>
      <c r="AM26" s="937"/>
      <c r="AN26" s="937"/>
      <c r="AO26" s="938"/>
      <c r="AP26" s="936" t="s">
        <v>341</v>
      </c>
      <c r="AQ26" s="937"/>
      <c r="AR26" s="937"/>
      <c r="AS26" s="937"/>
      <c r="AT26" s="938"/>
      <c r="AU26" s="936" t="s">
        <v>342</v>
      </c>
      <c r="AV26" s="937"/>
      <c r="AW26" s="937"/>
      <c r="AX26" s="937"/>
      <c r="AY26" s="938"/>
      <c r="AZ26" s="936" t="s">
        <v>343</v>
      </c>
      <c r="BA26" s="937"/>
      <c r="BB26" s="937"/>
      <c r="BC26" s="937"/>
      <c r="BD26" s="938"/>
      <c r="BE26" s="936" t="s">
        <v>321</v>
      </c>
      <c r="BF26" s="937"/>
      <c r="BG26" s="937"/>
      <c r="BH26" s="937"/>
      <c r="BI26" s="952"/>
      <c r="BJ26" s="195"/>
      <c r="BK26" s="195"/>
      <c r="BL26" s="195"/>
      <c r="BM26" s="195"/>
      <c r="BN26" s="195"/>
      <c r="BO26" s="207"/>
      <c r="BP26" s="207"/>
      <c r="BQ26" s="204">
        <v>20</v>
      </c>
      <c r="BR26" s="352"/>
      <c r="BS26" s="949" t="s">
        <v>541</v>
      </c>
      <c r="BT26" s="950"/>
      <c r="BU26" s="950"/>
      <c r="BV26" s="950"/>
      <c r="BW26" s="950"/>
      <c r="BX26" s="950"/>
      <c r="BY26" s="950"/>
      <c r="BZ26" s="950"/>
      <c r="CA26" s="950"/>
      <c r="CB26" s="950"/>
      <c r="CC26" s="950"/>
      <c r="CD26" s="950"/>
      <c r="CE26" s="950"/>
      <c r="CF26" s="950"/>
      <c r="CG26" s="951"/>
      <c r="CH26" s="987">
        <v>-23</v>
      </c>
      <c r="CI26" s="988"/>
      <c r="CJ26" s="988"/>
      <c r="CK26" s="988"/>
      <c r="CL26" s="989"/>
      <c r="CM26" s="987">
        <v>483</v>
      </c>
      <c r="CN26" s="988"/>
      <c r="CO26" s="988"/>
      <c r="CP26" s="988"/>
      <c r="CQ26" s="989"/>
      <c r="CR26" s="987">
        <v>15</v>
      </c>
      <c r="CS26" s="988"/>
      <c r="CT26" s="988"/>
      <c r="CU26" s="988"/>
      <c r="CV26" s="989"/>
      <c r="CW26" s="987">
        <v>0</v>
      </c>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21"/>
      <c r="AG27" s="946"/>
      <c r="AH27" s="946"/>
      <c r="AI27" s="946"/>
      <c r="AJ27" s="1022"/>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7"/>
      <c r="BP27" s="207"/>
      <c r="BQ27" s="204">
        <v>21</v>
      </c>
      <c r="BR27" s="352"/>
      <c r="BS27" s="949" t="s">
        <v>542</v>
      </c>
      <c r="BT27" s="950"/>
      <c r="BU27" s="950"/>
      <c r="BV27" s="950"/>
      <c r="BW27" s="950"/>
      <c r="BX27" s="950"/>
      <c r="BY27" s="950"/>
      <c r="BZ27" s="950"/>
      <c r="CA27" s="950"/>
      <c r="CB27" s="950"/>
      <c r="CC27" s="950"/>
      <c r="CD27" s="950"/>
      <c r="CE27" s="950"/>
      <c r="CF27" s="950"/>
      <c r="CG27" s="951"/>
      <c r="CH27" s="987">
        <v>283</v>
      </c>
      <c r="CI27" s="988"/>
      <c r="CJ27" s="988"/>
      <c r="CK27" s="988"/>
      <c r="CL27" s="989"/>
      <c r="CM27" s="987">
        <v>6626</v>
      </c>
      <c r="CN27" s="988"/>
      <c r="CO27" s="988"/>
      <c r="CP27" s="988"/>
      <c r="CQ27" s="989"/>
      <c r="CR27" s="987">
        <v>1000</v>
      </c>
      <c r="CS27" s="988"/>
      <c r="CT27" s="988"/>
      <c r="CU27" s="988"/>
      <c r="CV27" s="989"/>
      <c r="CW27" s="987">
        <v>0</v>
      </c>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89"/>
    </row>
    <row r="28" spans="1:131" s="190" customFormat="1" ht="26.25" customHeight="1" thickTop="1">
      <c r="A28" s="208">
        <v>1</v>
      </c>
      <c r="B28" s="1009" t="s">
        <v>503</v>
      </c>
      <c r="C28" s="1010"/>
      <c r="D28" s="1010"/>
      <c r="E28" s="1010"/>
      <c r="F28" s="1010"/>
      <c r="G28" s="1010"/>
      <c r="H28" s="1010"/>
      <c r="I28" s="1010"/>
      <c r="J28" s="1010"/>
      <c r="K28" s="1010"/>
      <c r="L28" s="1010"/>
      <c r="M28" s="1010"/>
      <c r="N28" s="1010"/>
      <c r="O28" s="1010"/>
      <c r="P28" s="1011"/>
      <c r="Q28" s="1012">
        <v>5183</v>
      </c>
      <c r="R28" s="1013"/>
      <c r="S28" s="1013"/>
      <c r="T28" s="1013"/>
      <c r="U28" s="1013"/>
      <c r="V28" s="1013">
        <v>4592</v>
      </c>
      <c r="W28" s="1013"/>
      <c r="X28" s="1013"/>
      <c r="Y28" s="1013"/>
      <c r="Z28" s="1013"/>
      <c r="AA28" s="1014">
        <v>591</v>
      </c>
      <c r="AB28" s="1014"/>
      <c r="AC28" s="1014"/>
      <c r="AD28" s="1014"/>
      <c r="AE28" s="1015"/>
      <c r="AF28" s="1016">
        <v>591</v>
      </c>
      <c r="AG28" s="1013"/>
      <c r="AH28" s="1013"/>
      <c r="AI28" s="1013"/>
      <c r="AJ28" s="1017"/>
      <c r="AK28" s="1018"/>
      <c r="AL28" s="1005"/>
      <c r="AM28" s="1005"/>
      <c r="AN28" s="1005"/>
      <c r="AO28" s="1005"/>
      <c r="AP28" s="1005"/>
      <c r="AQ28" s="1005"/>
      <c r="AR28" s="1005"/>
      <c r="AS28" s="1005"/>
      <c r="AT28" s="1005"/>
      <c r="AU28" s="1005"/>
      <c r="AV28" s="1005"/>
      <c r="AW28" s="1005"/>
      <c r="AX28" s="1005"/>
      <c r="AY28" s="1005"/>
      <c r="AZ28" s="1006"/>
      <c r="BA28" s="1006"/>
      <c r="BB28" s="1006"/>
      <c r="BC28" s="1006"/>
      <c r="BD28" s="1006"/>
      <c r="BE28" s="1007"/>
      <c r="BF28" s="1007"/>
      <c r="BG28" s="1007"/>
      <c r="BH28" s="1007"/>
      <c r="BI28" s="1008"/>
      <c r="BJ28" s="195"/>
      <c r="BK28" s="195"/>
      <c r="BL28" s="195"/>
      <c r="BM28" s="195"/>
      <c r="BN28" s="195"/>
      <c r="BO28" s="207"/>
      <c r="BP28" s="207"/>
      <c r="BQ28" s="204">
        <v>22</v>
      </c>
      <c r="BR28" s="352"/>
      <c r="BS28" s="949" t="s">
        <v>543</v>
      </c>
      <c r="BT28" s="950"/>
      <c r="BU28" s="950"/>
      <c r="BV28" s="950"/>
      <c r="BW28" s="950"/>
      <c r="BX28" s="950"/>
      <c r="BY28" s="950"/>
      <c r="BZ28" s="950"/>
      <c r="CA28" s="950"/>
      <c r="CB28" s="950"/>
      <c r="CC28" s="950"/>
      <c r="CD28" s="950"/>
      <c r="CE28" s="950"/>
      <c r="CF28" s="950"/>
      <c r="CG28" s="951"/>
      <c r="CH28" s="987">
        <v>7</v>
      </c>
      <c r="CI28" s="988"/>
      <c r="CJ28" s="988"/>
      <c r="CK28" s="988"/>
      <c r="CL28" s="989"/>
      <c r="CM28" s="987">
        <v>89</v>
      </c>
      <c r="CN28" s="988"/>
      <c r="CO28" s="988"/>
      <c r="CP28" s="988"/>
      <c r="CQ28" s="989"/>
      <c r="CR28" s="987">
        <v>34</v>
      </c>
      <c r="CS28" s="988"/>
      <c r="CT28" s="988"/>
      <c r="CU28" s="988"/>
      <c r="CV28" s="989"/>
      <c r="CW28" s="987">
        <v>0</v>
      </c>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89"/>
    </row>
    <row r="29" spans="1:131" s="190" customFormat="1" ht="26.25" customHeight="1">
      <c r="A29" s="208">
        <v>2</v>
      </c>
      <c r="B29" s="978" t="s">
        <v>504</v>
      </c>
      <c r="C29" s="979"/>
      <c r="D29" s="979"/>
      <c r="E29" s="979"/>
      <c r="F29" s="979"/>
      <c r="G29" s="979"/>
      <c r="H29" s="979"/>
      <c r="I29" s="979"/>
      <c r="J29" s="979"/>
      <c r="K29" s="979"/>
      <c r="L29" s="979"/>
      <c r="M29" s="979"/>
      <c r="N29" s="979"/>
      <c r="O29" s="979"/>
      <c r="P29" s="980"/>
      <c r="Q29" s="985">
        <v>74214</v>
      </c>
      <c r="R29" s="982"/>
      <c r="S29" s="982"/>
      <c r="T29" s="982"/>
      <c r="U29" s="982"/>
      <c r="V29" s="982">
        <v>65891</v>
      </c>
      <c r="W29" s="982"/>
      <c r="X29" s="982"/>
      <c r="Y29" s="982"/>
      <c r="Z29" s="982"/>
      <c r="AA29" s="982">
        <v>8323</v>
      </c>
      <c r="AB29" s="982"/>
      <c r="AC29" s="982"/>
      <c r="AD29" s="982"/>
      <c r="AE29" s="983"/>
      <c r="AF29" s="981">
        <v>45272</v>
      </c>
      <c r="AG29" s="982"/>
      <c r="AH29" s="982"/>
      <c r="AI29" s="982"/>
      <c r="AJ29" s="983"/>
      <c r="AK29" s="913">
        <v>428</v>
      </c>
      <c r="AL29" s="904"/>
      <c r="AM29" s="904"/>
      <c r="AN29" s="904"/>
      <c r="AO29" s="904"/>
      <c r="AP29" s="904">
        <v>156253</v>
      </c>
      <c r="AQ29" s="904"/>
      <c r="AR29" s="904"/>
      <c r="AS29" s="904"/>
      <c r="AT29" s="904"/>
      <c r="AU29" s="904"/>
      <c r="AV29" s="904"/>
      <c r="AW29" s="904"/>
      <c r="AX29" s="904"/>
      <c r="AY29" s="904"/>
      <c r="AZ29" s="984"/>
      <c r="BA29" s="984"/>
      <c r="BB29" s="984"/>
      <c r="BC29" s="984"/>
      <c r="BD29" s="984"/>
      <c r="BE29" s="976" t="s">
        <v>505</v>
      </c>
      <c r="BF29" s="976"/>
      <c r="BG29" s="976"/>
      <c r="BH29" s="976"/>
      <c r="BI29" s="977"/>
      <c r="BJ29" s="195"/>
      <c r="BK29" s="195"/>
      <c r="BL29" s="195"/>
      <c r="BM29" s="195"/>
      <c r="BN29" s="195"/>
      <c r="BO29" s="207"/>
      <c r="BP29" s="207"/>
      <c r="BQ29" s="204">
        <v>23</v>
      </c>
      <c r="BR29" s="352"/>
      <c r="BS29" s="949" t="s">
        <v>544</v>
      </c>
      <c r="BT29" s="950"/>
      <c r="BU29" s="950"/>
      <c r="BV29" s="950"/>
      <c r="BW29" s="950"/>
      <c r="BX29" s="950"/>
      <c r="BY29" s="950"/>
      <c r="BZ29" s="950"/>
      <c r="CA29" s="950"/>
      <c r="CB29" s="950"/>
      <c r="CC29" s="950"/>
      <c r="CD29" s="950"/>
      <c r="CE29" s="950"/>
      <c r="CF29" s="950"/>
      <c r="CG29" s="951"/>
      <c r="CH29" s="987">
        <v>4</v>
      </c>
      <c r="CI29" s="988"/>
      <c r="CJ29" s="988"/>
      <c r="CK29" s="988"/>
      <c r="CL29" s="989"/>
      <c r="CM29" s="987">
        <v>143</v>
      </c>
      <c r="CN29" s="988"/>
      <c r="CO29" s="988"/>
      <c r="CP29" s="988"/>
      <c r="CQ29" s="989"/>
      <c r="CR29" s="987">
        <v>15</v>
      </c>
      <c r="CS29" s="988"/>
      <c r="CT29" s="988"/>
      <c r="CU29" s="988"/>
      <c r="CV29" s="989"/>
      <c r="CW29" s="987">
        <v>28</v>
      </c>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89"/>
    </row>
    <row r="30" spans="1:131" s="190" customFormat="1" ht="26.25" customHeight="1">
      <c r="A30" s="208">
        <v>3</v>
      </c>
      <c r="B30" s="978" t="s">
        <v>506</v>
      </c>
      <c r="C30" s="979"/>
      <c r="D30" s="979"/>
      <c r="E30" s="979"/>
      <c r="F30" s="979"/>
      <c r="G30" s="979"/>
      <c r="H30" s="979"/>
      <c r="I30" s="979"/>
      <c r="J30" s="979"/>
      <c r="K30" s="979"/>
      <c r="L30" s="979"/>
      <c r="M30" s="979"/>
      <c r="N30" s="979"/>
      <c r="O30" s="979"/>
      <c r="P30" s="980"/>
      <c r="Q30" s="985">
        <v>44608</v>
      </c>
      <c r="R30" s="982"/>
      <c r="S30" s="982"/>
      <c r="T30" s="982"/>
      <c r="U30" s="982"/>
      <c r="V30" s="982">
        <v>46812</v>
      </c>
      <c r="W30" s="982"/>
      <c r="X30" s="982"/>
      <c r="Y30" s="982"/>
      <c r="Z30" s="982"/>
      <c r="AA30" s="982">
        <v>-2204</v>
      </c>
      <c r="AB30" s="982"/>
      <c r="AC30" s="982"/>
      <c r="AD30" s="982"/>
      <c r="AE30" s="983"/>
      <c r="AF30" s="981">
        <v>13088</v>
      </c>
      <c r="AG30" s="982"/>
      <c r="AH30" s="982"/>
      <c r="AI30" s="982"/>
      <c r="AJ30" s="983"/>
      <c r="AK30" s="913">
        <v>11634</v>
      </c>
      <c r="AL30" s="904"/>
      <c r="AM30" s="904"/>
      <c r="AN30" s="904"/>
      <c r="AO30" s="904"/>
      <c r="AP30" s="904">
        <v>23529</v>
      </c>
      <c r="AQ30" s="904"/>
      <c r="AR30" s="904"/>
      <c r="AS30" s="904"/>
      <c r="AT30" s="904"/>
      <c r="AU30" s="904">
        <v>13506</v>
      </c>
      <c r="AV30" s="904"/>
      <c r="AW30" s="904"/>
      <c r="AX30" s="904"/>
      <c r="AY30" s="904"/>
      <c r="AZ30" s="984"/>
      <c r="BA30" s="984"/>
      <c r="BB30" s="984"/>
      <c r="BC30" s="984"/>
      <c r="BD30" s="984"/>
      <c r="BE30" s="976" t="s">
        <v>505</v>
      </c>
      <c r="BF30" s="976"/>
      <c r="BG30" s="976"/>
      <c r="BH30" s="976"/>
      <c r="BI30" s="977"/>
      <c r="BJ30" s="195"/>
      <c r="BK30" s="195"/>
      <c r="BL30" s="195"/>
      <c r="BM30" s="195"/>
      <c r="BN30" s="195"/>
      <c r="BO30" s="207"/>
      <c r="BP30" s="207"/>
      <c r="BQ30" s="204">
        <v>24</v>
      </c>
      <c r="BR30" s="352" t="s">
        <v>536</v>
      </c>
      <c r="BS30" s="996" t="s">
        <v>545</v>
      </c>
      <c r="BT30" s="997"/>
      <c r="BU30" s="997"/>
      <c r="BV30" s="997"/>
      <c r="BW30" s="997"/>
      <c r="BX30" s="997"/>
      <c r="BY30" s="997"/>
      <c r="BZ30" s="997"/>
      <c r="CA30" s="997"/>
      <c r="CB30" s="997"/>
      <c r="CC30" s="997"/>
      <c r="CD30" s="997"/>
      <c r="CE30" s="997"/>
      <c r="CF30" s="997"/>
      <c r="CG30" s="998"/>
      <c r="CH30" s="987">
        <v>20</v>
      </c>
      <c r="CI30" s="988"/>
      <c r="CJ30" s="988"/>
      <c r="CK30" s="988"/>
      <c r="CL30" s="989"/>
      <c r="CM30" s="987">
        <v>202</v>
      </c>
      <c r="CN30" s="988"/>
      <c r="CO30" s="988"/>
      <c r="CP30" s="988"/>
      <c r="CQ30" s="989"/>
      <c r="CR30" s="987">
        <v>150</v>
      </c>
      <c r="CS30" s="988"/>
      <c r="CT30" s="988"/>
      <c r="CU30" s="988"/>
      <c r="CV30" s="989"/>
      <c r="CW30" s="987">
        <v>19</v>
      </c>
      <c r="CX30" s="988"/>
      <c r="CY30" s="988"/>
      <c r="CZ30" s="988"/>
      <c r="DA30" s="989"/>
      <c r="DB30" s="999">
        <v>116</v>
      </c>
      <c r="DC30" s="1000"/>
      <c r="DD30" s="1000"/>
      <c r="DE30" s="1000"/>
      <c r="DF30" s="1001"/>
      <c r="DG30" s="999"/>
      <c r="DH30" s="1000"/>
      <c r="DI30" s="1000"/>
      <c r="DJ30" s="1000"/>
      <c r="DK30" s="1001"/>
      <c r="DL30" s="999">
        <v>1</v>
      </c>
      <c r="DM30" s="1000"/>
      <c r="DN30" s="1000"/>
      <c r="DO30" s="1000"/>
      <c r="DP30" s="1001"/>
      <c r="DQ30" s="999"/>
      <c r="DR30" s="1000"/>
      <c r="DS30" s="1000"/>
      <c r="DT30" s="1000"/>
      <c r="DU30" s="1001"/>
      <c r="DV30" s="1002"/>
      <c r="DW30" s="1003"/>
      <c r="DX30" s="1003"/>
      <c r="DY30" s="1003"/>
      <c r="DZ30" s="1004"/>
      <c r="EA30" s="189"/>
    </row>
    <row r="31" spans="1:131" s="190" customFormat="1" ht="26.25" customHeight="1">
      <c r="A31" s="208">
        <v>4</v>
      </c>
      <c r="B31" s="978" t="s">
        <v>507</v>
      </c>
      <c r="C31" s="979"/>
      <c r="D31" s="979"/>
      <c r="E31" s="979"/>
      <c r="F31" s="979"/>
      <c r="G31" s="979"/>
      <c r="H31" s="979"/>
      <c r="I31" s="979"/>
      <c r="J31" s="979"/>
      <c r="K31" s="979"/>
      <c r="L31" s="979"/>
      <c r="M31" s="979"/>
      <c r="N31" s="979"/>
      <c r="O31" s="979"/>
      <c r="P31" s="980"/>
      <c r="Q31" s="985">
        <v>12844</v>
      </c>
      <c r="R31" s="982"/>
      <c r="S31" s="982"/>
      <c r="T31" s="982"/>
      <c r="U31" s="982"/>
      <c r="V31" s="982">
        <v>12045</v>
      </c>
      <c r="W31" s="982"/>
      <c r="X31" s="982"/>
      <c r="Y31" s="982"/>
      <c r="Z31" s="982"/>
      <c r="AA31" s="982">
        <v>799</v>
      </c>
      <c r="AB31" s="982"/>
      <c r="AC31" s="982"/>
      <c r="AD31" s="982"/>
      <c r="AE31" s="983"/>
      <c r="AF31" s="981">
        <v>13955</v>
      </c>
      <c r="AG31" s="982"/>
      <c r="AH31" s="982"/>
      <c r="AI31" s="982"/>
      <c r="AJ31" s="983"/>
      <c r="AK31" s="913"/>
      <c r="AL31" s="904"/>
      <c r="AM31" s="904"/>
      <c r="AN31" s="904"/>
      <c r="AO31" s="904"/>
      <c r="AP31" s="904">
        <v>34293</v>
      </c>
      <c r="AQ31" s="904"/>
      <c r="AR31" s="904"/>
      <c r="AS31" s="904"/>
      <c r="AT31" s="904"/>
      <c r="AU31" s="904"/>
      <c r="AV31" s="904"/>
      <c r="AW31" s="904"/>
      <c r="AX31" s="904"/>
      <c r="AY31" s="904"/>
      <c r="AZ31" s="984"/>
      <c r="BA31" s="984"/>
      <c r="BB31" s="984"/>
      <c r="BC31" s="984"/>
      <c r="BD31" s="984"/>
      <c r="BE31" s="976" t="s">
        <v>505</v>
      </c>
      <c r="BF31" s="976"/>
      <c r="BG31" s="976"/>
      <c r="BH31" s="976"/>
      <c r="BI31" s="977"/>
      <c r="BJ31" s="195"/>
      <c r="BK31" s="195"/>
      <c r="BL31" s="195"/>
      <c r="BM31" s="195"/>
      <c r="BN31" s="195"/>
      <c r="BO31" s="207"/>
      <c r="BP31" s="207"/>
      <c r="BQ31" s="204">
        <v>25</v>
      </c>
      <c r="BR31" s="352"/>
      <c r="BS31" s="949" t="s">
        <v>546</v>
      </c>
      <c r="BT31" s="950"/>
      <c r="BU31" s="950"/>
      <c r="BV31" s="950"/>
      <c r="BW31" s="950"/>
      <c r="BX31" s="950"/>
      <c r="BY31" s="950"/>
      <c r="BZ31" s="950"/>
      <c r="CA31" s="950"/>
      <c r="CB31" s="950"/>
      <c r="CC31" s="950"/>
      <c r="CD31" s="950"/>
      <c r="CE31" s="950"/>
      <c r="CF31" s="950"/>
      <c r="CG31" s="951"/>
      <c r="CH31" s="987">
        <v>-1</v>
      </c>
      <c r="CI31" s="988"/>
      <c r="CJ31" s="988"/>
      <c r="CK31" s="988"/>
      <c r="CL31" s="989"/>
      <c r="CM31" s="987">
        <v>231</v>
      </c>
      <c r="CN31" s="988"/>
      <c r="CO31" s="988"/>
      <c r="CP31" s="988"/>
      <c r="CQ31" s="989"/>
      <c r="CR31" s="987">
        <v>56</v>
      </c>
      <c r="CS31" s="988"/>
      <c r="CT31" s="988"/>
      <c r="CU31" s="988"/>
      <c r="CV31" s="989"/>
      <c r="CW31" s="987">
        <v>14</v>
      </c>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89"/>
    </row>
    <row r="32" spans="1:131" s="190" customFormat="1" ht="26.25" customHeight="1">
      <c r="A32" s="208">
        <v>5</v>
      </c>
      <c r="B32" s="978" t="s">
        <v>508</v>
      </c>
      <c r="C32" s="979"/>
      <c r="D32" s="979"/>
      <c r="E32" s="979"/>
      <c r="F32" s="979"/>
      <c r="G32" s="979"/>
      <c r="H32" s="979"/>
      <c r="I32" s="979"/>
      <c r="J32" s="979"/>
      <c r="K32" s="979"/>
      <c r="L32" s="979"/>
      <c r="M32" s="979"/>
      <c r="N32" s="979"/>
      <c r="O32" s="979"/>
      <c r="P32" s="980"/>
      <c r="Q32" s="985">
        <v>20716</v>
      </c>
      <c r="R32" s="982"/>
      <c r="S32" s="982"/>
      <c r="T32" s="982"/>
      <c r="U32" s="982"/>
      <c r="V32" s="982">
        <v>60323</v>
      </c>
      <c r="W32" s="982"/>
      <c r="X32" s="982"/>
      <c r="Y32" s="982"/>
      <c r="Z32" s="982"/>
      <c r="AA32" s="982">
        <v>-39607</v>
      </c>
      <c r="AB32" s="982"/>
      <c r="AC32" s="982"/>
      <c r="AD32" s="982"/>
      <c r="AE32" s="983"/>
      <c r="AF32" s="981">
        <v>31318</v>
      </c>
      <c r="AG32" s="982"/>
      <c r="AH32" s="982"/>
      <c r="AI32" s="982"/>
      <c r="AJ32" s="983"/>
      <c r="AK32" s="913"/>
      <c r="AL32" s="904"/>
      <c r="AM32" s="904"/>
      <c r="AN32" s="904"/>
      <c r="AO32" s="904"/>
      <c r="AP32" s="904"/>
      <c r="AQ32" s="904"/>
      <c r="AR32" s="904"/>
      <c r="AS32" s="904"/>
      <c r="AT32" s="904"/>
      <c r="AU32" s="904"/>
      <c r="AV32" s="904"/>
      <c r="AW32" s="904"/>
      <c r="AX32" s="904"/>
      <c r="AY32" s="904"/>
      <c r="AZ32" s="984"/>
      <c r="BA32" s="984"/>
      <c r="BB32" s="984"/>
      <c r="BC32" s="984"/>
      <c r="BD32" s="984"/>
      <c r="BE32" s="976" t="s">
        <v>509</v>
      </c>
      <c r="BF32" s="976"/>
      <c r="BG32" s="976"/>
      <c r="BH32" s="976"/>
      <c r="BI32" s="977"/>
      <c r="BJ32" s="195"/>
      <c r="BK32" s="195"/>
      <c r="BL32" s="195"/>
      <c r="BM32" s="195"/>
      <c r="BN32" s="195"/>
      <c r="BO32" s="207"/>
      <c r="BP32" s="207"/>
      <c r="BQ32" s="204">
        <v>26</v>
      </c>
      <c r="BR32" s="352"/>
      <c r="BS32" s="949" t="s">
        <v>547</v>
      </c>
      <c r="BT32" s="950"/>
      <c r="BU32" s="950"/>
      <c r="BV32" s="950"/>
      <c r="BW32" s="950"/>
      <c r="BX32" s="950"/>
      <c r="BY32" s="950"/>
      <c r="BZ32" s="950"/>
      <c r="CA32" s="950"/>
      <c r="CB32" s="950"/>
      <c r="CC32" s="950"/>
      <c r="CD32" s="950"/>
      <c r="CE32" s="950"/>
      <c r="CF32" s="950"/>
      <c r="CG32" s="951"/>
      <c r="CH32" s="987">
        <v>110</v>
      </c>
      <c r="CI32" s="988"/>
      <c r="CJ32" s="988"/>
      <c r="CK32" s="988"/>
      <c r="CL32" s="989"/>
      <c r="CM32" s="987">
        <v>23821</v>
      </c>
      <c r="CN32" s="988"/>
      <c r="CO32" s="988"/>
      <c r="CP32" s="988"/>
      <c r="CQ32" s="989"/>
      <c r="CR32" s="987">
        <v>7370</v>
      </c>
      <c r="CS32" s="988"/>
      <c r="CT32" s="988"/>
      <c r="CU32" s="988"/>
      <c r="CV32" s="989"/>
      <c r="CW32" s="987">
        <v>0</v>
      </c>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89"/>
    </row>
    <row r="33" spans="1:131" s="190" customFormat="1" ht="26.25" customHeight="1">
      <c r="A33" s="208">
        <v>6</v>
      </c>
      <c r="B33" s="978" t="s">
        <v>510</v>
      </c>
      <c r="C33" s="979"/>
      <c r="D33" s="979"/>
      <c r="E33" s="979"/>
      <c r="F33" s="979"/>
      <c r="G33" s="979"/>
      <c r="H33" s="979"/>
      <c r="I33" s="979"/>
      <c r="J33" s="979"/>
      <c r="K33" s="979"/>
      <c r="L33" s="979"/>
      <c r="M33" s="979"/>
      <c r="N33" s="979"/>
      <c r="O33" s="979"/>
      <c r="P33" s="980"/>
      <c r="Q33" s="985">
        <v>4212</v>
      </c>
      <c r="R33" s="982"/>
      <c r="S33" s="982"/>
      <c r="T33" s="982"/>
      <c r="U33" s="982"/>
      <c r="V33" s="982">
        <v>25218</v>
      </c>
      <c r="W33" s="982"/>
      <c r="X33" s="982"/>
      <c r="Y33" s="982"/>
      <c r="Z33" s="982"/>
      <c r="AA33" s="982">
        <v>-21006</v>
      </c>
      <c r="AB33" s="982"/>
      <c r="AC33" s="982"/>
      <c r="AD33" s="982"/>
      <c r="AE33" s="983"/>
      <c r="AF33" s="981">
        <v>60194</v>
      </c>
      <c r="AG33" s="982"/>
      <c r="AH33" s="982"/>
      <c r="AI33" s="982"/>
      <c r="AJ33" s="983"/>
      <c r="AK33" s="913"/>
      <c r="AL33" s="904"/>
      <c r="AM33" s="904"/>
      <c r="AN33" s="904"/>
      <c r="AO33" s="904"/>
      <c r="AP33" s="904"/>
      <c r="AQ33" s="904"/>
      <c r="AR33" s="904"/>
      <c r="AS33" s="904"/>
      <c r="AT33" s="904"/>
      <c r="AU33" s="904"/>
      <c r="AV33" s="904"/>
      <c r="AW33" s="904"/>
      <c r="AX33" s="904"/>
      <c r="AY33" s="904"/>
      <c r="AZ33" s="984"/>
      <c r="BA33" s="984"/>
      <c r="BB33" s="984"/>
      <c r="BC33" s="984"/>
      <c r="BD33" s="984"/>
      <c r="BE33" s="976" t="s">
        <v>509</v>
      </c>
      <c r="BF33" s="976"/>
      <c r="BG33" s="976"/>
      <c r="BH33" s="976"/>
      <c r="BI33" s="977"/>
      <c r="BJ33" s="195"/>
      <c r="BK33" s="195"/>
      <c r="BL33" s="195"/>
      <c r="BM33" s="195"/>
      <c r="BN33" s="195"/>
      <c r="BO33" s="207"/>
      <c r="BP33" s="207"/>
      <c r="BQ33" s="204">
        <v>27</v>
      </c>
      <c r="BR33" s="352"/>
      <c r="BS33" s="949" t="s">
        <v>548</v>
      </c>
      <c r="BT33" s="950"/>
      <c r="BU33" s="950"/>
      <c r="BV33" s="950"/>
      <c r="BW33" s="950"/>
      <c r="BX33" s="950"/>
      <c r="BY33" s="950"/>
      <c r="BZ33" s="950"/>
      <c r="CA33" s="950"/>
      <c r="CB33" s="950"/>
      <c r="CC33" s="950"/>
      <c r="CD33" s="950"/>
      <c r="CE33" s="950"/>
      <c r="CF33" s="950"/>
      <c r="CG33" s="951"/>
      <c r="CH33" s="987">
        <v>9</v>
      </c>
      <c r="CI33" s="988"/>
      <c r="CJ33" s="988"/>
      <c r="CK33" s="988"/>
      <c r="CL33" s="989"/>
      <c r="CM33" s="987">
        <v>1017</v>
      </c>
      <c r="CN33" s="988"/>
      <c r="CO33" s="988"/>
      <c r="CP33" s="988"/>
      <c r="CQ33" s="989"/>
      <c r="CR33" s="987">
        <v>200</v>
      </c>
      <c r="CS33" s="988"/>
      <c r="CT33" s="988"/>
      <c r="CU33" s="988"/>
      <c r="CV33" s="989"/>
      <c r="CW33" s="987">
        <v>38</v>
      </c>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89"/>
    </row>
    <row r="34" spans="1:131" s="190" customFormat="1" ht="26.25" customHeight="1">
      <c r="A34" s="208">
        <v>7</v>
      </c>
      <c r="B34" s="978" t="s">
        <v>511</v>
      </c>
      <c r="C34" s="979"/>
      <c r="D34" s="979"/>
      <c r="E34" s="979"/>
      <c r="F34" s="979"/>
      <c r="G34" s="979"/>
      <c r="H34" s="979"/>
      <c r="I34" s="979"/>
      <c r="J34" s="979"/>
      <c r="K34" s="979"/>
      <c r="L34" s="979"/>
      <c r="M34" s="979"/>
      <c r="N34" s="979"/>
      <c r="O34" s="979"/>
      <c r="P34" s="980"/>
      <c r="Q34" s="985">
        <v>548</v>
      </c>
      <c r="R34" s="982"/>
      <c r="S34" s="982"/>
      <c r="T34" s="982"/>
      <c r="U34" s="982"/>
      <c r="V34" s="982">
        <v>548</v>
      </c>
      <c r="W34" s="982"/>
      <c r="X34" s="982"/>
      <c r="Y34" s="982"/>
      <c r="Z34" s="982"/>
      <c r="AA34" s="982"/>
      <c r="AB34" s="982"/>
      <c r="AC34" s="982"/>
      <c r="AD34" s="982"/>
      <c r="AE34" s="983"/>
      <c r="AF34" s="981"/>
      <c r="AG34" s="982"/>
      <c r="AH34" s="982"/>
      <c r="AI34" s="982"/>
      <c r="AJ34" s="983"/>
      <c r="AK34" s="913">
        <v>1</v>
      </c>
      <c r="AL34" s="904"/>
      <c r="AM34" s="904"/>
      <c r="AN34" s="904"/>
      <c r="AO34" s="904"/>
      <c r="AP34" s="904">
        <v>1353</v>
      </c>
      <c r="AQ34" s="904"/>
      <c r="AR34" s="904"/>
      <c r="AS34" s="904"/>
      <c r="AT34" s="904"/>
      <c r="AU34" s="904"/>
      <c r="AV34" s="904"/>
      <c r="AW34" s="904"/>
      <c r="AX34" s="904"/>
      <c r="AY34" s="904"/>
      <c r="AZ34" s="984"/>
      <c r="BA34" s="984"/>
      <c r="BB34" s="984"/>
      <c r="BC34" s="984"/>
      <c r="BD34" s="984"/>
      <c r="BE34" s="976" t="s">
        <v>512</v>
      </c>
      <c r="BF34" s="976"/>
      <c r="BG34" s="976"/>
      <c r="BH34" s="976"/>
      <c r="BI34" s="977"/>
      <c r="BJ34" s="195"/>
      <c r="BK34" s="195"/>
      <c r="BL34" s="195"/>
      <c r="BM34" s="195"/>
      <c r="BN34" s="195"/>
      <c r="BO34" s="207"/>
      <c r="BP34" s="207"/>
      <c r="BQ34" s="204">
        <v>28</v>
      </c>
      <c r="BR34" s="352"/>
      <c r="BS34" s="996" t="s">
        <v>549</v>
      </c>
      <c r="BT34" s="997"/>
      <c r="BU34" s="997"/>
      <c r="BV34" s="997"/>
      <c r="BW34" s="997"/>
      <c r="BX34" s="997"/>
      <c r="BY34" s="997"/>
      <c r="BZ34" s="997"/>
      <c r="CA34" s="997"/>
      <c r="CB34" s="997"/>
      <c r="CC34" s="997"/>
      <c r="CD34" s="997"/>
      <c r="CE34" s="997"/>
      <c r="CF34" s="997"/>
      <c r="CG34" s="998"/>
      <c r="CH34" s="987">
        <v>15</v>
      </c>
      <c r="CI34" s="988"/>
      <c r="CJ34" s="988"/>
      <c r="CK34" s="988"/>
      <c r="CL34" s="989"/>
      <c r="CM34" s="987">
        <v>1205</v>
      </c>
      <c r="CN34" s="988"/>
      <c r="CO34" s="988"/>
      <c r="CP34" s="988"/>
      <c r="CQ34" s="989"/>
      <c r="CR34" s="987">
        <v>603</v>
      </c>
      <c r="CS34" s="988"/>
      <c r="CT34" s="988"/>
      <c r="CU34" s="988"/>
      <c r="CV34" s="989"/>
      <c r="CW34" s="987">
        <v>7</v>
      </c>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89"/>
    </row>
    <row r="35" spans="1:131" s="190" customFormat="1" ht="26.25" customHeight="1">
      <c r="A35" s="208">
        <v>8</v>
      </c>
      <c r="B35" s="978" t="s">
        <v>513</v>
      </c>
      <c r="C35" s="979"/>
      <c r="D35" s="979"/>
      <c r="E35" s="979"/>
      <c r="F35" s="979"/>
      <c r="G35" s="979"/>
      <c r="H35" s="979"/>
      <c r="I35" s="979"/>
      <c r="J35" s="979"/>
      <c r="K35" s="979"/>
      <c r="L35" s="979"/>
      <c r="M35" s="979"/>
      <c r="N35" s="979"/>
      <c r="O35" s="979"/>
      <c r="P35" s="980"/>
      <c r="Q35" s="985">
        <v>31255</v>
      </c>
      <c r="R35" s="982"/>
      <c r="S35" s="982"/>
      <c r="T35" s="982"/>
      <c r="U35" s="982"/>
      <c r="V35" s="982">
        <v>29178</v>
      </c>
      <c r="W35" s="982"/>
      <c r="X35" s="982"/>
      <c r="Y35" s="982"/>
      <c r="Z35" s="982"/>
      <c r="AA35" s="982">
        <v>2077</v>
      </c>
      <c r="AB35" s="982"/>
      <c r="AC35" s="982"/>
      <c r="AD35" s="982"/>
      <c r="AE35" s="983"/>
      <c r="AF35" s="981">
        <v>1145</v>
      </c>
      <c r="AG35" s="982"/>
      <c r="AH35" s="982"/>
      <c r="AI35" s="982"/>
      <c r="AJ35" s="983"/>
      <c r="AK35" s="913">
        <v>3282</v>
      </c>
      <c r="AL35" s="904"/>
      <c r="AM35" s="904"/>
      <c r="AN35" s="904"/>
      <c r="AO35" s="904"/>
      <c r="AP35" s="904">
        <v>60538</v>
      </c>
      <c r="AQ35" s="904"/>
      <c r="AR35" s="904"/>
      <c r="AS35" s="904"/>
      <c r="AT35" s="904"/>
      <c r="AU35" s="904">
        <v>22399</v>
      </c>
      <c r="AV35" s="904"/>
      <c r="AW35" s="904"/>
      <c r="AX35" s="904"/>
      <c r="AY35" s="904"/>
      <c r="AZ35" s="984"/>
      <c r="BA35" s="984"/>
      <c r="BB35" s="984"/>
      <c r="BC35" s="984"/>
      <c r="BD35" s="984"/>
      <c r="BE35" s="976" t="s">
        <v>514</v>
      </c>
      <c r="BF35" s="976"/>
      <c r="BG35" s="976"/>
      <c r="BH35" s="976"/>
      <c r="BI35" s="977"/>
      <c r="BJ35" s="195"/>
      <c r="BK35" s="195"/>
      <c r="BL35" s="195"/>
      <c r="BM35" s="195"/>
      <c r="BN35" s="195"/>
      <c r="BO35" s="207"/>
      <c r="BP35" s="207"/>
      <c r="BQ35" s="204">
        <v>29</v>
      </c>
      <c r="BR35" s="352" t="s">
        <v>536</v>
      </c>
      <c r="BS35" s="949" t="s">
        <v>550</v>
      </c>
      <c r="BT35" s="950"/>
      <c r="BU35" s="950"/>
      <c r="BV35" s="950"/>
      <c r="BW35" s="950"/>
      <c r="BX35" s="950"/>
      <c r="BY35" s="950"/>
      <c r="BZ35" s="950"/>
      <c r="CA35" s="950"/>
      <c r="CB35" s="950"/>
      <c r="CC35" s="950"/>
      <c r="CD35" s="950"/>
      <c r="CE35" s="950"/>
      <c r="CF35" s="950"/>
      <c r="CG35" s="951"/>
      <c r="CH35" s="987">
        <v>132</v>
      </c>
      <c r="CI35" s="988"/>
      <c r="CJ35" s="988"/>
      <c r="CK35" s="988"/>
      <c r="CL35" s="989"/>
      <c r="CM35" s="987">
        <v>14974</v>
      </c>
      <c r="CN35" s="988"/>
      <c r="CO35" s="988"/>
      <c r="CP35" s="988"/>
      <c r="CQ35" s="989"/>
      <c r="CR35" s="987">
        <v>13677</v>
      </c>
      <c r="CS35" s="988"/>
      <c r="CT35" s="988"/>
      <c r="CU35" s="988"/>
      <c r="CV35" s="989"/>
      <c r="CW35" s="987">
        <v>7</v>
      </c>
      <c r="CX35" s="988"/>
      <c r="CY35" s="988"/>
      <c r="CZ35" s="988"/>
      <c r="DA35" s="989"/>
      <c r="DB35" s="987">
        <v>7</v>
      </c>
      <c r="DC35" s="988"/>
      <c r="DD35" s="988"/>
      <c r="DE35" s="988"/>
      <c r="DF35" s="989"/>
      <c r="DG35" s="987">
        <v>12341</v>
      </c>
      <c r="DH35" s="988"/>
      <c r="DI35" s="988"/>
      <c r="DJ35" s="988"/>
      <c r="DK35" s="989"/>
      <c r="DL35" s="987"/>
      <c r="DM35" s="988"/>
      <c r="DN35" s="988"/>
      <c r="DO35" s="988"/>
      <c r="DP35" s="989"/>
      <c r="DQ35" s="987"/>
      <c r="DR35" s="988"/>
      <c r="DS35" s="988"/>
      <c r="DT35" s="988"/>
      <c r="DU35" s="989"/>
      <c r="DV35" s="990"/>
      <c r="DW35" s="991"/>
      <c r="DX35" s="991"/>
      <c r="DY35" s="991"/>
      <c r="DZ35" s="992"/>
      <c r="EA35" s="189"/>
    </row>
    <row r="36" spans="1:131" s="190" customFormat="1" ht="26.25" customHeight="1">
      <c r="A36" s="208">
        <v>9</v>
      </c>
      <c r="B36" s="978" t="s">
        <v>515</v>
      </c>
      <c r="C36" s="979"/>
      <c r="D36" s="979"/>
      <c r="E36" s="979"/>
      <c r="F36" s="979"/>
      <c r="G36" s="979"/>
      <c r="H36" s="979"/>
      <c r="I36" s="979"/>
      <c r="J36" s="979"/>
      <c r="K36" s="979"/>
      <c r="L36" s="979"/>
      <c r="M36" s="979"/>
      <c r="N36" s="979"/>
      <c r="O36" s="979"/>
      <c r="P36" s="980"/>
      <c r="Q36" s="985">
        <v>1997</v>
      </c>
      <c r="R36" s="982"/>
      <c r="S36" s="982"/>
      <c r="T36" s="982"/>
      <c r="U36" s="982"/>
      <c r="V36" s="982">
        <v>1187</v>
      </c>
      <c r="W36" s="982"/>
      <c r="X36" s="982"/>
      <c r="Y36" s="982"/>
      <c r="Z36" s="982"/>
      <c r="AA36" s="982">
        <v>810</v>
      </c>
      <c r="AB36" s="982"/>
      <c r="AC36" s="982"/>
      <c r="AD36" s="982"/>
      <c r="AE36" s="983"/>
      <c r="AF36" s="981">
        <v>810</v>
      </c>
      <c r="AG36" s="982"/>
      <c r="AH36" s="982"/>
      <c r="AI36" s="982"/>
      <c r="AJ36" s="983"/>
      <c r="AK36" s="913">
        <v>845</v>
      </c>
      <c r="AL36" s="904"/>
      <c r="AM36" s="904"/>
      <c r="AN36" s="904"/>
      <c r="AO36" s="904"/>
      <c r="AP36" s="904">
        <v>5401</v>
      </c>
      <c r="AQ36" s="904"/>
      <c r="AR36" s="904"/>
      <c r="AS36" s="904"/>
      <c r="AT36" s="904"/>
      <c r="AU36" s="904"/>
      <c r="AV36" s="904"/>
      <c r="AW36" s="904"/>
      <c r="AX36" s="904"/>
      <c r="AY36" s="904"/>
      <c r="AZ36" s="984"/>
      <c r="BA36" s="984"/>
      <c r="BB36" s="984"/>
      <c r="BC36" s="984"/>
      <c r="BD36" s="984"/>
      <c r="BE36" s="976" t="s">
        <v>514</v>
      </c>
      <c r="BF36" s="976"/>
      <c r="BG36" s="976"/>
      <c r="BH36" s="976"/>
      <c r="BI36" s="977"/>
      <c r="BJ36" s="195"/>
      <c r="BK36" s="195"/>
      <c r="BL36" s="195"/>
      <c r="BM36" s="195"/>
      <c r="BN36" s="195"/>
      <c r="BO36" s="207"/>
      <c r="BP36" s="207"/>
      <c r="BQ36" s="204">
        <v>30</v>
      </c>
      <c r="BR36" s="352"/>
      <c r="BS36" s="949" t="s">
        <v>551</v>
      </c>
      <c r="BT36" s="950"/>
      <c r="BU36" s="950"/>
      <c r="BV36" s="950"/>
      <c r="BW36" s="950"/>
      <c r="BX36" s="950"/>
      <c r="BY36" s="950"/>
      <c r="BZ36" s="950"/>
      <c r="CA36" s="950"/>
      <c r="CB36" s="950"/>
      <c r="CC36" s="950"/>
      <c r="CD36" s="950"/>
      <c r="CE36" s="950"/>
      <c r="CF36" s="950"/>
      <c r="CG36" s="951"/>
      <c r="CH36" s="987">
        <v>-4</v>
      </c>
      <c r="CI36" s="988"/>
      <c r="CJ36" s="988"/>
      <c r="CK36" s="988"/>
      <c r="CL36" s="989"/>
      <c r="CM36" s="987">
        <v>936</v>
      </c>
      <c r="CN36" s="988"/>
      <c r="CO36" s="988"/>
      <c r="CP36" s="988"/>
      <c r="CQ36" s="989"/>
      <c r="CR36" s="987">
        <v>200</v>
      </c>
      <c r="CS36" s="988"/>
      <c r="CT36" s="988"/>
      <c r="CU36" s="988"/>
      <c r="CV36" s="989"/>
      <c r="CW36" s="987">
        <v>0</v>
      </c>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89"/>
    </row>
    <row r="37" spans="1:131" s="190" customFormat="1" ht="26.25" customHeight="1">
      <c r="A37" s="208">
        <v>10</v>
      </c>
      <c r="B37" s="978" t="s">
        <v>516</v>
      </c>
      <c r="C37" s="979"/>
      <c r="D37" s="979"/>
      <c r="E37" s="979"/>
      <c r="F37" s="979"/>
      <c r="G37" s="979"/>
      <c r="H37" s="979"/>
      <c r="I37" s="979"/>
      <c r="J37" s="979"/>
      <c r="K37" s="979"/>
      <c r="L37" s="979"/>
      <c r="M37" s="979"/>
      <c r="N37" s="979"/>
      <c r="O37" s="979"/>
      <c r="P37" s="980"/>
      <c r="Q37" s="985">
        <v>15958</v>
      </c>
      <c r="R37" s="982"/>
      <c r="S37" s="982"/>
      <c r="T37" s="982"/>
      <c r="U37" s="982"/>
      <c r="V37" s="982">
        <v>13230</v>
      </c>
      <c r="W37" s="982"/>
      <c r="X37" s="982"/>
      <c r="Y37" s="982"/>
      <c r="Z37" s="982"/>
      <c r="AA37" s="982">
        <v>2728</v>
      </c>
      <c r="AB37" s="982"/>
      <c r="AC37" s="982"/>
      <c r="AD37" s="982"/>
      <c r="AE37" s="983"/>
      <c r="AF37" s="981"/>
      <c r="AG37" s="982"/>
      <c r="AH37" s="982"/>
      <c r="AI37" s="982"/>
      <c r="AJ37" s="983"/>
      <c r="AK37" s="913">
        <v>508</v>
      </c>
      <c r="AL37" s="904"/>
      <c r="AM37" s="904"/>
      <c r="AN37" s="904"/>
      <c r="AO37" s="904"/>
      <c r="AP37" s="904">
        <v>38862</v>
      </c>
      <c r="AQ37" s="904"/>
      <c r="AR37" s="904"/>
      <c r="AS37" s="904"/>
      <c r="AT37" s="904"/>
      <c r="AU37" s="904"/>
      <c r="AV37" s="904"/>
      <c r="AW37" s="904"/>
      <c r="AX37" s="904"/>
      <c r="AY37" s="904"/>
      <c r="AZ37" s="984"/>
      <c r="BA37" s="984"/>
      <c r="BB37" s="984"/>
      <c r="BC37" s="984"/>
      <c r="BD37" s="984"/>
      <c r="BE37" s="976" t="s">
        <v>512</v>
      </c>
      <c r="BF37" s="976"/>
      <c r="BG37" s="976"/>
      <c r="BH37" s="976"/>
      <c r="BI37" s="977"/>
      <c r="BJ37" s="195"/>
      <c r="BK37" s="195"/>
      <c r="BL37" s="195"/>
      <c r="BM37" s="195"/>
      <c r="BN37" s="195"/>
      <c r="BO37" s="207"/>
      <c r="BP37" s="207"/>
      <c r="BQ37" s="204">
        <v>31</v>
      </c>
      <c r="BR37" s="352" t="s">
        <v>536</v>
      </c>
      <c r="BS37" s="949" t="s">
        <v>552</v>
      </c>
      <c r="BT37" s="950"/>
      <c r="BU37" s="950"/>
      <c r="BV37" s="950"/>
      <c r="BW37" s="950"/>
      <c r="BX37" s="950"/>
      <c r="BY37" s="950"/>
      <c r="BZ37" s="950"/>
      <c r="CA37" s="950"/>
      <c r="CB37" s="950"/>
      <c r="CC37" s="950"/>
      <c r="CD37" s="950"/>
      <c r="CE37" s="950"/>
      <c r="CF37" s="950"/>
      <c r="CG37" s="951"/>
      <c r="CH37" s="987">
        <v>150</v>
      </c>
      <c r="CI37" s="988"/>
      <c r="CJ37" s="988"/>
      <c r="CK37" s="988"/>
      <c r="CL37" s="989"/>
      <c r="CM37" s="987">
        <v>7852</v>
      </c>
      <c r="CN37" s="988"/>
      <c r="CO37" s="988"/>
      <c r="CP37" s="988"/>
      <c r="CQ37" s="989"/>
      <c r="CR37" s="987">
        <v>23</v>
      </c>
      <c r="CS37" s="988"/>
      <c r="CT37" s="988"/>
      <c r="CU37" s="988"/>
      <c r="CV37" s="989"/>
      <c r="CW37" s="987">
        <v>0</v>
      </c>
      <c r="CX37" s="988"/>
      <c r="CY37" s="988"/>
      <c r="CZ37" s="988"/>
      <c r="DA37" s="989"/>
      <c r="DB37" s="987">
        <v>400</v>
      </c>
      <c r="DC37" s="988"/>
      <c r="DD37" s="988"/>
      <c r="DE37" s="988"/>
      <c r="DF37" s="989"/>
      <c r="DG37" s="987"/>
      <c r="DH37" s="988"/>
      <c r="DI37" s="988"/>
      <c r="DJ37" s="988"/>
      <c r="DK37" s="989"/>
      <c r="DL37" s="987">
        <v>838</v>
      </c>
      <c r="DM37" s="988"/>
      <c r="DN37" s="988"/>
      <c r="DO37" s="988"/>
      <c r="DP37" s="989"/>
      <c r="DQ37" s="987">
        <v>84</v>
      </c>
      <c r="DR37" s="988"/>
      <c r="DS37" s="988"/>
      <c r="DT37" s="988"/>
      <c r="DU37" s="989"/>
      <c r="DV37" s="990"/>
      <c r="DW37" s="991"/>
      <c r="DX37" s="991"/>
      <c r="DY37" s="991"/>
      <c r="DZ37" s="992"/>
      <c r="EA37" s="189"/>
    </row>
    <row r="38" spans="1:131" s="190" customFormat="1" ht="26.25" customHeight="1">
      <c r="A38" s="208">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3"/>
      <c r="AL38" s="904"/>
      <c r="AM38" s="904"/>
      <c r="AN38" s="904"/>
      <c r="AO38" s="904"/>
      <c r="AP38" s="904"/>
      <c r="AQ38" s="904"/>
      <c r="AR38" s="904"/>
      <c r="AS38" s="904"/>
      <c r="AT38" s="904"/>
      <c r="AU38" s="904"/>
      <c r="AV38" s="904"/>
      <c r="AW38" s="904"/>
      <c r="AX38" s="904"/>
      <c r="AY38" s="904"/>
      <c r="AZ38" s="984"/>
      <c r="BA38" s="984"/>
      <c r="BB38" s="984"/>
      <c r="BC38" s="984"/>
      <c r="BD38" s="984"/>
      <c r="BE38" s="976"/>
      <c r="BF38" s="976"/>
      <c r="BG38" s="976"/>
      <c r="BH38" s="976"/>
      <c r="BI38" s="977"/>
      <c r="BJ38" s="195"/>
      <c r="BK38" s="195"/>
      <c r="BL38" s="195"/>
      <c r="BM38" s="195"/>
      <c r="BN38" s="195"/>
      <c r="BO38" s="207"/>
      <c r="BP38" s="207"/>
      <c r="BQ38" s="204">
        <v>32</v>
      </c>
      <c r="BR38" s="352" t="s">
        <v>536</v>
      </c>
      <c r="BS38" s="949" t="s">
        <v>553</v>
      </c>
      <c r="BT38" s="950"/>
      <c r="BU38" s="950"/>
      <c r="BV38" s="950"/>
      <c r="BW38" s="950"/>
      <c r="BX38" s="950"/>
      <c r="BY38" s="950"/>
      <c r="BZ38" s="950"/>
      <c r="CA38" s="950"/>
      <c r="CB38" s="950"/>
      <c r="CC38" s="950"/>
      <c r="CD38" s="950"/>
      <c r="CE38" s="950"/>
      <c r="CF38" s="950"/>
      <c r="CG38" s="951"/>
      <c r="CH38" s="987">
        <v>-124</v>
      </c>
      <c r="CI38" s="988"/>
      <c r="CJ38" s="988"/>
      <c r="CK38" s="988"/>
      <c r="CL38" s="989"/>
      <c r="CM38" s="987">
        <v>9888</v>
      </c>
      <c r="CN38" s="988"/>
      <c r="CO38" s="988"/>
      <c r="CP38" s="988"/>
      <c r="CQ38" s="989"/>
      <c r="CR38" s="987">
        <v>10</v>
      </c>
      <c r="CS38" s="988"/>
      <c r="CT38" s="988"/>
      <c r="CU38" s="988"/>
      <c r="CV38" s="989"/>
      <c r="CW38" s="987">
        <v>8</v>
      </c>
      <c r="CX38" s="988"/>
      <c r="CY38" s="988"/>
      <c r="CZ38" s="988"/>
      <c r="DA38" s="989"/>
      <c r="DB38" s="987">
        <v>1930</v>
      </c>
      <c r="DC38" s="988"/>
      <c r="DD38" s="988"/>
      <c r="DE38" s="988"/>
      <c r="DF38" s="989"/>
      <c r="DG38" s="987">
        <v>6014</v>
      </c>
      <c r="DH38" s="988"/>
      <c r="DI38" s="988"/>
      <c r="DJ38" s="988"/>
      <c r="DK38" s="989"/>
      <c r="DL38" s="987"/>
      <c r="DM38" s="988"/>
      <c r="DN38" s="988"/>
      <c r="DO38" s="988"/>
      <c r="DP38" s="989"/>
      <c r="DQ38" s="987"/>
      <c r="DR38" s="988"/>
      <c r="DS38" s="988"/>
      <c r="DT38" s="988"/>
      <c r="DU38" s="989"/>
      <c r="DV38" s="990"/>
      <c r="DW38" s="991"/>
      <c r="DX38" s="991"/>
      <c r="DY38" s="991"/>
      <c r="DZ38" s="992"/>
      <c r="EA38" s="189"/>
    </row>
    <row r="39" spans="1:131" s="190" customFormat="1" ht="26.25" customHeight="1">
      <c r="A39" s="208">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3"/>
      <c r="AL39" s="904"/>
      <c r="AM39" s="904"/>
      <c r="AN39" s="904"/>
      <c r="AO39" s="904"/>
      <c r="AP39" s="904"/>
      <c r="AQ39" s="904"/>
      <c r="AR39" s="904"/>
      <c r="AS39" s="904"/>
      <c r="AT39" s="904"/>
      <c r="AU39" s="904"/>
      <c r="AV39" s="904"/>
      <c r="AW39" s="904"/>
      <c r="AX39" s="904"/>
      <c r="AY39" s="904"/>
      <c r="AZ39" s="984"/>
      <c r="BA39" s="984"/>
      <c r="BB39" s="984"/>
      <c r="BC39" s="984"/>
      <c r="BD39" s="984"/>
      <c r="BE39" s="976"/>
      <c r="BF39" s="976"/>
      <c r="BG39" s="976"/>
      <c r="BH39" s="976"/>
      <c r="BI39" s="977"/>
      <c r="BJ39" s="195"/>
      <c r="BK39" s="195"/>
      <c r="BL39" s="195"/>
      <c r="BM39" s="195"/>
      <c r="BN39" s="195"/>
      <c r="BO39" s="207"/>
      <c r="BP39" s="207"/>
      <c r="BQ39" s="204">
        <v>33</v>
      </c>
      <c r="BR39" s="352"/>
      <c r="BS39" s="949" t="s">
        <v>554</v>
      </c>
      <c r="BT39" s="950"/>
      <c r="BU39" s="950"/>
      <c r="BV39" s="950"/>
      <c r="BW39" s="950"/>
      <c r="BX39" s="950"/>
      <c r="BY39" s="950"/>
      <c r="BZ39" s="950"/>
      <c r="CA39" s="950"/>
      <c r="CB39" s="950"/>
      <c r="CC39" s="950"/>
      <c r="CD39" s="950"/>
      <c r="CE39" s="950"/>
      <c r="CF39" s="950"/>
      <c r="CG39" s="951"/>
      <c r="CH39" s="987">
        <v>260</v>
      </c>
      <c r="CI39" s="988"/>
      <c r="CJ39" s="988"/>
      <c r="CK39" s="988"/>
      <c r="CL39" s="989"/>
      <c r="CM39" s="987">
        <v>1188</v>
      </c>
      <c r="CN39" s="988"/>
      <c r="CO39" s="988"/>
      <c r="CP39" s="988"/>
      <c r="CQ39" s="989"/>
      <c r="CR39" s="987">
        <v>230</v>
      </c>
      <c r="CS39" s="988"/>
      <c r="CT39" s="988"/>
      <c r="CU39" s="988"/>
      <c r="CV39" s="989"/>
      <c r="CW39" s="987">
        <v>0</v>
      </c>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89"/>
    </row>
    <row r="40" spans="1:131" s="190" customFormat="1" ht="26.25" customHeight="1">
      <c r="A40" s="203">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3"/>
      <c r="AL40" s="904"/>
      <c r="AM40" s="904"/>
      <c r="AN40" s="904"/>
      <c r="AO40" s="904"/>
      <c r="AP40" s="904"/>
      <c r="AQ40" s="904"/>
      <c r="AR40" s="904"/>
      <c r="AS40" s="904"/>
      <c r="AT40" s="904"/>
      <c r="AU40" s="904"/>
      <c r="AV40" s="904"/>
      <c r="AW40" s="904"/>
      <c r="AX40" s="904"/>
      <c r="AY40" s="904"/>
      <c r="AZ40" s="984"/>
      <c r="BA40" s="984"/>
      <c r="BB40" s="984"/>
      <c r="BC40" s="984"/>
      <c r="BD40" s="984"/>
      <c r="BE40" s="976"/>
      <c r="BF40" s="976"/>
      <c r="BG40" s="976"/>
      <c r="BH40" s="976"/>
      <c r="BI40" s="977"/>
      <c r="BJ40" s="195"/>
      <c r="BK40" s="195"/>
      <c r="BL40" s="195"/>
      <c r="BM40" s="195"/>
      <c r="BN40" s="195"/>
      <c r="BO40" s="207"/>
      <c r="BP40" s="207"/>
      <c r="BQ40" s="204">
        <v>34</v>
      </c>
      <c r="BR40" s="352"/>
      <c r="BS40" s="949" t="s">
        <v>555</v>
      </c>
      <c r="BT40" s="950"/>
      <c r="BU40" s="950"/>
      <c r="BV40" s="950"/>
      <c r="BW40" s="950"/>
      <c r="BX40" s="950"/>
      <c r="BY40" s="950"/>
      <c r="BZ40" s="950"/>
      <c r="CA40" s="950"/>
      <c r="CB40" s="950"/>
      <c r="CC40" s="950"/>
      <c r="CD40" s="950"/>
      <c r="CE40" s="950"/>
      <c r="CF40" s="950"/>
      <c r="CG40" s="951"/>
      <c r="CH40" s="987">
        <v>187</v>
      </c>
      <c r="CI40" s="988"/>
      <c r="CJ40" s="988"/>
      <c r="CK40" s="988"/>
      <c r="CL40" s="989"/>
      <c r="CM40" s="987">
        <v>-4623</v>
      </c>
      <c r="CN40" s="988"/>
      <c r="CO40" s="988"/>
      <c r="CP40" s="988"/>
      <c r="CQ40" s="989"/>
      <c r="CR40" s="987">
        <v>10</v>
      </c>
      <c r="CS40" s="988"/>
      <c r="CT40" s="988"/>
      <c r="CU40" s="988"/>
      <c r="CV40" s="989"/>
      <c r="CW40" s="987">
        <v>288</v>
      </c>
      <c r="CX40" s="988"/>
      <c r="CY40" s="988"/>
      <c r="CZ40" s="988"/>
      <c r="DA40" s="989"/>
      <c r="DB40" s="987">
        <v>24770</v>
      </c>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89"/>
    </row>
    <row r="41" spans="1:131" s="190" customFormat="1" ht="26.25" customHeight="1">
      <c r="A41" s="203">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3"/>
      <c r="AL41" s="904"/>
      <c r="AM41" s="904"/>
      <c r="AN41" s="904"/>
      <c r="AO41" s="904"/>
      <c r="AP41" s="904"/>
      <c r="AQ41" s="904"/>
      <c r="AR41" s="904"/>
      <c r="AS41" s="904"/>
      <c r="AT41" s="904"/>
      <c r="AU41" s="904"/>
      <c r="AV41" s="904"/>
      <c r="AW41" s="904"/>
      <c r="AX41" s="904"/>
      <c r="AY41" s="904"/>
      <c r="AZ41" s="984"/>
      <c r="BA41" s="984"/>
      <c r="BB41" s="984"/>
      <c r="BC41" s="984"/>
      <c r="BD41" s="984"/>
      <c r="BE41" s="976"/>
      <c r="BF41" s="976"/>
      <c r="BG41" s="976"/>
      <c r="BH41" s="976"/>
      <c r="BI41" s="977"/>
      <c r="BJ41" s="195"/>
      <c r="BK41" s="195"/>
      <c r="BL41" s="195"/>
      <c r="BM41" s="195"/>
      <c r="BN41" s="195"/>
      <c r="BO41" s="207"/>
      <c r="BP41" s="207"/>
      <c r="BQ41" s="204">
        <v>35</v>
      </c>
      <c r="BR41" s="352"/>
      <c r="BS41" s="949" t="s">
        <v>556</v>
      </c>
      <c r="BT41" s="950"/>
      <c r="BU41" s="950"/>
      <c r="BV41" s="950"/>
      <c r="BW41" s="950"/>
      <c r="BX41" s="950"/>
      <c r="BY41" s="950"/>
      <c r="BZ41" s="950"/>
      <c r="CA41" s="950"/>
      <c r="CB41" s="950"/>
      <c r="CC41" s="950"/>
      <c r="CD41" s="950"/>
      <c r="CE41" s="950"/>
      <c r="CF41" s="950"/>
      <c r="CG41" s="951"/>
      <c r="CH41" s="993">
        <v>-0.5</v>
      </c>
      <c r="CI41" s="994"/>
      <c r="CJ41" s="994"/>
      <c r="CK41" s="994"/>
      <c r="CL41" s="995"/>
      <c r="CM41" s="987">
        <v>671</v>
      </c>
      <c r="CN41" s="988"/>
      <c r="CO41" s="988"/>
      <c r="CP41" s="988"/>
      <c r="CQ41" s="989"/>
      <c r="CR41" s="987">
        <v>400</v>
      </c>
      <c r="CS41" s="988"/>
      <c r="CT41" s="988"/>
      <c r="CU41" s="988"/>
      <c r="CV41" s="989"/>
      <c r="CW41" s="987">
        <v>4</v>
      </c>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89"/>
    </row>
    <row r="42" spans="1:131" s="190" customFormat="1" ht="26.25" customHeight="1">
      <c r="A42" s="203">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3"/>
      <c r="AL42" s="904"/>
      <c r="AM42" s="904"/>
      <c r="AN42" s="904"/>
      <c r="AO42" s="904"/>
      <c r="AP42" s="904"/>
      <c r="AQ42" s="904"/>
      <c r="AR42" s="904"/>
      <c r="AS42" s="904"/>
      <c r="AT42" s="904"/>
      <c r="AU42" s="904"/>
      <c r="AV42" s="904"/>
      <c r="AW42" s="904"/>
      <c r="AX42" s="904"/>
      <c r="AY42" s="904"/>
      <c r="AZ42" s="984"/>
      <c r="BA42" s="984"/>
      <c r="BB42" s="984"/>
      <c r="BC42" s="984"/>
      <c r="BD42" s="984"/>
      <c r="BE42" s="976"/>
      <c r="BF42" s="976"/>
      <c r="BG42" s="976"/>
      <c r="BH42" s="976"/>
      <c r="BI42" s="977"/>
      <c r="BJ42" s="195"/>
      <c r="BK42" s="195"/>
      <c r="BL42" s="195"/>
      <c r="BM42" s="195"/>
      <c r="BN42" s="195"/>
      <c r="BO42" s="207"/>
      <c r="BP42" s="207"/>
      <c r="BQ42" s="204">
        <v>36</v>
      </c>
      <c r="BR42" s="205"/>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3">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3"/>
      <c r="AL43" s="904"/>
      <c r="AM43" s="904"/>
      <c r="AN43" s="904"/>
      <c r="AO43" s="904"/>
      <c r="AP43" s="904"/>
      <c r="AQ43" s="904"/>
      <c r="AR43" s="904"/>
      <c r="AS43" s="904"/>
      <c r="AT43" s="904"/>
      <c r="AU43" s="904"/>
      <c r="AV43" s="904"/>
      <c r="AW43" s="904"/>
      <c r="AX43" s="904"/>
      <c r="AY43" s="904"/>
      <c r="AZ43" s="984"/>
      <c r="BA43" s="984"/>
      <c r="BB43" s="984"/>
      <c r="BC43" s="984"/>
      <c r="BD43" s="984"/>
      <c r="BE43" s="976"/>
      <c r="BF43" s="976"/>
      <c r="BG43" s="976"/>
      <c r="BH43" s="976"/>
      <c r="BI43" s="977"/>
      <c r="BJ43" s="195"/>
      <c r="BK43" s="195"/>
      <c r="BL43" s="195"/>
      <c r="BM43" s="195"/>
      <c r="BN43" s="195"/>
      <c r="BO43" s="207"/>
      <c r="BP43" s="207"/>
      <c r="BQ43" s="204">
        <v>37</v>
      </c>
      <c r="BR43" s="205"/>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3">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3"/>
      <c r="AL44" s="904"/>
      <c r="AM44" s="904"/>
      <c r="AN44" s="904"/>
      <c r="AO44" s="904"/>
      <c r="AP44" s="904"/>
      <c r="AQ44" s="904"/>
      <c r="AR44" s="904"/>
      <c r="AS44" s="904"/>
      <c r="AT44" s="904"/>
      <c r="AU44" s="904"/>
      <c r="AV44" s="904"/>
      <c r="AW44" s="904"/>
      <c r="AX44" s="904"/>
      <c r="AY44" s="904"/>
      <c r="AZ44" s="984"/>
      <c r="BA44" s="984"/>
      <c r="BB44" s="984"/>
      <c r="BC44" s="984"/>
      <c r="BD44" s="984"/>
      <c r="BE44" s="976"/>
      <c r="BF44" s="976"/>
      <c r="BG44" s="976"/>
      <c r="BH44" s="976"/>
      <c r="BI44" s="977"/>
      <c r="BJ44" s="195"/>
      <c r="BK44" s="195"/>
      <c r="BL44" s="195"/>
      <c r="BM44" s="195"/>
      <c r="BN44" s="195"/>
      <c r="BO44" s="207"/>
      <c r="BP44" s="207"/>
      <c r="BQ44" s="204">
        <v>38</v>
      </c>
      <c r="BR44" s="205"/>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3">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3"/>
      <c r="AL45" s="904"/>
      <c r="AM45" s="904"/>
      <c r="AN45" s="904"/>
      <c r="AO45" s="904"/>
      <c r="AP45" s="904"/>
      <c r="AQ45" s="904"/>
      <c r="AR45" s="904"/>
      <c r="AS45" s="904"/>
      <c r="AT45" s="904"/>
      <c r="AU45" s="904"/>
      <c r="AV45" s="904"/>
      <c r="AW45" s="904"/>
      <c r="AX45" s="904"/>
      <c r="AY45" s="904"/>
      <c r="AZ45" s="984"/>
      <c r="BA45" s="984"/>
      <c r="BB45" s="984"/>
      <c r="BC45" s="984"/>
      <c r="BD45" s="984"/>
      <c r="BE45" s="976"/>
      <c r="BF45" s="976"/>
      <c r="BG45" s="976"/>
      <c r="BH45" s="976"/>
      <c r="BI45" s="977"/>
      <c r="BJ45" s="195"/>
      <c r="BK45" s="195"/>
      <c r="BL45" s="195"/>
      <c r="BM45" s="195"/>
      <c r="BN45" s="195"/>
      <c r="BO45" s="207"/>
      <c r="BP45" s="207"/>
      <c r="BQ45" s="204">
        <v>39</v>
      </c>
      <c r="BR45" s="205"/>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3">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3"/>
      <c r="AL46" s="904"/>
      <c r="AM46" s="904"/>
      <c r="AN46" s="904"/>
      <c r="AO46" s="904"/>
      <c r="AP46" s="904"/>
      <c r="AQ46" s="904"/>
      <c r="AR46" s="904"/>
      <c r="AS46" s="904"/>
      <c r="AT46" s="904"/>
      <c r="AU46" s="904"/>
      <c r="AV46" s="904"/>
      <c r="AW46" s="904"/>
      <c r="AX46" s="904"/>
      <c r="AY46" s="904"/>
      <c r="AZ46" s="984"/>
      <c r="BA46" s="984"/>
      <c r="BB46" s="984"/>
      <c r="BC46" s="984"/>
      <c r="BD46" s="984"/>
      <c r="BE46" s="976"/>
      <c r="BF46" s="976"/>
      <c r="BG46" s="976"/>
      <c r="BH46" s="976"/>
      <c r="BI46" s="977"/>
      <c r="BJ46" s="195"/>
      <c r="BK46" s="195"/>
      <c r="BL46" s="195"/>
      <c r="BM46" s="195"/>
      <c r="BN46" s="195"/>
      <c r="BO46" s="207"/>
      <c r="BP46" s="207"/>
      <c r="BQ46" s="204">
        <v>40</v>
      </c>
      <c r="BR46" s="205"/>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3">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3"/>
      <c r="AL47" s="904"/>
      <c r="AM47" s="904"/>
      <c r="AN47" s="904"/>
      <c r="AO47" s="904"/>
      <c r="AP47" s="904"/>
      <c r="AQ47" s="904"/>
      <c r="AR47" s="904"/>
      <c r="AS47" s="904"/>
      <c r="AT47" s="904"/>
      <c r="AU47" s="904"/>
      <c r="AV47" s="904"/>
      <c r="AW47" s="904"/>
      <c r="AX47" s="904"/>
      <c r="AY47" s="904"/>
      <c r="AZ47" s="984"/>
      <c r="BA47" s="984"/>
      <c r="BB47" s="984"/>
      <c r="BC47" s="984"/>
      <c r="BD47" s="984"/>
      <c r="BE47" s="976"/>
      <c r="BF47" s="976"/>
      <c r="BG47" s="976"/>
      <c r="BH47" s="976"/>
      <c r="BI47" s="977"/>
      <c r="BJ47" s="195"/>
      <c r="BK47" s="195"/>
      <c r="BL47" s="195"/>
      <c r="BM47" s="195"/>
      <c r="BN47" s="195"/>
      <c r="BO47" s="207"/>
      <c r="BP47" s="207"/>
      <c r="BQ47" s="204">
        <v>41</v>
      </c>
      <c r="BR47" s="205"/>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3">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3"/>
      <c r="AL48" s="904"/>
      <c r="AM48" s="904"/>
      <c r="AN48" s="904"/>
      <c r="AO48" s="904"/>
      <c r="AP48" s="904"/>
      <c r="AQ48" s="904"/>
      <c r="AR48" s="904"/>
      <c r="AS48" s="904"/>
      <c r="AT48" s="904"/>
      <c r="AU48" s="904"/>
      <c r="AV48" s="904"/>
      <c r="AW48" s="904"/>
      <c r="AX48" s="904"/>
      <c r="AY48" s="904"/>
      <c r="AZ48" s="984"/>
      <c r="BA48" s="984"/>
      <c r="BB48" s="984"/>
      <c r="BC48" s="984"/>
      <c r="BD48" s="984"/>
      <c r="BE48" s="976"/>
      <c r="BF48" s="976"/>
      <c r="BG48" s="976"/>
      <c r="BH48" s="976"/>
      <c r="BI48" s="977"/>
      <c r="BJ48" s="195"/>
      <c r="BK48" s="195"/>
      <c r="BL48" s="195"/>
      <c r="BM48" s="195"/>
      <c r="BN48" s="195"/>
      <c r="BO48" s="207"/>
      <c r="BP48" s="207"/>
      <c r="BQ48" s="204">
        <v>42</v>
      </c>
      <c r="BR48" s="205"/>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3">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3"/>
      <c r="AL49" s="904"/>
      <c r="AM49" s="904"/>
      <c r="AN49" s="904"/>
      <c r="AO49" s="904"/>
      <c r="AP49" s="904"/>
      <c r="AQ49" s="904"/>
      <c r="AR49" s="904"/>
      <c r="AS49" s="904"/>
      <c r="AT49" s="904"/>
      <c r="AU49" s="904"/>
      <c r="AV49" s="904"/>
      <c r="AW49" s="904"/>
      <c r="AX49" s="904"/>
      <c r="AY49" s="904"/>
      <c r="AZ49" s="984"/>
      <c r="BA49" s="984"/>
      <c r="BB49" s="984"/>
      <c r="BC49" s="984"/>
      <c r="BD49" s="984"/>
      <c r="BE49" s="976"/>
      <c r="BF49" s="976"/>
      <c r="BG49" s="976"/>
      <c r="BH49" s="976"/>
      <c r="BI49" s="977"/>
      <c r="BJ49" s="195"/>
      <c r="BK49" s="195"/>
      <c r="BL49" s="195"/>
      <c r="BM49" s="195"/>
      <c r="BN49" s="195"/>
      <c r="BO49" s="207"/>
      <c r="BP49" s="207"/>
      <c r="BQ49" s="204">
        <v>43</v>
      </c>
      <c r="BR49" s="205"/>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3">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7"/>
      <c r="BP50" s="207"/>
      <c r="BQ50" s="204">
        <v>44</v>
      </c>
      <c r="BR50" s="205"/>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3">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7"/>
      <c r="BP51" s="207"/>
      <c r="BQ51" s="204">
        <v>45</v>
      </c>
      <c r="BR51" s="205"/>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3">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7"/>
      <c r="BP52" s="207"/>
      <c r="BQ52" s="204">
        <v>46</v>
      </c>
      <c r="BR52" s="205"/>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3">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7"/>
      <c r="BP53" s="207"/>
      <c r="BQ53" s="204">
        <v>47</v>
      </c>
      <c r="BR53" s="205"/>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3">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7"/>
      <c r="BP54" s="207"/>
      <c r="BQ54" s="204">
        <v>48</v>
      </c>
      <c r="BR54" s="205"/>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3">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7"/>
      <c r="BP55" s="207"/>
      <c r="BQ55" s="204">
        <v>49</v>
      </c>
      <c r="BR55" s="205"/>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3">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7"/>
      <c r="BP56" s="207"/>
      <c r="BQ56" s="204">
        <v>50</v>
      </c>
      <c r="BR56" s="205"/>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3">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7"/>
      <c r="BP57" s="207"/>
      <c r="BQ57" s="204">
        <v>51</v>
      </c>
      <c r="BR57" s="205"/>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3">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7"/>
      <c r="BP58" s="207"/>
      <c r="BQ58" s="204">
        <v>52</v>
      </c>
      <c r="BR58" s="205"/>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3">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7"/>
      <c r="BP59" s="207"/>
      <c r="BQ59" s="204">
        <v>53</v>
      </c>
      <c r="BR59" s="205"/>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3">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7"/>
      <c r="BP60" s="207"/>
      <c r="BQ60" s="204">
        <v>54</v>
      </c>
      <c r="BR60" s="205"/>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3">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7"/>
      <c r="BP61" s="207"/>
      <c r="BQ61" s="204">
        <v>55</v>
      </c>
      <c r="BR61" s="205"/>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3">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348</v>
      </c>
      <c r="BK62" s="969"/>
      <c r="BL62" s="969"/>
      <c r="BM62" s="969"/>
      <c r="BN62" s="970"/>
      <c r="BO62" s="207"/>
      <c r="BP62" s="207"/>
      <c r="BQ62" s="204">
        <v>56</v>
      </c>
      <c r="BR62" s="205"/>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6" t="s">
        <v>332</v>
      </c>
      <c r="B63" s="880" t="s">
        <v>349</v>
      </c>
      <c r="C63" s="881"/>
      <c r="D63" s="881"/>
      <c r="E63" s="881"/>
      <c r="F63" s="881"/>
      <c r="G63" s="881"/>
      <c r="H63" s="881"/>
      <c r="I63" s="881"/>
      <c r="J63" s="881"/>
      <c r="K63" s="881"/>
      <c r="L63" s="881"/>
      <c r="M63" s="881"/>
      <c r="N63" s="881"/>
      <c r="O63" s="881"/>
      <c r="P63" s="882"/>
      <c r="Q63" s="895"/>
      <c r="R63" s="896"/>
      <c r="S63" s="896"/>
      <c r="T63" s="896"/>
      <c r="U63" s="896"/>
      <c r="V63" s="896"/>
      <c r="W63" s="896"/>
      <c r="X63" s="896"/>
      <c r="Y63" s="896"/>
      <c r="Z63" s="896"/>
      <c r="AA63" s="896"/>
      <c r="AB63" s="896"/>
      <c r="AC63" s="896"/>
      <c r="AD63" s="896"/>
      <c r="AE63" s="962"/>
      <c r="AF63" s="963">
        <v>166373</v>
      </c>
      <c r="AG63" s="892"/>
      <c r="AH63" s="892"/>
      <c r="AI63" s="892"/>
      <c r="AJ63" s="964"/>
      <c r="AK63" s="965"/>
      <c r="AL63" s="896"/>
      <c r="AM63" s="896"/>
      <c r="AN63" s="896"/>
      <c r="AO63" s="896"/>
      <c r="AP63" s="892">
        <v>320229</v>
      </c>
      <c r="AQ63" s="892"/>
      <c r="AR63" s="892"/>
      <c r="AS63" s="892"/>
      <c r="AT63" s="892"/>
      <c r="AU63" s="892">
        <v>35905</v>
      </c>
      <c r="AV63" s="892"/>
      <c r="AW63" s="892"/>
      <c r="AX63" s="892"/>
      <c r="AY63" s="892"/>
      <c r="AZ63" s="959"/>
      <c r="BA63" s="959"/>
      <c r="BB63" s="959"/>
      <c r="BC63" s="959"/>
      <c r="BD63" s="959"/>
      <c r="BE63" s="893"/>
      <c r="BF63" s="893"/>
      <c r="BG63" s="893"/>
      <c r="BH63" s="893"/>
      <c r="BI63" s="894"/>
      <c r="BJ63" s="960" t="s">
        <v>101</v>
      </c>
      <c r="BK63" s="870"/>
      <c r="BL63" s="870"/>
      <c r="BM63" s="870"/>
      <c r="BN63" s="961"/>
      <c r="BO63" s="207"/>
      <c r="BP63" s="207"/>
      <c r="BQ63" s="204">
        <v>57</v>
      </c>
      <c r="BR63" s="205"/>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350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351</v>
      </c>
      <c r="B66" s="931"/>
      <c r="C66" s="931"/>
      <c r="D66" s="931"/>
      <c r="E66" s="931"/>
      <c r="F66" s="931"/>
      <c r="G66" s="931"/>
      <c r="H66" s="931"/>
      <c r="I66" s="931"/>
      <c r="J66" s="931"/>
      <c r="K66" s="931"/>
      <c r="L66" s="931"/>
      <c r="M66" s="931"/>
      <c r="N66" s="931"/>
      <c r="O66" s="931"/>
      <c r="P66" s="932"/>
      <c r="Q66" s="936" t="s">
        <v>336</v>
      </c>
      <c r="R66" s="937"/>
      <c r="S66" s="937"/>
      <c r="T66" s="937"/>
      <c r="U66" s="938"/>
      <c r="V66" s="936" t="s">
        <v>337</v>
      </c>
      <c r="W66" s="937"/>
      <c r="X66" s="937"/>
      <c r="Y66" s="937"/>
      <c r="Z66" s="938"/>
      <c r="AA66" s="936" t="s">
        <v>338</v>
      </c>
      <c r="AB66" s="937"/>
      <c r="AC66" s="937"/>
      <c r="AD66" s="937"/>
      <c r="AE66" s="938"/>
      <c r="AF66" s="942" t="s">
        <v>339</v>
      </c>
      <c r="AG66" s="943"/>
      <c r="AH66" s="943"/>
      <c r="AI66" s="943"/>
      <c r="AJ66" s="944"/>
      <c r="AK66" s="936" t="s">
        <v>340</v>
      </c>
      <c r="AL66" s="931"/>
      <c r="AM66" s="931"/>
      <c r="AN66" s="931"/>
      <c r="AO66" s="932"/>
      <c r="AP66" s="936" t="s">
        <v>341</v>
      </c>
      <c r="AQ66" s="937"/>
      <c r="AR66" s="937"/>
      <c r="AS66" s="937"/>
      <c r="AT66" s="938"/>
      <c r="AU66" s="936" t="s">
        <v>352</v>
      </c>
      <c r="AV66" s="937"/>
      <c r="AW66" s="937"/>
      <c r="AX66" s="937"/>
      <c r="AY66" s="938"/>
      <c r="AZ66" s="936" t="s">
        <v>321</v>
      </c>
      <c r="BA66" s="937"/>
      <c r="BB66" s="937"/>
      <c r="BC66" s="937"/>
      <c r="BD66" s="952"/>
      <c r="BE66" s="207"/>
      <c r="BF66" s="207"/>
      <c r="BG66" s="207"/>
      <c r="BH66" s="207"/>
      <c r="BI66" s="207"/>
      <c r="BJ66" s="207"/>
      <c r="BK66" s="207"/>
      <c r="BL66" s="207"/>
      <c r="BM66" s="207"/>
      <c r="BN66" s="207"/>
      <c r="BO66" s="207"/>
      <c r="BP66" s="207"/>
      <c r="BQ66" s="204">
        <v>60</v>
      </c>
      <c r="BR66" s="209"/>
      <c r="BS66" s="886"/>
      <c r="BT66" s="887"/>
      <c r="BU66" s="887"/>
      <c r="BV66" s="887"/>
      <c r="BW66" s="887"/>
      <c r="BX66" s="887"/>
      <c r="BY66" s="887"/>
      <c r="BZ66" s="887"/>
      <c r="CA66" s="887"/>
      <c r="CB66" s="887"/>
      <c r="CC66" s="887"/>
      <c r="CD66" s="887"/>
      <c r="CE66" s="887"/>
      <c r="CF66" s="887"/>
      <c r="CG66" s="888"/>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77"/>
      <c r="DW66" s="878"/>
      <c r="DX66" s="878"/>
      <c r="DY66" s="878"/>
      <c r="DZ66" s="879"/>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7"/>
      <c r="BF67" s="207"/>
      <c r="BG67" s="207"/>
      <c r="BH67" s="207"/>
      <c r="BI67" s="207"/>
      <c r="BJ67" s="207"/>
      <c r="BK67" s="207"/>
      <c r="BL67" s="207"/>
      <c r="BM67" s="207"/>
      <c r="BN67" s="207"/>
      <c r="BO67" s="207"/>
      <c r="BP67" s="207"/>
      <c r="BQ67" s="204">
        <v>61</v>
      </c>
      <c r="BR67" s="209"/>
      <c r="BS67" s="886"/>
      <c r="BT67" s="887"/>
      <c r="BU67" s="887"/>
      <c r="BV67" s="887"/>
      <c r="BW67" s="887"/>
      <c r="BX67" s="887"/>
      <c r="BY67" s="887"/>
      <c r="BZ67" s="887"/>
      <c r="CA67" s="887"/>
      <c r="CB67" s="887"/>
      <c r="CC67" s="887"/>
      <c r="CD67" s="887"/>
      <c r="CE67" s="887"/>
      <c r="CF67" s="887"/>
      <c r="CG67" s="888"/>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77"/>
      <c r="DW67" s="878"/>
      <c r="DX67" s="878"/>
      <c r="DY67" s="878"/>
      <c r="DZ67" s="879"/>
      <c r="EA67" s="189"/>
    </row>
    <row r="68" spans="1:131" s="190" customFormat="1" ht="26.25" customHeight="1" thickTop="1">
      <c r="A68" s="201">
        <v>1</v>
      </c>
      <c r="B68" s="920" t="s">
        <v>517</v>
      </c>
      <c r="C68" s="921"/>
      <c r="D68" s="921"/>
      <c r="E68" s="921"/>
      <c r="F68" s="921"/>
      <c r="G68" s="921"/>
      <c r="H68" s="921"/>
      <c r="I68" s="921"/>
      <c r="J68" s="921"/>
      <c r="K68" s="921"/>
      <c r="L68" s="921"/>
      <c r="M68" s="921"/>
      <c r="N68" s="921"/>
      <c r="O68" s="921"/>
      <c r="P68" s="922"/>
      <c r="Q68" s="923">
        <v>37660</v>
      </c>
      <c r="R68" s="917"/>
      <c r="S68" s="917"/>
      <c r="T68" s="917"/>
      <c r="U68" s="917"/>
      <c r="V68" s="917">
        <v>38789</v>
      </c>
      <c r="W68" s="917"/>
      <c r="X68" s="917"/>
      <c r="Y68" s="917"/>
      <c r="Z68" s="917"/>
      <c r="AA68" s="917">
        <v>-1129</v>
      </c>
      <c r="AB68" s="917"/>
      <c r="AC68" s="917"/>
      <c r="AD68" s="917"/>
      <c r="AE68" s="917"/>
      <c r="AF68" s="917">
        <v>-1129</v>
      </c>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7"/>
      <c r="BF68" s="207"/>
      <c r="BG68" s="207"/>
      <c r="BH68" s="207"/>
      <c r="BI68" s="207"/>
      <c r="BJ68" s="207"/>
      <c r="BK68" s="207"/>
      <c r="BL68" s="207"/>
      <c r="BM68" s="207"/>
      <c r="BN68" s="207"/>
      <c r="BO68" s="207"/>
      <c r="BP68" s="207"/>
      <c r="BQ68" s="204">
        <v>62</v>
      </c>
      <c r="BR68" s="209"/>
      <c r="BS68" s="886"/>
      <c r="BT68" s="887"/>
      <c r="BU68" s="887"/>
      <c r="BV68" s="887"/>
      <c r="BW68" s="887"/>
      <c r="BX68" s="887"/>
      <c r="BY68" s="887"/>
      <c r="BZ68" s="887"/>
      <c r="CA68" s="887"/>
      <c r="CB68" s="887"/>
      <c r="CC68" s="887"/>
      <c r="CD68" s="887"/>
      <c r="CE68" s="887"/>
      <c r="CF68" s="887"/>
      <c r="CG68" s="888"/>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77"/>
      <c r="DW68" s="878"/>
      <c r="DX68" s="878"/>
      <c r="DY68" s="878"/>
      <c r="DZ68" s="879"/>
      <c r="EA68" s="189"/>
    </row>
    <row r="69" spans="1:131" s="190" customFormat="1" ht="26.25" customHeight="1">
      <c r="A69" s="203">
        <v>2</v>
      </c>
      <c r="B69" s="907" t="s">
        <v>518</v>
      </c>
      <c r="C69" s="908"/>
      <c r="D69" s="908"/>
      <c r="E69" s="908"/>
      <c r="F69" s="908"/>
      <c r="G69" s="908"/>
      <c r="H69" s="908"/>
      <c r="I69" s="908"/>
      <c r="J69" s="908"/>
      <c r="K69" s="908"/>
      <c r="L69" s="908"/>
      <c r="M69" s="908"/>
      <c r="N69" s="908"/>
      <c r="O69" s="908"/>
      <c r="P69" s="909"/>
      <c r="Q69" s="915">
        <v>6793</v>
      </c>
      <c r="R69" s="916"/>
      <c r="S69" s="916"/>
      <c r="T69" s="916"/>
      <c r="U69" s="916"/>
      <c r="V69" s="916">
        <v>5454</v>
      </c>
      <c r="W69" s="916"/>
      <c r="X69" s="916"/>
      <c r="Y69" s="916"/>
      <c r="Z69" s="916"/>
      <c r="AA69" s="904">
        <v>1339</v>
      </c>
      <c r="AB69" s="904"/>
      <c r="AC69" s="904"/>
      <c r="AD69" s="904"/>
      <c r="AE69" s="904"/>
      <c r="AF69" s="904">
        <v>4333</v>
      </c>
      <c r="AG69" s="904"/>
      <c r="AH69" s="904"/>
      <c r="AI69" s="904"/>
      <c r="AJ69" s="904"/>
      <c r="AK69" s="904"/>
      <c r="AL69" s="904"/>
      <c r="AM69" s="904"/>
      <c r="AN69" s="904"/>
      <c r="AO69" s="904"/>
      <c r="AP69" s="904">
        <v>11338</v>
      </c>
      <c r="AQ69" s="904"/>
      <c r="AR69" s="904"/>
      <c r="AS69" s="904"/>
      <c r="AT69" s="904"/>
      <c r="AU69" s="904">
        <v>50</v>
      </c>
      <c r="AV69" s="904"/>
      <c r="AW69" s="904"/>
      <c r="AX69" s="904"/>
      <c r="AY69" s="904"/>
      <c r="AZ69" s="905"/>
      <c r="BA69" s="905"/>
      <c r="BB69" s="905"/>
      <c r="BC69" s="905"/>
      <c r="BD69" s="906"/>
      <c r="BE69" s="207"/>
      <c r="BF69" s="207"/>
      <c r="BG69" s="207"/>
      <c r="BH69" s="207"/>
      <c r="BI69" s="207"/>
      <c r="BJ69" s="207"/>
      <c r="BK69" s="207"/>
      <c r="BL69" s="207"/>
      <c r="BM69" s="207"/>
      <c r="BN69" s="207"/>
      <c r="BO69" s="207"/>
      <c r="BP69" s="207"/>
      <c r="BQ69" s="204">
        <v>63</v>
      </c>
      <c r="BR69" s="209"/>
      <c r="BS69" s="886"/>
      <c r="BT69" s="887"/>
      <c r="BU69" s="887"/>
      <c r="BV69" s="887"/>
      <c r="BW69" s="887"/>
      <c r="BX69" s="887"/>
      <c r="BY69" s="887"/>
      <c r="BZ69" s="887"/>
      <c r="CA69" s="887"/>
      <c r="CB69" s="887"/>
      <c r="CC69" s="887"/>
      <c r="CD69" s="887"/>
      <c r="CE69" s="887"/>
      <c r="CF69" s="887"/>
      <c r="CG69" s="888"/>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77"/>
      <c r="DW69" s="878"/>
      <c r="DX69" s="878"/>
      <c r="DY69" s="878"/>
      <c r="DZ69" s="879"/>
      <c r="EA69" s="189"/>
    </row>
    <row r="70" spans="1:131" s="190" customFormat="1" ht="26.25" customHeight="1">
      <c r="A70" s="203">
        <v>3</v>
      </c>
      <c r="B70" s="907" t="s">
        <v>519</v>
      </c>
      <c r="C70" s="908"/>
      <c r="D70" s="908"/>
      <c r="E70" s="908"/>
      <c r="F70" s="908"/>
      <c r="G70" s="908"/>
      <c r="H70" s="908"/>
      <c r="I70" s="908"/>
      <c r="J70" s="908"/>
      <c r="K70" s="908"/>
      <c r="L70" s="908"/>
      <c r="M70" s="908"/>
      <c r="N70" s="908"/>
      <c r="O70" s="908"/>
      <c r="P70" s="909"/>
      <c r="Q70" s="910">
        <v>12759</v>
      </c>
      <c r="R70" s="904"/>
      <c r="S70" s="904"/>
      <c r="T70" s="904"/>
      <c r="U70" s="904"/>
      <c r="V70" s="904">
        <v>9021</v>
      </c>
      <c r="W70" s="904"/>
      <c r="X70" s="904"/>
      <c r="Y70" s="904"/>
      <c r="Z70" s="904"/>
      <c r="AA70" s="904">
        <v>3738</v>
      </c>
      <c r="AB70" s="904"/>
      <c r="AC70" s="904"/>
      <c r="AD70" s="904"/>
      <c r="AE70" s="904"/>
      <c r="AF70" s="904">
        <v>11207</v>
      </c>
      <c r="AG70" s="904"/>
      <c r="AH70" s="904"/>
      <c r="AI70" s="904"/>
      <c r="AJ70" s="904"/>
      <c r="AK70" s="904"/>
      <c r="AL70" s="904"/>
      <c r="AM70" s="904"/>
      <c r="AN70" s="904"/>
      <c r="AO70" s="904"/>
      <c r="AP70" s="904">
        <v>40665</v>
      </c>
      <c r="AQ70" s="904"/>
      <c r="AR70" s="904"/>
      <c r="AS70" s="904"/>
      <c r="AT70" s="904"/>
      <c r="AU70" s="904">
        <v>86</v>
      </c>
      <c r="AV70" s="904"/>
      <c r="AW70" s="904"/>
      <c r="AX70" s="904"/>
      <c r="AY70" s="904"/>
      <c r="AZ70" s="905"/>
      <c r="BA70" s="905"/>
      <c r="BB70" s="905"/>
      <c r="BC70" s="905"/>
      <c r="BD70" s="906"/>
      <c r="BE70" s="207"/>
      <c r="BF70" s="207"/>
      <c r="BG70" s="207"/>
      <c r="BH70" s="207"/>
      <c r="BI70" s="207"/>
      <c r="BJ70" s="207"/>
      <c r="BK70" s="207"/>
      <c r="BL70" s="207"/>
      <c r="BM70" s="207"/>
      <c r="BN70" s="207"/>
      <c r="BO70" s="207"/>
      <c r="BP70" s="207"/>
      <c r="BQ70" s="204">
        <v>64</v>
      </c>
      <c r="BR70" s="209"/>
      <c r="BS70" s="886"/>
      <c r="BT70" s="887"/>
      <c r="BU70" s="887"/>
      <c r="BV70" s="887"/>
      <c r="BW70" s="887"/>
      <c r="BX70" s="887"/>
      <c r="BY70" s="887"/>
      <c r="BZ70" s="887"/>
      <c r="CA70" s="887"/>
      <c r="CB70" s="887"/>
      <c r="CC70" s="887"/>
      <c r="CD70" s="887"/>
      <c r="CE70" s="887"/>
      <c r="CF70" s="887"/>
      <c r="CG70" s="888"/>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77"/>
      <c r="DW70" s="878"/>
      <c r="DX70" s="878"/>
      <c r="DY70" s="878"/>
      <c r="DZ70" s="879"/>
      <c r="EA70" s="189"/>
    </row>
    <row r="71" spans="1:131" s="190" customFormat="1" ht="26.25" customHeight="1">
      <c r="A71" s="203">
        <v>4</v>
      </c>
      <c r="B71" s="907"/>
      <c r="C71" s="908"/>
      <c r="D71" s="908"/>
      <c r="E71" s="908"/>
      <c r="F71" s="908"/>
      <c r="G71" s="908"/>
      <c r="H71" s="908"/>
      <c r="I71" s="908"/>
      <c r="J71" s="908"/>
      <c r="K71" s="908"/>
      <c r="L71" s="908"/>
      <c r="M71" s="908"/>
      <c r="N71" s="908"/>
      <c r="O71" s="908"/>
      <c r="P71" s="909"/>
      <c r="Q71" s="910"/>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4"/>
      <c r="AY71" s="904"/>
      <c r="AZ71" s="905"/>
      <c r="BA71" s="905"/>
      <c r="BB71" s="905"/>
      <c r="BC71" s="905"/>
      <c r="BD71" s="906"/>
      <c r="BE71" s="207"/>
      <c r="BF71" s="207"/>
      <c r="BG71" s="207"/>
      <c r="BH71" s="207"/>
      <c r="BI71" s="207"/>
      <c r="BJ71" s="207"/>
      <c r="BK71" s="207"/>
      <c r="BL71" s="207"/>
      <c r="BM71" s="207"/>
      <c r="BN71" s="207"/>
      <c r="BO71" s="207"/>
      <c r="BP71" s="207"/>
      <c r="BQ71" s="204">
        <v>65</v>
      </c>
      <c r="BR71" s="209"/>
      <c r="BS71" s="886"/>
      <c r="BT71" s="887"/>
      <c r="BU71" s="887"/>
      <c r="BV71" s="887"/>
      <c r="BW71" s="887"/>
      <c r="BX71" s="887"/>
      <c r="BY71" s="887"/>
      <c r="BZ71" s="887"/>
      <c r="CA71" s="887"/>
      <c r="CB71" s="887"/>
      <c r="CC71" s="887"/>
      <c r="CD71" s="887"/>
      <c r="CE71" s="887"/>
      <c r="CF71" s="887"/>
      <c r="CG71" s="888"/>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77"/>
      <c r="DW71" s="878"/>
      <c r="DX71" s="878"/>
      <c r="DY71" s="878"/>
      <c r="DZ71" s="879"/>
      <c r="EA71" s="189"/>
    </row>
    <row r="72" spans="1:131" s="190" customFormat="1" ht="26.25" customHeight="1">
      <c r="A72" s="203">
        <v>5</v>
      </c>
      <c r="B72" s="907"/>
      <c r="C72" s="908"/>
      <c r="D72" s="908"/>
      <c r="E72" s="908"/>
      <c r="F72" s="908"/>
      <c r="G72" s="908"/>
      <c r="H72" s="908"/>
      <c r="I72" s="908"/>
      <c r="J72" s="908"/>
      <c r="K72" s="908"/>
      <c r="L72" s="908"/>
      <c r="M72" s="908"/>
      <c r="N72" s="908"/>
      <c r="O72" s="908"/>
      <c r="P72" s="909"/>
      <c r="Q72" s="910"/>
      <c r="R72" s="904"/>
      <c r="S72" s="904"/>
      <c r="T72" s="904"/>
      <c r="U72" s="904"/>
      <c r="V72" s="904"/>
      <c r="W72" s="904"/>
      <c r="X72" s="904"/>
      <c r="Y72" s="904"/>
      <c r="Z72" s="904"/>
      <c r="AA72" s="904"/>
      <c r="AB72" s="904"/>
      <c r="AC72" s="904"/>
      <c r="AD72" s="904"/>
      <c r="AE72" s="904"/>
      <c r="AF72" s="904"/>
      <c r="AG72" s="904"/>
      <c r="AH72" s="904"/>
      <c r="AI72" s="904"/>
      <c r="AJ72" s="904"/>
      <c r="AK72" s="904"/>
      <c r="AL72" s="904"/>
      <c r="AM72" s="904"/>
      <c r="AN72" s="904"/>
      <c r="AO72" s="904"/>
      <c r="AP72" s="904"/>
      <c r="AQ72" s="904"/>
      <c r="AR72" s="904"/>
      <c r="AS72" s="904"/>
      <c r="AT72" s="904"/>
      <c r="AU72" s="904"/>
      <c r="AV72" s="904"/>
      <c r="AW72" s="904"/>
      <c r="AX72" s="904"/>
      <c r="AY72" s="904"/>
      <c r="AZ72" s="905"/>
      <c r="BA72" s="905"/>
      <c r="BB72" s="905"/>
      <c r="BC72" s="905"/>
      <c r="BD72" s="906"/>
      <c r="BE72" s="207"/>
      <c r="BF72" s="207"/>
      <c r="BG72" s="207"/>
      <c r="BH72" s="207"/>
      <c r="BI72" s="207"/>
      <c r="BJ72" s="207"/>
      <c r="BK72" s="207"/>
      <c r="BL72" s="207"/>
      <c r="BM72" s="207"/>
      <c r="BN72" s="207"/>
      <c r="BO72" s="207"/>
      <c r="BP72" s="207"/>
      <c r="BQ72" s="204">
        <v>66</v>
      </c>
      <c r="BR72" s="209"/>
      <c r="BS72" s="886"/>
      <c r="BT72" s="887"/>
      <c r="BU72" s="887"/>
      <c r="BV72" s="887"/>
      <c r="BW72" s="887"/>
      <c r="BX72" s="887"/>
      <c r="BY72" s="887"/>
      <c r="BZ72" s="887"/>
      <c r="CA72" s="887"/>
      <c r="CB72" s="887"/>
      <c r="CC72" s="887"/>
      <c r="CD72" s="887"/>
      <c r="CE72" s="887"/>
      <c r="CF72" s="887"/>
      <c r="CG72" s="888"/>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77"/>
      <c r="DW72" s="878"/>
      <c r="DX72" s="878"/>
      <c r="DY72" s="878"/>
      <c r="DZ72" s="879"/>
      <c r="EA72" s="189"/>
    </row>
    <row r="73" spans="1:131" s="190" customFormat="1" ht="26.25" customHeight="1">
      <c r="A73" s="203">
        <v>6</v>
      </c>
      <c r="B73" s="907"/>
      <c r="C73" s="908"/>
      <c r="D73" s="908"/>
      <c r="E73" s="908"/>
      <c r="F73" s="908"/>
      <c r="G73" s="908"/>
      <c r="H73" s="908"/>
      <c r="I73" s="908"/>
      <c r="J73" s="908"/>
      <c r="K73" s="908"/>
      <c r="L73" s="908"/>
      <c r="M73" s="908"/>
      <c r="N73" s="908"/>
      <c r="O73" s="908"/>
      <c r="P73" s="909"/>
      <c r="Q73" s="910"/>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4"/>
      <c r="AY73" s="904"/>
      <c r="AZ73" s="905"/>
      <c r="BA73" s="905"/>
      <c r="BB73" s="905"/>
      <c r="BC73" s="905"/>
      <c r="BD73" s="906"/>
      <c r="BE73" s="207"/>
      <c r="BF73" s="207"/>
      <c r="BG73" s="207"/>
      <c r="BH73" s="207"/>
      <c r="BI73" s="207"/>
      <c r="BJ73" s="207"/>
      <c r="BK73" s="207"/>
      <c r="BL73" s="207"/>
      <c r="BM73" s="207"/>
      <c r="BN73" s="207"/>
      <c r="BO73" s="207"/>
      <c r="BP73" s="207"/>
      <c r="BQ73" s="204">
        <v>67</v>
      </c>
      <c r="BR73" s="209"/>
      <c r="BS73" s="886"/>
      <c r="BT73" s="887"/>
      <c r="BU73" s="887"/>
      <c r="BV73" s="887"/>
      <c r="BW73" s="887"/>
      <c r="BX73" s="887"/>
      <c r="BY73" s="887"/>
      <c r="BZ73" s="887"/>
      <c r="CA73" s="887"/>
      <c r="CB73" s="887"/>
      <c r="CC73" s="887"/>
      <c r="CD73" s="887"/>
      <c r="CE73" s="887"/>
      <c r="CF73" s="887"/>
      <c r="CG73" s="888"/>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77"/>
      <c r="DW73" s="878"/>
      <c r="DX73" s="878"/>
      <c r="DY73" s="878"/>
      <c r="DZ73" s="879"/>
      <c r="EA73" s="189"/>
    </row>
    <row r="74" spans="1:131" s="190" customFormat="1" ht="26.25" customHeight="1">
      <c r="A74" s="203">
        <v>7</v>
      </c>
      <c r="B74" s="907"/>
      <c r="C74" s="908"/>
      <c r="D74" s="908"/>
      <c r="E74" s="908"/>
      <c r="F74" s="908"/>
      <c r="G74" s="908"/>
      <c r="H74" s="908"/>
      <c r="I74" s="908"/>
      <c r="J74" s="908"/>
      <c r="K74" s="908"/>
      <c r="L74" s="908"/>
      <c r="M74" s="908"/>
      <c r="N74" s="908"/>
      <c r="O74" s="908"/>
      <c r="P74" s="909"/>
      <c r="Q74" s="910"/>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4"/>
      <c r="AZ74" s="905"/>
      <c r="BA74" s="905"/>
      <c r="BB74" s="905"/>
      <c r="BC74" s="905"/>
      <c r="BD74" s="906"/>
      <c r="BE74" s="207"/>
      <c r="BF74" s="207"/>
      <c r="BG74" s="207"/>
      <c r="BH74" s="207"/>
      <c r="BI74" s="207"/>
      <c r="BJ74" s="207"/>
      <c r="BK74" s="207"/>
      <c r="BL74" s="207"/>
      <c r="BM74" s="207"/>
      <c r="BN74" s="207"/>
      <c r="BO74" s="207"/>
      <c r="BP74" s="207"/>
      <c r="BQ74" s="204">
        <v>68</v>
      </c>
      <c r="BR74" s="209"/>
      <c r="BS74" s="886"/>
      <c r="BT74" s="887"/>
      <c r="BU74" s="887"/>
      <c r="BV74" s="887"/>
      <c r="BW74" s="887"/>
      <c r="BX74" s="887"/>
      <c r="BY74" s="887"/>
      <c r="BZ74" s="887"/>
      <c r="CA74" s="887"/>
      <c r="CB74" s="887"/>
      <c r="CC74" s="887"/>
      <c r="CD74" s="887"/>
      <c r="CE74" s="887"/>
      <c r="CF74" s="887"/>
      <c r="CG74" s="888"/>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77"/>
      <c r="DW74" s="878"/>
      <c r="DX74" s="878"/>
      <c r="DY74" s="878"/>
      <c r="DZ74" s="879"/>
      <c r="EA74" s="189"/>
    </row>
    <row r="75" spans="1:131" s="190" customFormat="1" ht="26.25" customHeight="1">
      <c r="A75" s="203">
        <v>8</v>
      </c>
      <c r="B75" s="907"/>
      <c r="C75" s="908"/>
      <c r="D75" s="908"/>
      <c r="E75" s="908"/>
      <c r="F75" s="908"/>
      <c r="G75" s="908"/>
      <c r="H75" s="908"/>
      <c r="I75" s="908"/>
      <c r="J75" s="908"/>
      <c r="K75" s="908"/>
      <c r="L75" s="908"/>
      <c r="M75" s="908"/>
      <c r="N75" s="908"/>
      <c r="O75" s="908"/>
      <c r="P75" s="909"/>
      <c r="Q75" s="911"/>
      <c r="R75" s="912"/>
      <c r="S75" s="912"/>
      <c r="T75" s="912"/>
      <c r="U75" s="913"/>
      <c r="V75" s="914"/>
      <c r="W75" s="912"/>
      <c r="X75" s="912"/>
      <c r="Y75" s="912"/>
      <c r="Z75" s="913"/>
      <c r="AA75" s="914"/>
      <c r="AB75" s="912"/>
      <c r="AC75" s="912"/>
      <c r="AD75" s="912"/>
      <c r="AE75" s="913"/>
      <c r="AF75" s="914"/>
      <c r="AG75" s="912"/>
      <c r="AH75" s="912"/>
      <c r="AI75" s="912"/>
      <c r="AJ75" s="913"/>
      <c r="AK75" s="914"/>
      <c r="AL75" s="912"/>
      <c r="AM75" s="912"/>
      <c r="AN75" s="912"/>
      <c r="AO75" s="913"/>
      <c r="AP75" s="914"/>
      <c r="AQ75" s="912"/>
      <c r="AR75" s="912"/>
      <c r="AS75" s="912"/>
      <c r="AT75" s="913"/>
      <c r="AU75" s="914"/>
      <c r="AV75" s="912"/>
      <c r="AW75" s="912"/>
      <c r="AX75" s="912"/>
      <c r="AY75" s="913"/>
      <c r="AZ75" s="905"/>
      <c r="BA75" s="905"/>
      <c r="BB75" s="905"/>
      <c r="BC75" s="905"/>
      <c r="BD75" s="906"/>
      <c r="BE75" s="207"/>
      <c r="BF75" s="207"/>
      <c r="BG75" s="207"/>
      <c r="BH75" s="207"/>
      <c r="BI75" s="207"/>
      <c r="BJ75" s="207"/>
      <c r="BK75" s="207"/>
      <c r="BL75" s="207"/>
      <c r="BM75" s="207"/>
      <c r="BN75" s="207"/>
      <c r="BO75" s="207"/>
      <c r="BP75" s="207"/>
      <c r="BQ75" s="204">
        <v>69</v>
      </c>
      <c r="BR75" s="209"/>
      <c r="BS75" s="886"/>
      <c r="BT75" s="887"/>
      <c r="BU75" s="887"/>
      <c r="BV75" s="887"/>
      <c r="BW75" s="887"/>
      <c r="BX75" s="887"/>
      <c r="BY75" s="887"/>
      <c r="BZ75" s="887"/>
      <c r="CA75" s="887"/>
      <c r="CB75" s="887"/>
      <c r="CC75" s="887"/>
      <c r="CD75" s="887"/>
      <c r="CE75" s="887"/>
      <c r="CF75" s="887"/>
      <c r="CG75" s="888"/>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77"/>
      <c r="DW75" s="878"/>
      <c r="DX75" s="878"/>
      <c r="DY75" s="878"/>
      <c r="DZ75" s="879"/>
      <c r="EA75" s="189"/>
    </row>
    <row r="76" spans="1:131" s="190" customFormat="1" ht="26.25" customHeight="1">
      <c r="A76" s="203">
        <v>9</v>
      </c>
      <c r="B76" s="907"/>
      <c r="C76" s="908"/>
      <c r="D76" s="908"/>
      <c r="E76" s="908"/>
      <c r="F76" s="908"/>
      <c r="G76" s="908"/>
      <c r="H76" s="908"/>
      <c r="I76" s="908"/>
      <c r="J76" s="908"/>
      <c r="K76" s="908"/>
      <c r="L76" s="908"/>
      <c r="M76" s="908"/>
      <c r="N76" s="908"/>
      <c r="O76" s="908"/>
      <c r="P76" s="909"/>
      <c r="Q76" s="911"/>
      <c r="R76" s="912"/>
      <c r="S76" s="912"/>
      <c r="T76" s="912"/>
      <c r="U76" s="913"/>
      <c r="V76" s="914"/>
      <c r="W76" s="912"/>
      <c r="X76" s="912"/>
      <c r="Y76" s="912"/>
      <c r="Z76" s="913"/>
      <c r="AA76" s="914"/>
      <c r="AB76" s="912"/>
      <c r="AC76" s="912"/>
      <c r="AD76" s="912"/>
      <c r="AE76" s="913"/>
      <c r="AF76" s="914"/>
      <c r="AG76" s="912"/>
      <c r="AH76" s="912"/>
      <c r="AI76" s="912"/>
      <c r="AJ76" s="913"/>
      <c r="AK76" s="914"/>
      <c r="AL76" s="912"/>
      <c r="AM76" s="912"/>
      <c r="AN76" s="912"/>
      <c r="AO76" s="913"/>
      <c r="AP76" s="914"/>
      <c r="AQ76" s="912"/>
      <c r="AR76" s="912"/>
      <c r="AS76" s="912"/>
      <c r="AT76" s="913"/>
      <c r="AU76" s="914"/>
      <c r="AV76" s="912"/>
      <c r="AW76" s="912"/>
      <c r="AX76" s="912"/>
      <c r="AY76" s="913"/>
      <c r="AZ76" s="905"/>
      <c r="BA76" s="905"/>
      <c r="BB76" s="905"/>
      <c r="BC76" s="905"/>
      <c r="BD76" s="906"/>
      <c r="BE76" s="207"/>
      <c r="BF76" s="207"/>
      <c r="BG76" s="207"/>
      <c r="BH76" s="207"/>
      <c r="BI76" s="207"/>
      <c r="BJ76" s="207"/>
      <c r="BK76" s="207"/>
      <c r="BL76" s="207"/>
      <c r="BM76" s="207"/>
      <c r="BN76" s="207"/>
      <c r="BO76" s="207"/>
      <c r="BP76" s="207"/>
      <c r="BQ76" s="204">
        <v>70</v>
      </c>
      <c r="BR76" s="209"/>
      <c r="BS76" s="886"/>
      <c r="BT76" s="887"/>
      <c r="BU76" s="887"/>
      <c r="BV76" s="887"/>
      <c r="BW76" s="887"/>
      <c r="BX76" s="887"/>
      <c r="BY76" s="887"/>
      <c r="BZ76" s="887"/>
      <c r="CA76" s="887"/>
      <c r="CB76" s="887"/>
      <c r="CC76" s="887"/>
      <c r="CD76" s="887"/>
      <c r="CE76" s="887"/>
      <c r="CF76" s="887"/>
      <c r="CG76" s="888"/>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77"/>
      <c r="DW76" s="878"/>
      <c r="DX76" s="878"/>
      <c r="DY76" s="878"/>
      <c r="DZ76" s="879"/>
      <c r="EA76" s="189"/>
    </row>
    <row r="77" spans="1:131" s="190" customFormat="1" ht="26.25" customHeight="1">
      <c r="A77" s="203">
        <v>10</v>
      </c>
      <c r="B77" s="907"/>
      <c r="C77" s="908"/>
      <c r="D77" s="908"/>
      <c r="E77" s="908"/>
      <c r="F77" s="908"/>
      <c r="G77" s="908"/>
      <c r="H77" s="908"/>
      <c r="I77" s="908"/>
      <c r="J77" s="908"/>
      <c r="K77" s="908"/>
      <c r="L77" s="908"/>
      <c r="M77" s="908"/>
      <c r="N77" s="908"/>
      <c r="O77" s="908"/>
      <c r="P77" s="909"/>
      <c r="Q77" s="911"/>
      <c r="R77" s="912"/>
      <c r="S77" s="912"/>
      <c r="T77" s="912"/>
      <c r="U77" s="913"/>
      <c r="V77" s="914"/>
      <c r="W77" s="912"/>
      <c r="X77" s="912"/>
      <c r="Y77" s="912"/>
      <c r="Z77" s="913"/>
      <c r="AA77" s="914"/>
      <c r="AB77" s="912"/>
      <c r="AC77" s="912"/>
      <c r="AD77" s="912"/>
      <c r="AE77" s="913"/>
      <c r="AF77" s="914"/>
      <c r="AG77" s="912"/>
      <c r="AH77" s="912"/>
      <c r="AI77" s="912"/>
      <c r="AJ77" s="913"/>
      <c r="AK77" s="914"/>
      <c r="AL77" s="912"/>
      <c r="AM77" s="912"/>
      <c r="AN77" s="912"/>
      <c r="AO77" s="913"/>
      <c r="AP77" s="914"/>
      <c r="AQ77" s="912"/>
      <c r="AR77" s="912"/>
      <c r="AS77" s="912"/>
      <c r="AT77" s="913"/>
      <c r="AU77" s="914"/>
      <c r="AV77" s="912"/>
      <c r="AW77" s="912"/>
      <c r="AX77" s="912"/>
      <c r="AY77" s="913"/>
      <c r="AZ77" s="905"/>
      <c r="BA77" s="905"/>
      <c r="BB77" s="905"/>
      <c r="BC77" s="905"/>
      <c r="BD77" s="906"/>
      <c r="BE77" s="207"/>
      <c r="BF77" s="207"/>
      <c r="BG77" s="207"/>
      <c r="BH77" s="207"/>
      <c r="BI77" s="207"/>
      <c r="BJ77" s="207"/>
      <c r="BK77" s="207"/>
      <c r="BL77" s="207"/>
      <c r="BM77" s="207"/>
      <c r="BN77" s="207"/>
      <c r="BO77" s="207"/>
      <c r="BP77" s="207"/>
      <c r="BQ77" s="204">
        <v>71</v>
      </c>
      <c r="BR77" s="209"/>
      <c r="BS77" s="886"/>
      <c r="BT77" s="887"/>
      <c r="BU77" s="887"/>
      <c r="BV77" s="887"/>
      <c r="BW77" s="887"/>
      <c r="BX77" s="887"/>
      <c r="BY77" s="887"/>
      <c r="BZ77" s="887"/>
      <c r="CA77" s="887"/>
      <c r="CB77" s="887"/>
      <c r="CC77" s="887"/>
      <c r="CD77" s="887"/>
      <c r="CE77" s="887"/>
      <c r="CF77" s="887"/>
      <c r="CG77" s="888"/>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77"/>
      <c r="DW77" s="878"/>
      <c r="DX77" s="878"/>
      <c r="DY77" s="878"/>
      <c r="DZ77" s="879"/>
      <c r="EA77" s="189"/>
    </row>
    <row r="78" spans="1:131" s="190" customFormat="1" ht="26.25" customHeight="1">
      <c r="A78" s="203">
        <v>11</v>
      </c>
      <c r="B78" s="907"/>
      <c r="C78" s="908"/>
      <c r="D78" s="908"/>
      <c r="E78" s="908"/>
      <c r="F78" s="908"/>
      <c r="G78" s="908"/>
      <c r="H78" s="908"/>
      <c r="I78" s="908"/>
      <c r="J78" s="908"/>
      <c r="K78" s="908"/>
      <c r="L78" s="908"/>
      <c r="M78" s="908"/>
      <c r="N78" s="908"/>
      <c r="O78" s="908"/>
      <c r="P78" s="909"/>
      <c r="Q78" s="910"/>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05"/>
      <c r="BA78" s="905"/>
      <c r="BB78" s="905"/>
      <c r="BC78" s="905"/>
      <c r="BD78" s="906"/>
      <c r="BE78" s="207"/>
      <c r="BF78" s="207"/>
      <c r="BG78" s="207"/>
      <c r="BH78" s="207"/>
      <c r="BI78" s="207"/>
      <c r="BJ78" s="210"/>
      <c r="BK78" s="210"/>
      <c r="BL78" s="210"/>
      <c r="BM78" s="210"/>
      <c r="BN78" s="210"/>
      <c r="BO78" s="207"/>
      <c r="BP78" s="207"/>
      <c r="BQ78" s="204">
        <v>72</v>
      </c>
      <c r="BR78" s="209"/>
      <c r="BS78" s="886"/>
      <c r="BT78" s="887"/>
      <c r="BU78" s="887"/>
      <c r="BV78" s="887"/>
      <c r="BW78" s="887"/>
      <c r="BX78" s="887"/>
      <c r="BY78" s="887"/>
      <c r="BZ78" s="887"/>
      <c r="CA78" s="887"/>
      <c r="CB78" s="887"/>
      <c r="CC78" s="887"/>
      <c r="CD78" s="887"/>
      <c r="CE78" s="887"/>
      <c r="CF78" s="887"/>
      <c r="CG78" s="888"/>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77"/>
      <c r="DW78" s="878"/>
      <c r="DX78" s="878"/>
      <c r="DY78" s="878"/>
      <c r="DZ78" s="879"/>
      <c r="EA78" s="189"/>
    </row>
    <row r="79" spans="1:131" s="190" customFormat="1" ht="26.25" customHeight="1">
      <c r="A79" s="203">
        <v>12</v>
      </c>
      <c r="B79" s="907"/>
      <c r="C79" s="908"/>
      <c r="D79" s="908"/>
      <c r="E79" s="908"/>
      <c r="F79" s="908"/>
      <c r="G79" s="908"/>
      <c r="H79" s="908"/>
      <c r="I79" s="908"/>
      <c r="J79" s="908"/>
      <c r="K79" s="908"/>
      <c r="L79" s="908"/>
      <c r="M79" s="908"/>
      <c r="N79" s="908"/>
      <c r="O79" s="908"/>
      <c r="P79" s="909"/>
      <c r="Q79" s="910"/>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05"/>
      <c r="BA79" s="905"/>
      <c r="BB79" s="905"/>
      <c r="BC79" s="905"/>
      <c r="BD79" s="906"/>
      <c r="BE79" s="207"/>
      <c r="BF79" s="207"/>
      <c r="BG79" s="207"/>
      <c r="BH79" s="207"/>
      <c r="BI79" s="207"/>
      <c r="BJ79" s="210"/>
      <c r="BK79" s="210"/>
      <c r="BL79" s="210"/>
      <c r="BM79" s="210"/>
      <c r="BN79" s="210"/>
      <c r="BO79" s="207"/>
      <c r="BP79" s="207"/>
      <c r="BQ79" s="204">
        <v>73</v>
      </c>
      <c r="BR79" s="209"/>
      <c r="BS79" s="886"/>
      <c r="BT79" s="887"/>
      <c r="BU79" s="887"/>
      <c r="BV79" s="887"/>
      <c r="BW79" s="887"/>
      <c r="BX79" s="887"/>
      <c r="BY79" s="887"/>
      <c r="BZ79" s="887"/>
      <c r="CA79" s="887"/>
      <c r="CB79" s="887"/>
      <c r="CC79" s="887"/>
      <c r="CD79" s="887"/>
      <c r="CE79" s="887"/>
      <c r="CF79" s="887"/>
      <c r="CG79" s="888"/>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77"/>
      <c r="DW79" s="878"/>
      <c r="DX79" s="878"/>
      <c r="DY79" s="878"/>
      <c r="DZ79" s="879"/>
      <c r="EA79" s="189"/>
    </row>
    <row r="80" spans="1:131" s="190" customFormat="1" ht="26.25" customHeight="1">
      <c r="A80" s="203">
        <v>13</v>
      </c>
      <c r="B80" s="907"/>
      <c r="C80" s="908"/>
      <c r="D80" s="908"/>
      <c r="E80" s="908"/>
      <c r="F80" s="908"/>
      <c r="G80" s="908"/>
      <c r="H80" s="908"/>
      <c r="I80" s="908"/>
      <c r="J80" s="908"/>
      <c r="K80" s="908"/>
      <c r="L80" s="908"/>
      <c r="M80" s="908"/>
      <c r="N80" s="908"/>
      <c r="O80" s="908"/>
      <c r="P80" s="909"/>
      <c r="Q80" s="910"/>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05"/>
      <c r="BA80" s="905"/>
      <c r="BB80" s="905"/>
      <c r="BC80" s="905"/>
      <c r="BD80" s="906"/>
      <c r="BE80" s="207"/>
      <c r="BF80" s="207"/>
      <c r="BG80" s="207"/>
      <c r="BH80" s="207"/>
      <c r="BI80" s="207"/>
      <c r="BJ80" s="207"/>
      <c r="BK80" s="207"/>
      <c r="BL80" s="207"/>
      <c r="BM80" s="207"/>
      <c r="BN80" s="207"/>
      <c r="BO80" s="207"/>
      <c r="BP80" s="207"/>
      <c r="BQ80" s="204">
        <v>74</v>
      </c>
      <c r="BR80" s="209"/>
      <c r="BS80" s="886"/>
      <c r="BT80" s="887"/>
      <c r="BU80" s="887"/>
      <c r="BV80" s="887"/>
      <c r="BW80" s="887"/>
      <c r="BX80" s="887"/>
      <c r="BY80" s="887"/>
      <c r="BZ80" s="887"/>
      <c r="CA80" s="887"/>
      <c r="CB80" s="887"/>
      <c r="CC80" s="887"/>
      <c r="CD80" s="887"/>
      <c r="CE80" s="887"/>
      <c r="CF80" s="887"/>
      <c r="CG80" s="888"/>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77"/>
      <c r="DW80" s="878"/>
      <c r="DX80" s="878"/>
      <c r="DY80" s="878"/>
      <c r="DZ80" s="879"/>
      <c r="EA80" s="189"/>
    </row>
    <row r="81" spans="1:131" s="190" customFormat="1" ht="26.25" customHeight="1">
      <c r="A81" s="203">
        <v>14</v>
      </c>
      <c r="B81" s="907"/>
      <c r="C81" s="908"/>
      <c r="D81" s="908"/>
      <c r="E81" s="908"/>
      <c r="F81" s="908"/>
      <c r="G81" s="908"/>
      <c r="H81" s="908"/>
      <c r="I81" s="908"/>
      <c r="J81" s="908"/>
      <c r="K81" s="908"/>
      <c r="L81" s="908"/>
      <c r="M81" s="908"/>
      <c r="N81" s="908"/>
      <c r="O81" s="908"/>
      <c r="P81" s="909"/>
      <c r="Q81" s="910"/>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05"/>
      <c r="BA81" s="905"/>
      <c r="BB81" s="905"/>
      <c r="BC81" s="905"/>
      <c r="BD81" s="906"/>
      <c r="BE81" s="207"/>
      <c r="BF81" s="207"/>
      <c r="BG81" s="207"/>
      <c r="BH81" s="207"/>
      <c r="BI81" s="207"/>
      <c r="BJ81" s="207"/>
      <c r="BK81" s="207"/>
      <c r="BL81" s="207"/>
      <c r="BM81" s="207"/>
      <c r="BN81" s="207"/>
      <c r="BO81" s="207"/>
      <c r="BP81" s="207"/>
      <c r="BQ81" s="204">
        <v>75</v>
      </c>
      <c r="BR81" s="209"/>
      <c r="BS81" s="886"/>
      <c r="BT81" s="887"/>
      <c r="BU81" s="887"/>
      <c r="BV81" s="887"/>
      <c r="BW81" s="887"/>
      <c r="BX81" s="887"/>
      <c r="BY81" s="887"/>
      <c r="BZ81" s="887"/>
      <c r="CA81" s="887"/>
      <c r="CB81" s="887"/>
      <c r="CC81" s="887"/>
      <c r="CD81" s="887"/>
      <c r="CE81" s="887"/>
      <c r="CF81" s="887"/>
      <c r="CG81" s="888"/>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77"/>
      <c r="DW81" s="878"/>
      <c r="DX81" s="878"/>
      <c r="DY81" s="878"/>
      <c r="DZ81" s="879"/>
      <c r="EA81" s="189"/>
    </row>
    <row r="82" spans="1:131" s="190" customFormat="1" ht="26.25" customHeight="1">
      <c r="A82" s="203">
        <v>15</v>
      </c>
      <c r="B82" s="907"/>
      <c r="C82" s="908"/>
      <c r="D82" s="908"/>
      <c r="E82" s="908"/>
      <c r="F82" s="908"/>
      <c r="G82" s="908"/>
      <c r="H82" s="908"/>
      <c r="I82" s="908"/>
      <c r="J82" s="908"/>
      <c r="K82" s="908"/>
      <c r="L82" s="908"/>
      <c r="M82" s="908"/>
      <c r="N82" s="908"/>
      <c r="O82" s="908"/>
      <c r="P82" s="909"/>
      <c r="Q82" s="910"/>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05"/>
      <c r="BA82" s="905"/>
      <c r="BB82" s="905"/>
      <c r="BC82" s="905"/>
      <c r="BD82" s="906"/>
      <c r="BE82" s="207"/>
      <c r="BF82" s="207"/>
      <c r="BG82" s="207"/>
      <c r="BH82" s="207"/>
      <c r="BI82" s="207"/>
      <c r="BJ82" s="207"/>
      <c r="BK82" s="207"/>
      <c r="BL82" s="207"/>
      <c r="BM82" s="207"/>
      <c r="BN82" s="207"/>
      <c r="BO82" s="207"/>
      <c r="BP82" s="207"/>
      <c r="BQ82" s="204">
        <v>76</v>
      </c>
      <c r="BR82" s="209"/>
      <c r="BS82" s="886"/>
      <c r="BT82" s="887"/>
      <c r="BU82" s="887"/>
      <c r="BV82" s="887"/>
      <c r="BW82" s="887"/>
      <c r="BX82" s="887"/>
      <c r="BY82" s="887"/>
      <c r="BZ82" s="887"/>
      <c r="CA82" s="887"/>
      <c r="CB82" s="887"/>
      <c r="CC82" s="887"/>
      <c r="CD82" s="887"/>
      <c r="CE82" s="887"/>
      <c r="CF82" s="887"/>
      <c r="CG82" s="888"/>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77"/>
      <c r="DW82" s="878"/>
      <c r="DX82" s="878"/>
      <c r="DY82" s="878"/>
      <c r="DZ82" s="879"/>
      <c r="EA82" s="189"/>
    </row>
    <row r="83" spans="1:131" s="190" customFormat="1" ht="26.25" customHeight="1">
      <c r="A83" s="203">
        <v>16</v>
      </c>
      <c r="B83" s="907"/>
      <c r="C83" s="908"/>
      <c r="D83" s="908"/>
      <c r="E83" s="908"/>
      <c r="F83" s="908"/>
      <c r="G83" s="908"/>
      <c r="H83" s="908"/>
      <c r="I83" s="908"/>
      <c r="J83" s="908"/>
      <c r="K83" s="908"/>
      <c r="L83" s="908"/>
      <c r="M83" s="908"/>
      <c r="N83" s="908"/>
      <c r="O83" s="908"/>
      <c r="P83" s="909"/>
      <c r="Q83" s="910"/>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05"/>
      <c r="BA83" s="905"/>
      <c r="BB83" s="905"/>
      <c r="BC83" s="905"/>
      <c r="BD83" s="906"/>
      <c r="BE83" s="207"/>
      <c r="BF83" s="207"/>
      <c r="BG83" s="207"/>
      <c r="BH83" s="207"/>
      <c r="BI83" s="207"/>
      <c r="BJ83" s="207"/>
      <c r="BK83" s="207"/>
      <c r="BL83" s="207"/>
      <c r="BM83" s="207"/>
      <c r="BN83" s="207"/>
      <c r="BO83" s="207"/>
      <c r="BP83" s="207"/>
      <c r="BQ83" s="204">
        <v>77</v>
      </c>
      <c r="BR83" s="209"/>
      <c r="BS83" s="886"/>
      <c r="BT83" s="887"/>
      <c r="BU83" s="887"/>
      <c r="BV83" s="887"/>
      <c r="BW83" s="887"/>
      <c r="BX83" s="887"/>
      <c r="BY83" s="887"/>
      <c r="BZ83" s="887"/>
      <c r="CA83" s="887"/>
      <c r="CB83" s="887"/>
      <c r="CC83" s="887"/>
      <c r="CD83" s="887"/>
      <c r="CE83" s="887"/>
      <c r="CF83" s="887"/>
      <c r="CG83" s="888"/>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77"/>
      <c r="DW83" s="878"/>
      <c r="DX83" s="878"/>
      <c r="DY83" s="878"/>
      <c r="DZ83" s="879"/>
      <c r="EA83" s="189"/>
    </row>
    <row r="84" spans="1:131" s="190" customFormat="1" ht="26.25" customHeight="1">
      <c r="A84" s="203">
        <v>17</v>
      </c>
      <c r="B84" s="907"/>
      <c r="C84" s="908"/>
      <c r="D84" s="908"/>
      <c r="E84" s="908"/>
      <c r="F84" s="908"/>
      <c r="G84" s="908"/>
      <c r="H84" s="908"/>
      <c r="I84" s="908"/>
      <c r="J84" s="908"/>
      <c r="K84" s="908"/>
      <c r="L84" s="908"/>
      <c r="M84" s="908"/>
      <c r="N84" s="908"/>
      <c r="O84" s="908"/>
      <c r="P84" s="909"/>
      <c r="Q84" s="910"/>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05"/>
      <c r="BA84" s="905"/>
      <c r="BB84" s="905"/>
      <c r="BC84" s="905"/>
      <c r="BD84" s="906"/>
      <c r="BE84" s="207"/>
      <c r="BF84" s="207"/>
      <c r="BG84" s="207"/>
      <c r="BH84" s="207"/>
      <c r="BI84" s="207"/>
      <c r="BJ84" s="207"/>
      <c r="BK84" s="207"/>
      <c r="BL84" s="207"/>
      <c r="BM84" s="207"/>
      <c r="BN84" s="207"/>
      <c r="BO84" s="207"/>
      <c r="BP84" s="207"/>
      <c r="BQ84" s="204">
        <v>78</v>
      </c>
      <c r="BR84" s="209"/>
      <c r="BS84" s="886"/>
      <c r="BT84" s="887"/>
      <c r="BU84" s="887"/>
      <c r="BV84" s="887"/>
      <c r="BW84" s="887"/>
      <c r="BX84" s="887"/>
      <c r="BY84" s="887"/>
      <c r="BZ84" s="887"/>
      <c r="CA84" s="887"/>
      <c r="CB84" s="887"/>
      <c r="CC84" s="887"/>
      <c r="CD84" s="887"/>
      <c r="CE84" s="887"/>
      <c r="CF84" s="887"/>
      <c r="CG84" s="888"/>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77"/>
      <c r="DW84" s="878"/>
      <c r="DX84" s="878"/>
      <c r="DY84" s="878"/>
      <c r="DZ84" s="879"/>
      <c r="EA84" s="189"/>
    </row>
    <row r="85" spans="1:131" s="190" customFormat="1" ht="26.25" customHeight="1">
      <c r="A85" s="203">
        <v>18</v>
      </c>
      <c r="B85" s="907"/>
      <c r="C85" s="908"/>
      <c r="D85" s="908"/>
      <c r="E85" s="908"/>
      <c r="F85" s="908"/>
      <c r="G85" s="908"/>
      <c r="H85" s="908"/>
      <c r="I85" s="908"/>
      <c r="J85" s="908"/>
      <c r="K85" s="908"/>
      <c r="L85" s="908"/>
      <c r="M85" s="908"/>
      <c r="N85" s="908"/>
      <c r="O85" s="908"/>
      <c r="P85" s="909"/>
      <c r="Q85" s="910"/>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05"/>
      <c r="BA85" s="905"/>
      <c r="BB85" s="905"/>
      <c r="BC85" s="905"/>
      <c r="BD85" s="906"/>
      <c r="BE85" s="207"/>
      <c r="BF85" s="207"/>
      <c r="BG85" s="207"/>
      <c r="BH85" s="207"/>
      <c r="BI85" s="207"/>
      <c r="BJ85" s="207"/>
      <c r="BK85" s="207"/>
      <c r="BL85" s="207"/>
      <c r="BM85" s="207"/>
      <c r="BN85" s="207"/>
      <c r="BO85" s="207"/>
      <c r="BP85" s="207"/>
      <c r="BQ85" s="204">
        <v>79</v>
      </c>
      <c r="BR85" s="209"/>
      <c r="BS85" s="886"/>
      <c r="BT85" s="887"/>
      <c r="BU85" s="887"/>
      <c r="BV85" s="887"/>
      <c r="BW85" s="887"/>
      <c r="BX85" s="887"/>
      <c r="BY85" s="887"/>
      <c r="BZ85" s="887"/>
      <c r="CA85" s="887"/>
      <c r="CB85" s="887"/>
      <c r="CC85" s="887"/>
      <c r="CD85" s="887"/>
      <c r="CE85" s="887"/>
      <c r="CF85" s="887"/>
      <c r="CG85" s="888"/>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77"/>
      <c r="DW85" s="878"/>
      <c r="DX85" s="878"/>
      <c r="DY85" s="878"/>
      <c r="DZ85" s="879"/>
      <c r="EA85" s="189"/>
    </row>
    <row r="86" spans="1:131" s="190" customFormat="1" ht="26.25" customHeight="1">
      <c r="A86" s="203">
        <v>19</v>
      </c>
      <c r="B86" s="907"/>
      <c r="C86" s="908"/>
      <c r="D86" s="908"/>
      <c r="E86" s="908"/>
      <c r="F86" s="908"/>
      <c r="G86" s="908"/>
      <c r="H86" s="908"/>
      <c r="I86" s="908"/>
      <c r="J86" s="908"/>
      <c r="K86" s="908"/>
      <c r="L86" s="908"/>
      <c r="M86" s="908"/>
      <c r="N86" s="908"/>
      <c r="O86" s="908"/>
      <c r="P86" s="909"/>
      <c r="Q86" s="910"/>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05"/>
      <c r="BA86" s="905"/>
      <c r="BB86" s="905"/>
      <c r="BC86" s="905"/>
      <c r="BD86" s="906"/>
      <c r="BE86" s="207"/>
      <c r="BF86" s="207"/>
      <c r="BG86" s="207"/>
      <c r="BH86" s="207"/>
      <c r="BI86" s="207"/>
      <c r="BJ86" s="207"/>
      <c r="BK86" s="207"/>
      <c r="BL86" s="207"/>
      <c r="BM86" s="207"/>
      <c r="BN86" s="207"/>
      <c r="BO86" s="207"/>
      <c r="BP86" s="207"/>
      <c r="BQ86" s="204">
        <v>80</v>
      </c>
      <c r="BR86" s="209"/>
      <c r="BS86" s="886"/>
      <c r="BT86" s="887"/>
      <c r="BU86" s="887"/>
      <c r="BV86" s="887"/>
      <c r="BW86" s="887"/>
      <c r="BX86" s="887"/>
      <c r="BY86" s="887"/>
      <c r="BZ86" s="887"/>
      <c r="CA86" s="887"/>
      <c r="CB86" s="887"/>
      <c r="CC86" s="887"/>
      <c r="CD86" s="887"/>
      <c r="CE86" s="887"/>
      <c r="CF86" s="887"/>
      <c r="CG86" s="888"/>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77"/>
      <c r="DW86" s="878"/>
      <c r="DX86" s="878"/>
      <c r="DY86" s="878"/>
      <c r="DZ86" s="879"/>
      <c r="EA86" s="189"/>
    </row>
    <row r="87" spans="1:131" s="190" customFormat="1" ht="26.25" customHeight="1">
      <c r="A87" s="211">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07"/>
      <c r="BF87" s="207"/>
      <c r="BG87" s="207"/>
      <c r="BH87" s="207"/>
      <c r="BI87" s="207"/>
      <c r="BJ87" s="207"/>
      <c r="BK87" s="207"/>
      <c r="BL87" s="207"/>
      <c r="BM87" s="207"/>
      <c r="BN87" s="207"/>
      <c r="BO87" s="207"/>
      <c r="BP87" s="207"/>
      <c r="BQ87" s="204">
        <v>81</v>
      </c>
      <c r="BR87" s="209"/>
      <c r="BS87" s="886"/>
      <c r="BT87" s="887"/>
      <c r="BU87" s="887"/>
      <c r="BV87" s="887"/>
      <c r="BW87" s="887"/>
      <c r="BX87" s="887"/>
      <c r="BY87" s="887"/>
      <c r="BZ87" s="887"/>
      <c r="CA87" s="887"/>
      <c r="CB87" s="887"/>
      <c r="CC87" s="887"/>
      <c r="CD87" s="887"/>
      <c r="CE87" s="887"/>
      <c r="CF87" s="887"/>
      <c r="CG87" s="888"/>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77"/>
      <c r="DW87" s="878"/>
      <c r="DX87" s="878"/>
      <c r="DY87" s="878"/>
      <c r="DZ87" s="879"/>
      <c r="EA87" s="189"/>
    </row>
    <row r="88" spans="1:131" s="190" customFormat="1" ht="26.25" customHeight="1" thickBot="1">
      <c r="A88" s="206" t="s">
        <v>332</v>
      </c>
      <c r="B88" s="880" t="s">
        <v>353</v>
      </c>
      <c r="C88" s="881"/>
      <c r="D88" s="881"/>
      <c r="E88" s="881"/>
      <c r="F88" s="881"/>
      <c r="G88" s="881"/>
      <c r="H88" s="881"/>
      <c r="I88" s="881"/>
      <c r="J88" s="881"/>
      <c r="K88" s="881"/>
      <c r="L88" s="881"/>
      <c r="M88" s="881"/>
      <c r="N88" s="881"/>
      <c r="O88" s="881"/>
      <c r="P88" s="882"/>
      <c r="Q88" s="895"/>
      <c r="R88" s="896"/>
      <c r="S88" s="896"/>
      <c r="T88" s="896"/>
      <c r="U88" s="896"/>
      <c r="V88" s="896"/>
      <c r="W88" s="896"/>
      <c r="X88" s="896"/>
      <c r="Y88" s="896"/>
      <c r="Z88" s="896"/>
      <c r="AA88" s="896"/>
      <c r="AB88" s="896"/>
      <c r="AC88" s="896"/>
      <c r="AD88" s="896"/>
      <c r="AE88" s="896"/>
      <c r="AF88" s="892">
        <v>14411</v>
      </c>
      <c r="AG88" s="892"/>
      <c r="AH88" s="892"/>
      <c r="AI88" s="892"/>
      <c r="AJ88" s="892"/>
      <c r="AK88" s="896"/>
      <c r="AL88" s="896"/>
      <c r="AM88" s="896"/>
      <c r="AN88" s="896"/>
      <c r="AO88" s="896"/>
      <c r="AP88" s="892">
        <v>52003</v>
      </c>
      <c r="AQ88" s="892"/>
      <c r="AR88" s="892"/>
      <c r="AS88" s="892"/>
      <c r="AT88" s="892"/>
      <c r="AU88" s="892">
        <v>136</v>
      </c>
      <c r="AV88" s="892"/>
      <c r="AW88" s="892"/>
      <c r="AX88" s="892"/>
      <c r="AY88" s="892"/>
      <c r="AZ88" s="893"/>
      <c r="BA88" s="893"/>
      <c r="BB88" s="893"/>
      <c r="BC88" s="893"/>
      <c r="BD88" s="894"/>
      <c r="BE88" s="207"/>
      <c r="BF88" s="207"/>
      <c r="BG88" s="207"/>
      <c r="BH88" s="207"/>
      <c r="BI88" s="207"/>
      <c r="BJ88" s="207"/>
      <c r="BK88" s="207"/>
      <c r="BL88" s="207"/>
      <c r="BM88" s="207"/>
      <c r="BN88" s="207"/>
      <c r="BO88" s="207"/>
      <c r="BP88" s="207"/>
      <c r="BQ88" s="204">
        <v>82</v>
      </c>
      <c r="BR88" s="209"/>
      <c r="BS88" s="886"/>
      <c r="BT88" s="887"/>
      <c r="BU88" s="887"/>
      <c r="BV88" s="887"/>
      <c r="BW88" s="887"/>
      <c r="BX88" s="887"/>
      <c r="BY88" s="887"/>
      <c r="BZ88" s="887"/>
      <c r="CA88" s="887"/>
      <c r="CB88" s="887"/>
      <c r="CC88" s="887"/>
      <c r="CD88" s="887"/>
      <c r="CE88" s="887"/>
      <c r="CF88" s="887"/>
      <c r="CG88" s="888"/>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77"/>
      <c r="DW88" s="878"/>
      <c r="DX88" s="878"/>
      <c r="DY88" s="878"/>
      <c r="DZ88" s="879"/>
      <c r="EA88" s="189"/>
    </row>
    <row r="89" spans="1:131" s="190"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86"/>
      <c r="BT89" s="887"/>
      <c r="BU89" s="887"/>
      <c r="BV89" s="887"/>
      <c r="BW89" s="887"/>
      <c r="BX89" s="887"/>
      <c r="BY89" s="887"/>
      <c r="BZ89" s="887"/>
      <c r="CA89" s="887"/>
      <c r="CB89" s="887"/>
      <c r="CC89" s="887"/>
      <c r="CD89" s="887"/>
      <c r="CE89" s="887"/>
      <c r="CF89" s="887"/>
      <c r="CG89" s="888"/>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77"/>
      <c r="DW89" s="878"/>
      <c r="DX89" s="878"/>
      <c r="DY89" s="878"/>
      <c r="DZ89" s="879"/>
      <c r="EA89" s="189"/>
    </row>
    <row r="90" spans="1:131" s="190"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86"/>
      <c r="BT90" s="887"/>
      <c r="BU90" s="887"/>
      <c r="BV90" s="887"/>
      <c r="BW90" s="887"/>
      <c r="BX90" s="887"/>
      <c r="BY90" s="887"/>
      <c r="BZ90" s="887"/>
      <c r="CA90" s="887"/>
      <c r="CB90" s="887"/>
      <c r="CC90" s="887"/>
      <c r="CD90" s="887"/>
      <c r="CE90" s="887"/>
      <c r="CF90" s="887"/>
      <c r="CG90" s="888"/>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77"/>
      <c r="DW90" s="878"/>
      <c r="DX90" s="878"/>
      <c r="DY90" s="878"/>
      <c r="DZ90" s="879"/>
      <c r="EA90" s="189"/>
    </row>
    <row r="91" spans="1:131" s="190"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86"/>
      <c r="BT91" s="887"/>
      <c r="BU91" s="887"/>
      <c r="BV91" s="887"/>
      <c r="BW91" s="887"/>
      <c r="BX91" s="887"/>
      <c r="BY91" s="887"/>
      <c r="BZ91" s="887"/>
      <c r="CA91" s="887"/>
      <c r="CB91" s="887"/>
      <c r="CC91" s="887"/>
      <c r="CD91" s="887"/>
      <c r="CE91" s="887"/>
      <c r="CF91" s="887"/>
      <c r="CG91" s="888"/>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77"/>
      <c r="DW91" s="878"/>
      <c r="DX91" s="878"/>
      <c r="DY91" s="878"/>
      <c r="DZ91" s="879"/>
      <c r="EA91" s="189"/>
    </row>
    <row r="92" spans="1:131" s="190"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86"/>
      <c r="BT92" s="887"/>
      <c r="BU92" s="887"/>
      <c r="BV92" s="887"/>
      <c r="BW92" s="887"/>
      <c r="BX92" s="887"/>
      <c r="BY92" s="887"/>
      <c r="BZ92" s="887"/>
      <c r="CA92" s="887"/>
      <c r="CB92" s="887"/>
      <c r="CC92" s="887"/>
      <c r="CD92" s="887"/>
      <c r="CE92" s="887"/>
      <c r="CF92" s="887"/>
      <c r="CG92" s="888"/>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77"/>
      <c r="DW92" s="878"/>
      <c r="DX92" s="878"/>
      <c r="DY92" s="878"/>
      <c r="DZ92" s="879"/>
      <c r="EA92" s="189"/>
    </row>
    <row r="93" spans="1:131" s="190"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86"/>
      <c r="BT93" s="887"/>
      <c r="BU93" s="887"/>
      <c r="BV93" s="887"/>
      <c r="BW93" s="887"/>
      <c r="BX93" s="887"/>
      <c r="BY93" s="887"/>
      <c r="BZ93" s="887"/>
      <c r="CA93" s="887"/>
      <c r="CB93" s="887"/>
      <c r="CC93" s="887"/>
      <c r="CD93" s="887"/>
      <c r="CE93" s="887"/>
      <c r="CF93" s="887"/>
      <c r="CG93" s="888"/>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77"/>
      <c r="DW93" s="878"/>
      <c r="DX93" s="878"/>
      <c r="DY93" s="878"/>
      <c r="DZ93" s="879"/>
      <c r="EA93" s="189"/>
    </row>
    <row r="94" spans="1:131" s="190"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86"/>
      <c r="BT94" s="887"/>
      <c r="BU94" s="887"/>
      <c r="BV94" s="887"/>
      <c r="BW94" s="887"/>
      <c r="BX94" s="887"/>
      <c r="BY94" s="887"/>
      <c r="BZ94" s="887"/>
      <c r="CA94" s="887"/>
      <c r="CB94" s="887"/>
      <c r="CC94" s="887"/>
      <c r="CD94" s="887"/>
      <c r="CE94" s="887"/>
      <c r="CF94" s="887"/>
      <c r="CG94" s="888"/>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77"/>
      <c r="DW94" s="878"/>
      <c r="DX94" s="878"/>
      <c r="DY94" s="878"/>
      <c r="DZ94" s="879"/>
      <c r="EA94" s="189"/>
    </row>
    <row r="95" spans="1:131" s="190"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86"/>
      <c r="BT95" s="887"/>
      <c r="BU95" s="887"/>
      <c r="BV95" s="887"/>
      <c r="BW95" s="887"/>
      <c r="BX95" s="887"/>
      <c r="BY95" s="887"/>
      <c r="BZ95" s="887"/>
      <c r="CA95" s="887"/>
      <c r="CB95" s="887"/>
      <c r="CC95" s="887"/>
      <c r="CD95" s="887"/>
      <c r="CE95" s="887"/>
      <c r="CF95" s="887"/>
      <c r="CG95" s="888"/>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77"/>
      <c r="DW95" s="878"/>
      <c r="DX95" s="878"/>
      <c r="DY95" s="878"/>
      <c r="DZ95" s="879"/>
      <c r="EA95" s="189"/>
    </row>
    <row r="96" spans="1:131" s="190"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86"/>
      <c r="BT96" s="887"/>
      <c r="BU96" s="887"/>
      <c r="BV96" s="887"/>
      <c r="BW96" s="887"/>
      <c r="BX96" s="887"/>
      <c r="BY96" s="887"/>
      <c r="BZ96" s="887"/>
      <c r="CA96" s="887"/>
      <c r="CB96" s="887"/>
      <c r="CC96" s="887"/>
      <c r="CD96" s="887"/>
      <c r="CE96" s="887"/>
      <c r="CF96" s="887"/>
      <c r="CG96" s="888"/>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77"/>
      <c r="DW96" s="878"/>
      <c r="DX96" s="878"/>
      <c r="DY96" s="878"/>
      <c r="DZ96" s="879"/>
      <c r="EA96" s="189"/>
    </row>
    <row r="97" spans="1:131" s="190"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86"/>
      <c r="BT97" s="887"/>
      <c r="BU97" s="887"/>
      <c r="BV97" s="887"/>
      <c r="BW97" s="887"/>
      <c r="BX97" s="887"/>
      <c r="BY97" s="887"/>
      <c r="BZ97" s="887"/>
      <c r="CA97" s="887"/>
      <c r="CB97" s="887"/>
      <c r="CC97" s="887"/>
      <c r="CD97" s="887"/>
      <c r="CE97" s="887"/>
      <c r="CF97" s="887"/>
      <c r="CG97" s="888"/>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77"/>
      <c r="DW97" s="878"/>
      <c r="DX97" s="878"/>
      <c r="DY97" s="878"/>
      <c r="DZ97" s="879"/>
      <c r="EA97" s="189"/>
    </row>
    <row r="98" spans="1:131" s="190"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86"/>
      <c r="BT98" s="887"/>
      <c r="BU98" s="887"/>
      <c r="BV98" s="887"/>
      <c r="BW98" s="887"/>
      <c r="BX98" s="887"/>
      <c r="BY98" s="887"/>
      <c r="BZ98" s="887"/>
      <c r="CA98" s="887"/>
      <c r="CB98" s="887"/>
      <c r="CC98" s="887"/>
      <c r="CD98" s="887"/>
      <c r="CE98" s="887"/>
      <c r="CF98" s="887"/>
      <c r="CG98" s="888"/>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77"/>
      <c r="DW98" s="878"/>
      <c r="DX98" s="878"/>
      <c r="DY98" s="878"/>
      <c r="DZ98" s="879"/>
      <c r="EA98" s="189"/>
    </row>
    <row r="99" spans="1:131" s="190"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86"/>
      <c r="BT99" s="887"/>
      <c r="BU99" s="887"/>
      <c r="BV99" s="887"/>
      <c r="BW99" s="887"/>
      <c r="BX99" s="887"/>
      <c r="BY99" s="887"/>
      <c r="BZ99" s="887"/>
      <c r="CA99" s="887"/>
      <c r="CB99" s="887"/>
      <c r="CC99" s="887"/>
      <c r="CD99" s="887"/>
      <c r="CE99" s="887"/>
      <c r="CF99" s="887"/>
      <c r="CG99" s="888"/>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77"/>
      <c r="DW99" s="878"/>
      <c r="DX99" s="878"/>
      <c r="DY99" s="878"/>
      <c r="DZ99" s="879"/>
      <c r="EA99" s="189"/>
    </row>
    <row r="100" spans="1:131" s="190"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86"/>
      <c r="BT100" s="887"/>
      <c r="BU100" s="887"/>
      <c r="BV100" s="887"/>
      <c r="BW100" s="887"/>
      <c r="BX100" s="887"/>
      <c r="BY100" s="887"/>
      <c r="BZ100" s="887"/>
      <c r="CA100" s="887"/>
      <c r="CB100" s="887"/>
      <c r="CC100" s="887"/>
      <c r="CD100" s="887"/>
      <c r="CE100" s="887"/>
      <c r="CF100" s="887"/>
      <c r="CG100" s="888"/>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77"/>
      <c r="DW100" s="878"/>
      <c r="DX100" s="878"/>
      <c r="DY100" s="878"/>
      <c r="DZ100" s="879"/>
      <c r="EA100" s="189"/>
    </row>
    <row r="101" spans="1:131" s="190"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86"/>
      <c r="BT101" s="887"/>
      <c r="BU101" s="887"/>
      <c r="BV101" s="887"/>
      <c r="BW101" s="887"/>
      <c r="BX101" s="887"/>
      <c r="BY101" s="887"/>
      <c r="BZ101" s="887"/>
      <c r="CA101" s="887"/>
      <c r="CB101" s="887"/>
      <c r="CC101" s="887"/>
      <c r="CD101" s="887"/>
      <c r="CE101" s="887"/>
      <c r="CF101" s="887"/>
      <c r="CG101" s="888"/>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77"/>
      <c r="DW101" s="878"/>
      <c r="DX101" s="878"/>
      <c r="DY101" s="878"/>
      <c r="DZ101" s="879"/>
      <c r="EA101" s="189"/>
    </row>
    <row r="102" spans="1:131" s="190"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332</v>
      </c>
      <c r="BR102" s="880" t="s">
        <v>354</v>
      </c>
      <c r="BS102" s="881"/>
      <c r="BT102" s="881"/>
      <c r="BU102" s="881"/>
      <c r="BV102" s="881"/>
      <c r="BW102" s="881"/>
      <c r="BX102" s="881"/>
      <c r="BY102" s="881"/>
      <c r="BZ102" s="881"/>
      <c r="CA102" s="881"/>
      <c r="CB102" s="881"/>
      <c r="CC102" s="881"/>
      <c r="CD102" s="881"/>
      <c r="CE102" s="881"/>
      <c r="CF102" s="881"/>
      <c r="CG102" s="882"/>
      <c r="CH102" s="883"/>
      <c r="CI102" s="884"/>
      <c r="CJ102" s="884"/>
      <c r="CK102" s="884"/>
      <c r="CL102" s="885"/>
      <c r="CM102" s="883"/>
      <c r="CN102" s="884"/>
      <c r="CO102" s="884"/>
      <c r="CP102" s="884"/>
      <c r="CQ102" s="885"/>
      <c r="CR102" s="869">
        <v>58838</v>
      </c>
      <c r="CS102" s="870"/>
      <c r="CT102" s="870"/>
      <c r="CU102" s="870"/>
      <c r="CV102" s="871"/>
      <c r="CW102" s="869">
        <v>5864</v>
      </c>
      <c r="CX102" s="870"/>
      <c r="CY102" s="870"/>
      <c r="CZ102" s="870"/>
      <c r="DA102" s="871"/>
      <c r="DB102" s="869">
        <v>42401</v>
      </c>
      <c r="DC102" s="870"/>
      <c r="DD102" s="870"/>
      <c r="DE102" s="870"/>
      <c r="DF102" s="871"/>
      <c r="DG102" s="869">
        <v>18355</v>
      </c>
      <c r="DH102" s="870"/>
      <c r="DI102" s="870"/>
      <c r="DJ102" s="870"/>
      <c r="DK102" s="871"/>
      <c r="DL102" s="869">
        <v>839</v>
      </c>
      <c r="DM102" s="870"/>
      <c r="DN102" s="870"/>
      <c r="DO102" s="870"/>
      <c r="DP102" s="871"/>
      <c r="DQ102" s="869">
        <v>2852</v>
      </c>
      <c r="DR102" s="870"/>
      <c r="DS102" s="870"/>
      <c r="DT102" s="870"/>
      <c r="DU102" s="871"/>
      <c r="DV102" s="869"/>
      <c r="DW102" s="870"/>
      <c r="DX102" s="870"/>
      <c r="DY102" s="870"/>
      <c r="DZ102" s="871"/>
      <c r="EA102" s="189"/>
    </row>
    <row r="103" spans="1:131" s="190"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72" t="s">
        <v>355</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73" t="s">
        <v>356</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c r="A107" s="217" t="s">
        <v>357</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358</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c r="A108" s="874" t="s">
        <v>359</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360</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c r="A109" s="827" t="s">
        <v>361</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362</v>
      </c>
      <c r="AB109" s="828"/>
      <c r="AC109" s="828"/>
      <c r="AD109" s="828"/>
      <c r="AE109" s="829"/>
      <c r="AF109" s="830" t="s">
        <v>276</v>
      </c>
      <c r="AG109" s="828"/>
      <c r="AH109" s="828"/>
      <c r="AI109" s="828"/>
      <c r="AJ109" s="829"/>
      <c r="AK109" s="830" t="s">
        <v>275</v>
      </c>
      <c r="AL109" s="828"/>
      <c r="AM109" s="828"/>
      <c r="AN109" s="828"/>
      <c r="AO109" s="829"/>
      <c r="AP109" s="830" t="s">
        <v>363</v>
      </c>
      <c r="AQ109" s="828"/>
      <c r="AR109" s="828"/>
      <c r="AS109" s="828"/>
      <c r="AT109" s="859"/>
      <c r="AU109" s="827" t="s">
        <v>361</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362</v>
      </c>
      <c r="BR109" s="828"/>
      <c r="BS109" s="828"/>
      <c r="BT109" s="828"/>
      <c r="BU109" s="829"/>
      <c r="BV109" s="830" t="s">
        <v>276</v>
      </c>
      <c r="BW109" s="828"/>
      <c r="BX109" s="828"/>
      <c r="BY109" s="828"/>
      <c r="BZ109" s="829"/>
      <c r="CA109" s="830" t="s">
        <v>275</v>
      </c>
      <c r="CB109" s="828"/>
      <c r="CC109" s="828"/>
      <c r="CD109" s="828"/>
      <c r="CE109" s="829"/>
      <c r="CF109" s="868" t="s">
        <v>363</v>
      </c>
      <c r="CG109" s="868"/>
      <c r="CH109" s="868"/>
      <c r="CI109" s="868"/>
      <c r="CJ109" s="868"/>
      <c r="CK109" s="830" t="s">
        <v>364</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362</v>
      </c>
      <c r="DH109" s="828"/>
      <c r="DI109" s="828"/>
      <c r="DJ109" s="828"/>
      <c r="DK109" s="829"/>
      <c r="DL109" s="830" t="s">
        <v>276</v>
      </c>
      <c r="DM109" s="828"/>
      <c r="DN109" s="828"/>
      <c r="DO109" s="828"/>
      <c r="DP109" s="829"/>
      <c r="DQ109" s="830" t="s">
        <v>275</v>
      </c>
      <c r="DR109" s="828"/>
      <c r="DS109" s="828"/>
      <c r="DT109" s="828"/>
      <c r="DU109" s="829"/>
      <c r="DV109" s="830" t="s">
        <v>363</v>
      </c>
      <c r="DW109" s="828"/>
      <c r="DX109" s="828"/>
      <c r="DY109" s="828"/>
      <c r="DZ109" s="859"/>
    </row>
    <row r="110" spans="1:131" s="189" customFormat="1" ht="26.25" customHeight="1">
      <c r="A110" s="695" t="s">
        <v>365</v>
      </c>
      <c r="B110" s="696"/>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7"/>
      <c r="AA110" s="812">
        <v>90634459</v>
      </c>
      <c r="AB110" s="813"/>
      <c r="AC110" s="813"/>
      <c r="AD110" s="813"/>
      <c r="AE110" s="814"/>
      <c r="AF110" s="815">
        <v>89165440</v>
      </c>
      <c r="AG110" s="813"/>
      <c r="AH110" s="813"/>
      <c r="AI110" s="813"/>
      <c r="AJ110" s="814"/>
      <c r="AK110" s="815">
        <v>88691993</v>
      </c>
      <c r="AL110" s="813"/>
      <c r="AM110" s="813"/>
      <c r="AN110" s="813"/>
      <c r="AO110" s="814"/>
      <c r="AP110" s="816">
        <v>9.9</v>
      </c>
      <c r="AQ110" s="817"/>
      <c r="AR110" s="817"/>
      <c r="AS110" s="817"/>
      <c r="AT110" s="818"/>
      <c r="AU110" s="860" t="s">
        <v>57</v>
      </c>
      <c r="AV110" s="861"/>
      <c r="AW110" s="861"/>
      <c r="AX110" s="861"/>
      <c r="AY110" s="862"/>
      <c r="AZ110" s="754" t="s">
        <v>366</v>
      </c>
      <c r="BA110" s="696"/>
      <c r="BB110" s="696"/>
      <c r="BC110" s="696"/>
      <c r="BD110" s="696"/>
      <c r="BE110" s="696"/>
      <c r="BF110" s="696"/>
      <c r="BG110" s="696"/>
      <c r="BH110" s="696"/>
      <c r="BI110" s="696"/>
      <c r="BJ110" s="696"/>
      <c r="BK110" s="696"/>
      <c r="BL110" s="696"/>
      <c r="BM110" s="696"/>
      <c r="BN110" s="696"/>
      <c r="BO110" s="696"/>
      <c r="BP110" s="697"/>
      <c r="BQ110" s="737">
        <v>3193673412</v>
      </c>
      <c r="BR110" s="738"/>
      <c r="BS110" s="738"/>
      <c r="BT110" s="738"/>
      <c r="BU110" s="738"/>
      <c r="BV110" s="738">
        <v>3303805046</v>
      </c>
      <c r="BW110" s="738"/>
      <c r="BX110" s="738"/>
      <c r="BY110" s="738"/>
      <c r="BZ110" s="738"/>
      <c r="CA110" s="738">
        <v>3403991160</v>
      </c>
      <c r="CB110" s="738"/>
      <c r="CC110" s="738"/>
      <c r="CD110" s="738"/>
      <c r="CE110" s="738"/>
      <c r="CF110" s="801">
        <v>378.3</v>
      </c>
      <c r="CG110" s="802"/>
      <c r="CH110" s="802"/>
      <c r="CI110" s="802"/>
      <c r="CJ110" s="802"/>
      <c r="CK110" s="856" t="s">
        <v>367</v>
      </c>
      <c r="CL110" s="804"/>
      <c r="CM110" s="809" t="s">
        <v>368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737">
        <v>20734097</v>
      </c>
      <c r="DH110" s="738"/>
      <c r="DI110" s="738"/>
      <c r="DJ110" s="738"/>
      <c r="DK110" s="738"/>
      <c r="DL110" s="738">
        <v>19194690</v>
      </c>
      <c r="DM110" s="738"/>
      <c r="DN110" s="738"/>
      <c r="DO110" s="738"/>
      <c r="DP110" s="738"/>
      <c r="DQ110" s="738">
        <v>17605425</v>
      </c>
      <c r="DR110" s="738"/>
      <c r="DS110" s="738"/>
      <c r="DT110" s="738"/>
      <c r="DU110" s="738"/>
      <c r="DV110" s="739">
        <v>2</v>
      </c>
      <c r="DW110" s="739"/>
      <c r="DX110" s="739"/>
      <c r="DY110" s="739"/>
      <c r="DZ110" s="740"/>
    </row>
    <row r="111" spans="1:131" s="189" customFormat="1" ht="26.25" customHeight="1">
      <c r="A111" s="716" t="s">
        <v>369</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848"/>
      <c r="AA111" s="849">
        <v>12075257</v>
      </c>
      <c r="AB111" s="850"/>
      <c r="AC111" s="850"/>
      <c r="AD111" s="850"/>
      <c r="AE111" s="851"/>
      <c r="AF111" s="852">
        <v>15692091</v>
      </c>
      <c r="AG111" s="850"/>
      <c r="AH111" s="850"/>
      <c r="AI111" s="850"/>
      <c r="AJ111" s="851"/>
      <c r="AK111" s="852">
        <v>17911370</v>
      </c>
      <c r="AL111" s="850"/>
      <c r="AM111" s="850"/>
      <c r="AN111" s="850"/>
      <c r="AO111" s="851"/>
      <c r="AP111" s="853">
        <v>2</v>
      </c>
      <c r="AQ111" s="854"/>
      <c r="AR111" s="854"/>
      <c r="AS111" s="854"/>
      <c r="AT111" s="855"/>
      <c r="AU111" s="863"/>
      <c r="AV111" s="864"/>
      <c r="AW111" s="864"/>
      <c r="AX111" s="864"/>
      <c r="AY111" s="865"/>
      <c r="AZ111" s="705" t="s">
        <v>370</v>
      </c>
      <c r="BA111" s="706"/>
      <c r="BB111" s="706"/>
      <c r="BC111" s="706"/>
      <c r="BD111" s="706"/>
      <c r="BE111" s="706"/>
      <c r="BF111" s="706"/>
      <c r="BG111" s="706"/>
      <c r="BH111" s="706"/>
      <c r="BI111" s="706"/>
      <c r="BJ111" s="706"/>
      <c r="BK111" s="706"/>
      <c r="BL111" s="706"/>
      <c r="BM111" s="706"/>
      <c r="BN111" s="706"/>
      <c r="BO111" s="706"/>
      <c r="BP111" s="707"/>
      <c r="BQ111" s="708">
        <v>50720917</v>
      </c>
      <c r="BR111" s="709"/>
      <c r="BS111" s="709"/>
      <c r="BT111" s="709"/>
      <c r="BU111" s="709"/>
      <c r="BV111" s="709">
        <v>48292166</v>
      </c>
      <c r="BW111" s="709"/>
      <c r="BX111" s="709"/>
      <c r="BY111" s="709"/>
      <c r="BZ111" s="709"/>
      <c r="CA111" s="709">
        <v>44665807</v>
      </c>
      <c r="CB111" s="709"/>
      <c r="CC111" s="709"/>
      <c r="CD111" s="709"/>
      <c r="CE111" s="709"/>
      <c r="CF111" s="790">
        <v>5</v>
      </c>
      <c r="CG111" s="791"/>
      <c r="CH111" s="791"/>
      <c r="CI111" s="791"/>
      <c r="CJ111" s="791"/>
      <c r="CK111" s="857"/>
      <c r="CL111" s="806"/>
      <c r="CM111" s="741" t="s">
        <v>371</v>
      </c>
      <c r="CN111" s="742"/>
      <c r="CO111" s="742"/>
      <c r="CP111" s="742"/>
      <c r="CQ111" s="742"/>
      <c r="CR111" s="742"/>
      <c r="CS111" s="742"/>
      <c r="CT111" s="742"/>
      <c r="CU111" s="742"/>
      <c r="CV111" s="742"/>
      <c r="CW111" s="742"/>
      <c r="CX111" s="742"/>
      <c r="CY111" s="742"/>
      <c r="CZ111" s="742"/>
      <c r="DA111" s="742"/>
      <c r="DB111" s="742"/>
      <c r="DC111" s="742"/>
      <c r="DD111" s="742"/>
      <c r="DE111" s="742"/>
      <c r="DF111" s="743"/>
      <c r="DG111" s="708" t="s">
        <v>101</v>
      </c>
      <c r="DH111" s="709"/>
      <c r="DI111" s="709"/>
      <c r="DJ111" s="709"/>
      <c r="DK111" s="709"/>
      <c r="DL111" s="709" t="s">
        <v>101</v>
      </c>
      <c r="DM111" s="709"/>
      <c r="DN111" s="709"/>
      <c r="DO111" s="709"/>
      <c r="DP111" s="709"/>
      <c r="DQ111" s="709" t="s">
        <v>101</v>
      </c>
      <c r="DR111" s="709"/>
      <c r="DS111" s="709"/>
      <c r="DT111" s="709"/>
      <c r="DU111" s="709"/>
      <c r="DV111" s="761" t="s">
        <v>101</v>
      </c>
      <c r="DW111" s="761"/>
      <c r="DX111" s="761"/>
      <c r="DY111" s="761"/>
      <c r="DZ111" s="762"/>
    </row>
    <row r="112" spans="1:131" s="189" customFormat="1" ht="26.25" customHeight="1">
      <c r="A112" s="842" t="s">
        <v>372</v>
      </c>
      <c r="B112" s="843"/>
      <c r="C112" s="706" t="s">
        <v>373</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21">
        <v>102831763</v>
      </c>
      <c r="AB112" s="722"/>
      <c r="AC112" s="722"/>
      <c r="AD112" s="722"/>
      <c r="AE112" s="723"/>
      <c r="AF112" s="724">
        <v>107877190</v>
      </c>
      <c r="AG112" s="722"/>
      <c r="AH112" s="722"/>
      <c r="AI112" s="722"/>
      <c r="AJ112" s="723"/>
      <c r="AK112" s="724">
        <v>114670487</v>
      </c>
      <c r="AL112" s="722"/>
      <c r="AM112" s="722"/>
      <c r="AN112" s="722"/>
      <c r="AO112" s="723"/>
      <c r="AP112" s="692">
        <v>12.7</v>
      </c>
      <c r="AQ112" s="693"/>
      <c r="AR112" s="693"/>
      <c r="AS112" s="693"/>
      <c r="AT112" s="694"/>
      <c r="AU112" s="863"/>
      <c r="AV112" s="864"/>
      <c r="AW112" s="864"/>
      <c r="AX112" s="864"/>
      <c r="AY112" s="865"/>
      <c r="AZ112" s="705" t="s">
        <v>374</v>
      </c>
      <c r="BA112" s="706"/>
      <c r="BB112" s="706"/>
      <c r="BC112" s="706"/>
      <c r="BD112" s="706"/>
      <c r="BE112" s="706"/>
      <c r="BF112" s="706"/>
      <c r="BG112" s="706"/>
      <c r="BH112" s="706"/>
      <c r="BI112" s="706"/>
      <c r="BJ112" s="706"/>
      <c r="BK112" s="706"/>
      <c r="BL112" s="706"/>
      <c r="BM112" s="706"/>
      <c r="BN112" s="706"/>
      <c r="BO112" s="706"/>
      <c r="BP112" s="707"/>
      <c r="BQ112" s="708">
        <v>45537463</v>
      </c>
      <c r="BR112" s="709"/>
      <c r="BS112" s="709"/>
      <c r="BT112" s="709"/>
      <c r="BU112" s="709"/>
      <c r="BV112" s="709">
        <v>39999818</v>
      </c>
      <c r="BW112" s="709"/>
      <c r="BX112" s="709"/>
      <c r="BY112" s="709"/>
      <c r="BZ112" s="709"/>
      <c r="CA112" s="709">
        <v>35904645</v>
      </c>
      <c r="CB112" s="709"/>
      <c r="CC112" s="709"/>
      <c r="CD112" s="709"/>
      <c r="CE112" s="709"/>
      <c r="CF112" s="790">
        <v>4</v>
      </c>
      <c r="CG112" s="791"/>
      <c r="CH112" s="791"/>
      <c r="CI112" s="791"/>
      <c r="CJ112" s="791"/>
      <c r="CK112" s="857"/>
      <c r="CL112" s="806"/>
      <c r="CM112" s="741" t="s">
        <v>375</v>
      </c>
      <c r="CN112" s="742"/>
      <c r="CO112" s="742"/>
      <c r="CP112" s="742"/>
      <c r="CQ112" s="742"/>
      <c r="CR112" s="742"/>
      <c r="CS112" s="742"/>
      <c r="CT112" s="742"/>
      <c r="CU112" s="742"/>
      <c r="CV112" s="742"/>
      <c r="CW112" s="742"/>
      <c r="CX112" s="742"/>
      <c r="CY112" s="742"/>
      <c r="CZ112" s="742"/>
      <c r="DA112" s="742"/>
      <c r="DB112" s="742"/>
      <c r="DC112" s="742"/>
      <c r="DD112" s="742"/>
      <c r="DE112" s="742"/>
      <c r="DF112" s="743"/>
      <c r="DG112" s="708">
        <v>15633439</v>
      </c>
      <c r="DH112" s="709"/>
      <c r="DI112" s="709"/>
      <c r="DJ112" s="709"/>
      <c r="DK112" s="709"/>
      <c r="DL112" s="709">
        <v>14955571</v>
      </c>
      <c r="DM112" s="709"/>
      <c r="DN112" s="709"/>
      <c r="DO112" s="709"/>
      <c r="DP112" s="709"/>
      <c r="DQ112" s="709">
        <v>13379915</v>
      </c>
      <c r="DR112" s="709"/>
      <c r="DS112" s="709"/>
      <c r="DT112" s="709"/>
      <c r="DU112" s="709"/>
      <c r="DV112" s="761">
        <v>1.5</v>
      </c>
      <c r="DW112" s="761"/>
      <c r="DX112" s="761"/>
      <c r="DY112" s="761"/>
      <c r="DZ112" s="762"/>
    </row>
    <row r="113" spans="1:130" s="189" customFormat="1" ht="26.25" customHeight="1">
      <c r="A113" s="844"/>
      <c r="B113" s="845"/>
      <c r="C113" s="706" t="s">
        <v>376</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721">
        <v>4464937</v>
      </c>
      <c r="AB113" s="722"/>
      <c r="AC113" s="722"/>
      <c r="AD113" s="722"/>
      <c r="AE113" s="723"/>
      <c r="AF113" s="724">
        <v>4225516</v>
      </c>
      <c r="AG113" s="722"/>
      <c r="AH113" s="722"/>
      <c r="AI113" s="722"/>
      <c r="AJ113" s="723"/>
      <c r="AK113" s="724">
        <v>3967320</v>
      </c>
      <c r="AL113" s="722"/>
      <c r="AM113" s="722"/>
      <c r="AN113" s="722"/>
      <c r="AO113" s="723"/>
      <c r="AP113" s="692">
        <v>0.4</v>
      </c>
      <c r="AQ113" s="693"/>
      <c r="AR113" s="693"/>
      <c r="AS113" s="693"/>
      <c r="AT113" s="694"/>
      <c r="AU113" s="863"/>
      <c r="AV113" s="864"/>
      <c r="AW113" s="864"/>
      <c r="AX113" s="864"/>
      <c r="AY113" s="865"/>
      <c r="AZ113" s="705" t="s">
        <v>377</v>
      </c>
      <c r="BA113" s="706"/>
      <c r="BB113" s="706"/>
      <c r="BC113" s="706"/>
      <c r="BD113" s="706"/>
      <c r="BE113" s="706"/>
      <c r="BF113" s="706"/>
      <c r="BG113" s="706"/>
      <c r="BH113" s="706"/>
      <c r="BI113" s="706"/>
      <c r="BJ113" s="706"/>
      <c r="BK113" s="706"/>
      <c r="BL113" s="706"/>
      <c r="BM113" s="706"/>
      <c r="BN113" s="706"/>
      <c r="BO113" s="706"/>
      <c r="BP113" s="707"/>
      <c r="BQ113" s="708">
        <v>313669</v>
      </c>
      <c r="BR113" s="709"/>
      <c r="BS113" s="709"/>
      <c r="BT113" s="709"/>
      <c r="BU113" s="709"/>
      <c r="BV113" s="709">
        <v>222028</v>
      </c>
      <c r="BW113" s="709"/>
      <c r="BX113" s="709"/>
      <c r="BY113" s="709"/>
      <c r="BZ113" s="709"/>
      <c r="CA113" s="709">
        <v>135285</v>
      </c>
      <c r="CB113" s="709"/>
      <c r="CC113" s="709"/>
      <c r="CD113" s="709"/>
      <c r="CE113" s="709"/>
      <c r="CF113" s="790">
        <v>0</v>
      </c>
      <c r="CG113" s="791"/>
      <c r="CH113" s="791"/>
      <c r="CI113" s="791"/>
      <c r="CJ113" s="791"/>
      <c r="CK113" s="857"/>
      <c r="CL113" s="806"/>
      <c r="CM113" s="741" t="s">
        <v>378</v>
      </c>
      <c r="CN113" s="742"/>
      <c r="CO113" s="742"/>
      <c r="CP113" s="742"/>
      <c r="CQ113" s="742"/>
      <c r="CR113" s="742"/>
      <c r="CS113" s="742"/>
      <c r="CT113" s="742"/>
      <c r="CU113" s="742"/>
      <c r="CV113" s="742"/>
      <c r="CW113" s="742"/>
      <c r="CX113" s="742"/>
      <c r="CY113" s="742"/>
      <c r="CZ113" s="742"/>
      <c r="DA113" s="742"/>
      <c r="DB113" s="742"/>
      <c r="DC113" s="742"/>
      <c r="DD113" s="742"/>
      <c r="DE113" s="742"/>
      <c r="DF113" s="743"/>
      <c r="DG113" s="708">
        <v>9583578</v>
      </c>
      <c r="DH113" s="709"/>
      <c r="DI113" s="709"/>
      <c r="DJ113" s="709"/>
      <c r="DK113" s="709"/>
      <c r="DL113" s="709">
        <v>8831132</v>
      </c>
      <c r="DM113" s="709"/>
      <c r="DN113" s="709"/>
      <c r="DO113" s="709"/>
      <c r="DP113" s="709"/>
      <c r="DQ113" s="709">
        <v>8063947</v>
      </c>
      <c r="DR113" s="709"/>
      <c r="DS113" s="709"/>
      <c r="DT113" s="709"/>
      <c r="DU113" s="709"/>
      <c r="DV113" s="761">
        <v>0.9</v>
      </c>
      <c r="DW113" s="761"/>
      <c r="DX113" s="761"/>
      <c r="DY113" s="761"/>
      <c r="DZ113" s="762"/>
    </row>
    <row r="114" spans="1:130" s="189" customFormat="1" ht="26.25" customHeight="1">
      <c r="A114" s="844"/>
      <c r="B114" s="845"/>
      <c r="C114" s="706" t="s">
        <v>379</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21">
        <v>121136</v>
      </c>
      <c r="AB114" s="722"/>
      <c r="AC114" s="722"/>
      <c r="AD114" s="722"/>
      <c r="AE114" s="723"/>
      <c r="AF114" s="724">
        <v>78730</v>
      </c>
      <c r="AG114" s="722"/>
      <c r="AH114" s="722"/>
      <c r="AI114" s="722"/>
      <c r="AJ114" s="723"/>
      <c r="AK114" s="724">
        <v>71472</v>
      </c>
      <c r="AL114" s="722"/>
      <c r="AM114" s="722"/>
      <c r="AN114" s="722"/>
      <c r="AO114" s="723"/>
      <c r="AP114" s="692">
        <v>0</v>
      </c>
      <c r="AQ114" s="693"/>
      <c r="AR114" s="693"/>
      <c r="AS114" s="693"/>
      <c r="AT114" s="694"/>
      <c r="AU114" s="863"/>
      <c r="AV114" s="864"/>
      <c r="AW114" s="864"/>
      <c r="AX114" s="864"/>
      <c r="AY114" s="865"/>
      <c r="AZ114" s="705" t="s">
        <v>380</v>
      </c>
      <c r="BA114" s="706"/>
      <c r="BB114" s="706"/>
      <c r="BC114" s="706"/>
      <c r="BD114" s="706"/>
      <c r="BE114" s="706"/>
      <c r="BF114" s="706"/>
      <c r="BG114" s="706"/>
      <c r="BH114" s="706"/>
      <c r="BI114" s="706"/>
      <c r="BJ114" s="706"/>
      <c r="BK114" s="706"/>
      <c r="BL114" s="706"/>
      <c r="BM114" s="706"/>
      <c r="BN114" s="706"/>
      <c r="BO114" s="706"/>
      <c r="BP114" s="707"/>
      <c r="BQ114" s="708">
        <v>562735612</v>
      </c>
      <c r="BR114" s="709"/>
      <c r="BS114" s="709"/>
      <c r="BT114" s="709"/>
      <c r="BU114" s="709"/>
      <c r="BV114" s="709">
        <v>514265417</v>
      </c>
      <c r="BW114" s="709"/>
      <c r="BX114" s="709"/>
      <c r="BY114" s="709"/>
      <c r="BZ114" s="709"/>
      <c r="CA114" s="709">
        <v>472071251</v>
      </c>
      <c r="CB114" s="709"/>
      <c r="CC114" s="709"/>
      <c r="CD114" s="709"/>
      <c r="CE114" s="709"/>
      <c r="CF114" s="790">
        <v>52.5</v>
      </c>
      <c r="CG114" s="791"/>
      <c r="CH114" s="791"/>
      <c r="CI114" s="791"/>
      <c r="CJ114" s="791"/>
      <c r="CK114" s="857"/>
      <c r="CL114" s="806"/>
      <c r="CM114" s="741" t="s">
        <v>381</v>
      </c>
      <c r="CN114" s="742"/>
      <c r="CO114" s="742"/>
      <c r="CP114" s="742"/>
      <c r="CQ114" s="742"/>
      <c r="CR114" s="742"/>
      <c r="CS114" s="742"/>
      <c r="CT114" s="742"/>
      <c r="CU114" s="742"/>
      <c r="CV114" s="742"/>
      <c r="CW114" s="742"/>
      <c r="CX114" s="742"/>
      <c r="CY114" s="742"/>
      <c r="CZ114" s="742"/>
      <c r="DA114" s="742"/>
      <c r="DB114" s="742"/>
      <c r="DC114" s="742"/>
      <c r="DD114" s="742"/>
      <c r="DE114" s="742"/>
      <c r="DF114" s="743"/>
      <c r="DG114" s="708">
        <v>244117</v>
      </c>
      <c r="DH114" s="709"/>
      <c r="DI114" s="709"/>
      <c r="DJ114" s="709"/>
      <c r="DK114" s="709"/>
      <c r="DL114" s="709">
        <v>164749</v>
      </c>
      <c r="DM114" s="709"/>
      <c r="DN114" s="709"/>
      <c r="DO114" s="709"/>
      <c r="DP114" s="709"/>
      <c r="DQ114" s="709">
        <v>131755</v>
      </c>
      <c r="DR114" s="709"/>
      <c r="DS114" s="709"/>
      <c r="DT114" s="709"/>
      <c r="DU114" s="709"/>
      <c r="DV114" s="761">
        <v>0</v>
      </c>
      <c r="DW114" s="761"/>
      <c r="DX114" s="761"/>
      <c r="DY114" s="761"/>
      <c r="DZ114" s="762"/>
    </row>
    <row r="115" spans="1:130" s="189" customFormat="1" ht="26.25" customHeight="1">
      <c r="A115" s="844"/>
      <c r="B115" s="845"/>
      <c r="C115" s="706" t="s">
        <v>382</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721">
        <v>4802153</v>
      </c>
      <c r="AB115" s="722"/>
      <c r="AC115" s="722"/>
      <c r="AD115" s="722"/>
      <c r="AE115" s="723"/>
      <c r="AF115" s="724">
        <v>4728272</v>
      </c>
      <c r="AG115" s="722"/>
      <c r="AH115" s="722"/>
      <c r="AI115" s="722"/>
      <c r="AJ115" s="723"/>
      <c r="AK115" s="724">
        <v>4801914</v>
      </c>
      <c r="AL115" s="722"/>
      <c r="AM115" s="722"/>
      <c r="AN115" s="722"/>
      <c r="AO115" s="723"/>
      <c r="AP115" s="692">
        <v>0.5</v>
      </c>
      <c r="AQ115" s="693"/>
      <c r="AR115" s="693"/>
      <c r="AS115" s="693"/>
      <c r="AT115" s="694"/>
      <c r="AU115" s="863"/>
      <c r="AV115" s="864"/>
      <c r="AW115" s="864"/>
      <c r="AX115" s="864"/>
      <c r="AY115" s="865"/>
      <c r="AZ115" s="705" t="s">
        <v>383</v>
      </c>
      <c r="BA115" s="706"/>
      <c r="BB115" s="706"/>
      <c r="BC115" s="706"/>
      <c r="BD115" s="706"/>
      <c r="BE115" s="706"/>
      <c r="BF115" s="706"/>
      <c r="BG115" s="706"/>
      <c r="BH115" s="706"/>
      <c r="BI115" s="706"/>
      <c r="BJ115" s="706"/>
      <c r="BK115" s="706"/>
      <c r="BL115" s="706"/>
      <c r="BM115" s="706"/>
      <c r="BN115" s="706"/>
      <c r="BO115" s="706"/>
      <c r="BP115" s="707"/>
      <c r="BQ115" s="708">
        <v>3633752</v>
      </c>
      <c r="BR115" s="709"/>
      <c r="BS115" s="709"/>
      <c r="BT115" s="709"/>
      <c r="BU115" s="709"/>
      <c r="BV115" s="709">
        <v>4677409</v>
      </c>
      <c r="BW115" s="709"/>
      <c r="BX115" s="709"/>
      <c r="BY115" s="709"/>
      <c r="BZ115" s="709"/>
      <c r="CA115" s="709">
        <v>2852391</v>
      </c>
      <c r="CB115" s="709"/>
      <c r="CC115" s="709"/>
      <c r="CD115" s="709"/>
      <c r="CE115" s="709"/>
      <c r="CF115" s="790">
        <v>0.3</v>
      </c>
      <c r="CG115" s="791"/>
      <c r="CH115" s="791"/>
      <c r="CI115" s="791"/>
      <c r="CJ115" s="791"/>
      <c r="CK115" s="857"/>
      <c r="CL115" s="806"/>
      <c r="CM115" s="705" t="s">
        <v>384</v>
      </c>
      <c r="CN115" s="837"/>
      <c r="CO115" s="837"/>
      <c r="CP115" s="837"/>
      <c r="CQ115" s="837"/>
      <c r="CR115" s="837"/>
      <c r="CS115" s="837"/>
      <c r="CT115" s="837"/>
      <c r="CU115" s="837"/>
      <c r="CV115" s="837"/>
      <c r="CW115" s="837"/>
      <c r="CX115" s="837"/>
      <c r="CY115" s="837"/>
      <c r="CZ115" s="837"/>
      <c r="DA115" s="837"/>
      <c r="DB115" s="837"/>
      <c r="DC115" s="837"/>
      <c r="DD115" s="837"/>
      <c r="DE115" s="837"/>
      <c r="DF115" s="707"/>
      <c r="DG115" s="708">
        <v>4525686</v>
      </c>
      <c r="DH115" s="709"/>
      <c r="DI115" s="709"/>
      <c r="DJ115" s="709"/>
      <c r="DK115" s="709"/>
      <c r="DL115" s="709">
        <v>5146024</v>
      </c>
      <c r="DM115" s="709"/>
      <c r="DN115" s="709"/>
      <c r="DO115" s="709"/>
      <c r="DP115" s="709"/>
      <c r="DQ115" s="709">
        <v>5484765</v>
      </c>
      <c r="DR115" s="709"/>
      <c r="DS115" s="709"/>
      <c r="DT115" s="709"/>
      <c r="DU115" s="709"/>
      <c r="DV115" s="761">
        <v>0.6</v>
      </c>
      <c r="DW115" s="761"/>
      <c r="DX115" s="761"/>
      <c r="DY115" s="761"/>
      <c r="DZ115" s="762"/>
    </row>
    <row r="116" spans="1:130" s="189" customFormat="1" ht="26.25" customHeight="1">
      <c r="A116" s="846"/>
      <c r="B116" s="847"/>
      <c r="C116" s="788" t="s">
        <v>385</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1">
        <v>21038</v>
      </c>
      <c r="AB116" s="722"/>
      <c r="AC116" s="722"/>
      <c r="AD116" s="722"/>
      <c r="AE116" s="723"/>
      <c r="AF116" s="724">
        <v>14864</v>
      </c>
      <c r="AG116" s="722"/>
      <c r="AH116" s="722"/>
      <c r="AI116" s="722"/>
      <c r="AJ116" s="723"/>
      <c r="AK116" s="724">
        <v>3586</v>
      </c>
      <c r="AL116" s="722"/>
      <c r="AM116" s="722"/>
      <c r="AN116" s="722"/>
      <c r="AO116" s="723"/>
      <c r="AP116" s="692">
        <v>0</v>
      </c>
      <c r="AQ116" s="693"/>
      <c r="AR116" s="693"/>
      <c r="AS116" s="693"/>
      <c r="AT116" s="694"/>
      <c r="AU116" s="863"/>
      <c r="AV116" s="864"/>
      <c r="AW116" s="864"/>
      <c r="AX116" s="864"/>
      <c r="AY116" s="865"/>
      <c r="AZ116" s="705" t="s">
        <v>386</v>
      </c>
      <c r="BA116" s="706"/>
      <c r="BB116" s="706"/>
      <c r="BC116" s="706"/>
      <c r="BD116" s="706"/>
      <c r="BE116" s="706"/>
      <c r="BF116" s="706"/>
      <c r="BG116" s="706"/>
      <c r="BH116" s="706"/>
      <c r="BI116" s="706"/>
      <c r="BJ116" s="706"/>
      <c r="BK116" s="706"/>
      <c r="BL116" s="706"/>
      <c r="BM116" s="706"/>
      <c r="BN116" s="706"/>
      <c r="BO116" s="706"/>
      <c r="BP116" s="707"/>
      <c r="BQ116" s="708" t="s">
        <v>101</v>
      </c>
      <c r="BR116" s="709"/>
      <c r="BS116" s="709"/>
      <c r="BT116" s="709"/>
      <c r="BU116" s="709"/>
      <c r="BV116" s="709" t="s">
        <v>101</v>
      </c>
      <c r="BW116" s="709"/>
      <c r="BX116" s="709"/>
      <c r="BY116" s="709"/>
      <c r="BZ116" s="709"/>
      <c r="CA116" s="709" t="s">
        <v>101</v>
      </c>
      <c r="CB116" s="709"/>
      <c r="CC116" s="709"/>
      <c r="CD116" s="709"/>
      <c r="CE116" s="709"/>
      <c r="CF116" s="790" t="s">
        <v>101</v>
      </c>
      <c r="CG116" s="791"/>
      <c r="CH116" s="791"/>
      <c r="CI116" s="791"/>
      <c r="CJ116" s="791"/>
      <c r="CK116" s="857"/>
      <c r="CL116" s="806"/>
      <c r="CM116" s="741" t="s">
        <v>387</v>
      </c>
      <c r="CN116" s="742"/>
      <c r="CO116" s="742"/>
      <c r="CP116" s="742"/>
      <c r="CQ116" s="742"/>
      <c r="CR116" s="742"/>
      <c r="CS116" s="742"/>
      <c r="CT116" s="742"/>
      <c r="CU116" s="742"/>
      <c r="CV116" s="742"/>
      <c r="CW116" s="742"/>
      <c r="CX116" s="742"/>
      <c r="CY116" s="742"/>
      <c r="CZ116" s="742"/>
      <c r="DA116" s="742"/>
      <c r="DB116" s="742"/>
      <c r="DC116" s="742"/>
      <c r="DD116" s="742"/>
      <c r="DE116" s="742"/>
      <c r="DF116" s="743"/>
      <c r="DG116" s="708" t="s">
        <v>101</v>
      </c>
      <c r="DH116" s="709"/>
      <c r="DI116" s="709"/>
      <c r="DJ116" s="709"/>
      <c r="DK116" s="709"/>
      <c r="DL116" s="709" t="s">
        <v>101</v>
      </c>
      <c r="DM116" s="709"/>
      <c r="DN116" s="709"/>
      <c r="DO116" s="709"/>
      <c r="DP116" s="709"/>
      <c r="DQ116" s="709" t="s">
        <v>101</v>
      </c>
      <c r="DR116" s="709"/>
      <c r="DS116" s="709"/>
      <c r="DT116" s="709"/>
      <c r="DU116" s="709"/>
      <c r="DV116" s="761" t="s">
        <v>101</v>
      </c>
      <c r="DW116" s="761"/>
      <c r="DX116" s="761"/>
      <c r="DY116" s="761"/>
      <c r="DZ116" s="762"/>
    </row>
    <row r="117" spans="1:130" s="189" customFormat="1" ht="26.25" customHeight="1">
      <c r="A117" s="827" t="s">
        <v>136</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779" t="s">
        <v>388</v>
      </c>
      <c r="Z117" s="829"/>
      <c r="AA117" s="834">
        <v>214950743</v>
      </c>
      <c r="AB117" s="835"/>
      <c r="AC117" s="835"/>
      <c r="AD117" s="835"/>
      <c r="AE117" s="836"/>
      <c r="AF117" s="838">
        <v>221782103</v>
      </c>
      <c r="AG117" s="835"/>
      <c r="AH117" s="835"/>
      <c r="AI117" s="835"/>
      <c r="AJ117" s="836"/>
      <c r="AK117" s="838">
        <v>230118142</v>
      </c>
      <c r="AL117" s="835"/>
      <c r="AM117" s="835"/>
      <c r="AN117" s="835"/>
      <c r="AO117" s="836"/>
      <c r="AP117" s="839"/>
      <c r="AQ117" s="840"/>
      <c r="AR117" s="840"/>
      <c r="AS117" s="840"/>
      <c r="AT117" s="841"/>
      <c r="AU117" s="863"/>
      <c r="AV117" s="864"/>
      <c r="AW117" s="864"/>
      <c r="AX117" s="864"/>
      <c r="AY117" s="865"/>
      <c r="AZ117" s="787" t="s">
        <v>389</v>
      </c>
      <c r="BA117" s="788"/>
      <c r="BB117" s="788"/>
      <c r="BC117" s="788"/>
      <c r="BD117" s="788"/>
      <c r="BE117" s="788"/>
      <c r="BF117" s="788"/>
      <c r="BG117" s="788"/>
      <c r="BH117" s="788"/>
      <c r="BI117" s="788"/>
      <c r="BJ117" s="788"/>
      <c r="BK117" s="788"/>
      <c r="BL117" s="788"/>
      <c r="BM117" s="788"/>
      <c r="BN117" s="788"/>
      <c r="BO117" s="788"/>
      <c r="BP117" s="789"/>
      <c r="BQ117" s="769">
        <v>937385</v>
      </c>
      <c r="BR117" s="745"/>
      <c r="BS117" s="745"/>
      <c r="BT117" s="745"/>
      <c r="BU117" s="745"/>
      <c r="BV117" s="745">
        <v>1093955</v>
      </c>
      <c r="BW117" s="745"/>
      <c r="BX117" s="745"/>
      <c r="BY117" s="745"/>
      <c r="BZ117" s="745"/>
      <c r="CA117" s="745">
        <v>694470</v>
      </c>
      <c r="CB117" s="745"/>
      <c r="CC117" s="745"/>
      <c r="CD117" s="745"/>
      <c r="CE117" s="745"/>
      <c r="CF117" s="790">
        <v>0.1</v>
      </c>
      <c r="CG117" s="791"/>
      <c r="CH117" s="791"/>
      <c r="CI117" s="791"/>
      <c r="CJ117" s="791"/>
      <c r="CK117" s="857"/>
      <c r="CL117" s="806"/>
      <c r="CM117" s="741" t="s">
        <v>390</v>
      </c>
      <c r="CN117" s="742"/>
      <c r="CO117" s="742"/>
      <c r="CP117" s="742"/>
      <c r="CQ117" s="742"/>
      <c r="CR117" s="742"/>
      <c r="CS117" s="742"/>
      <c r="CT117" s="742"/>
      <c r="CU117" s="742"/>
      <c r="CV117" s="742"/>
      <c r="CW117" s="742"/>
      <c r="CX117" s="742"/>
      <c r="CY117" s="742"/>
      <c r="CZ117" s="742"/>
      <c r="DA117" s="742"/>
      <c r="DB117" s="742"/>
      <c r="DC117" s="742"/>
      <c r="DD117" s="742"/>
      <c r="DE117" s="742"/>
      <c r="DF117" s="743"/>
      <c r="DG117" s="708" t="s">
        <v>101</v>
      </c>
      <c r="DH117" s="709"/>
      <c r="DI117" s="709"/>
      <c r="DJ117" s="709"/>
      <c r="DK117" s="709"/>
      <c r="DL117" s="709" t="s">
        <v>101</v>
      </c>
      <c r="DM117" s="709"/>
      <c r="DN117" s="709"/>
      <c r="DO117" s="709"/>
      <c r="DP117" s="709"/>
      <c r="DQ117" s="709" t="s">
        <v>101</v>
      </c>
      <c r="DR117" s="709"/>
      <c r="DS117" s="709"/>
      <c r="DT117" s="709"/>
      <c r="DU117" s="709"/>
      <c r="DV117" s="761" t="s">
        <v>101</v>
      </c>
      <c r="DW117" s="761"/>
      <c r="DX117" s="761"/>
      <c r="DY117" s="761"/>
      <c r="DZ117" s="762"/>
    </row>
    <row r="118" spans="1:130" s="189" customFormat="1" ht="26.25" customHeight="1">
      <c r="A118" s="827" t="s">
        <v>364</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362</v>
      </c>
      <c r="AB118" s="828"/>
      <c r="AC118" s="828"/>
      <c r="AD118" s="828"/>
      <c r="AE118" s="829"/>
      <c r="AF118" s="830" t="s">
        <v>276</v>
      </c>
      <c r="AG118" s="828"/>
      <c r="AH118" s="828"/>
      <c r="AI118" s="828"/>
      <c r="AJ118" s="829"/>
      <c r="AK118" s="830" t="s">
        <v>275</v>
      </c>
      <c r="AL118" s="828"/>
      <c r="AM118" s="828"/>
      <c r="AN118" s="828"/>
      <c r="AO118" s="829"/>
      <c r="AP118" s="831" t="s">
        <v>363</v>
      </c>
      <c r="AQ118" s="832"/>
      <c r="AR118" s="832"/>
      <c r="AS118" s="832"/>
      <c r="AT118" s="833"/>
      <c r="AU118" s="866"/>
      <c r="AV118" s="867"/>
      <c r="AW118" s="867"/>
      <c r="AX118" s="867"/>
      <c r="AY118" s="867"/>
      <c r="AZ118" s="219" t="s">
        <v>136</v>
      </c>
      <c r="BA118" s="219"/>
      <c r="BB118" s="219"/>
      <c r="BC118" s="219"/>
      <c r="BD118" s="219"/>
      <c r="BE118" s="219"/>
      <c r="BF118" s="219"/>
      <c r="BG118" s="219"/>
      <c r="BH118" s="219"/>
      <c r="BI118" s="219"/>
      <c r="BJ118" s="219"/>
      <c r="BK118" s="219"/>
      <c r="BL118" s="219"/>
      <c r="BM118" s="219"/>
      <c r="BN118" s="219"/>
      <c r="BO118" s="779" t="s">
        <v>391</v>
      </c>
      <c r="BP118" s="780"/>
      <c r="BQ118" s="769">
        <v>3857552210</v>
      </c>
      <c r="BR118" s="745"/>
      <c r="BS118" s="745"/>
      <c r="BT118" s="745"/>
      <c r="BU118" s="745"/>
      <c r="BV118" s="745">
        <v>3912355839</v>
      </c>
      <c r="BW118" s="745"/>
      <c r="BX118" s="745"/>
      <c r="BY118" s="745"/>
      <c r="BZ118" s="745"/>
      <c r="CA118" s="745">
        <v>3960315009</v>
      </c>
      <c r="CB118" s="745"/>
      <c r="CC118" s="745"/>
      <c r="CD118" s="745"/>
      <c r="CE118" s="745"/>
      <c r="CF118" s="681"/>
      <c r="CG118" s="682"/>
      <c r="CH118" s="682"/>
      <c r="CI118" s="682"/>
      <c r="CJ118" s="783"/>
      <c r="CK118" s="857"/>
      <c r="CL118" s="806"/>
      <c r="CM118" s="741" t="s">
        <v>392</v>
      </c>
      <c r="CN118" s="742"/>
      <c r="CO118" s="742"/>
      <c r="CP118" s="742"/>
      <c r="CQ118" s="742"/>
      <c r="CR118" s="742"/>
      <c r="CS118" s="742"/>
      <c r="CT118" s="742"/>
      <c r="CU118" s="742"/>
      <c r="CV118" s="742"/>
      <c r="CW118" s="742"/>
      <c r="CX118" s="742"/>
      <c r="CY118" s="742"/>
      <c r="CZ118" s="742"/>
      <c r="DA118" s="742"/>
      <c r="DB118" s="742"/>
      <c r="DC118" s="742"/>
      <c r="DD118" s="742"/>
      <c r="DE118" s="742"/>
      <c r="DF118" s="743"/>
      <c r="DG118" s="708" t="s">
        <v>101</v>
      </c>
      <c r="DH118" s="709"/>
      <c r="DI118" s="709"/>
      <c r="DJ118" s="709"/>
      <c r="DK118" s="709"/>
      <c r="DL118" s="709" t="s">
        <v>101</v>
      </c>
      <c r="DM118" s="709"/>
      <c r="DN118" s="709"/>
      <c r="DO118" s="709"/>
      <c r="DP118" s="709"/>
      <c r="DQ118" s="709" t="s">
        <v>101</v>
      </c>
      <c r="DR118" s="709"/>
      <c r="DS118" s="709"/>
      <c r="DT118" s="709"/>
      <c r="DU118" s="709"/>
      <c r="DV118" s="761" t="s">
        <v>101</v>
      </c>
      <c r="DW118" s="761"/>
      <c r="DX118" s="761"/>
      <c r="DY118" s="761"/>
      <c r="DZ118" s="762"/>
    </row>
    <row r="119" spans="1:130" s="189" customFormat="1" ht="26.25" customHeight="1">
      <c r="A119" s="803" t="s">
        <v>367</v>
      </c>
      <c r="B119" s="804"/>
      <c r="C119" s="809" t="s">
        <v>368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12">
        <v>1267398</v>
      </c>
      <c r="AB119" s="813"/>
      <c r="AC119" s="813"/>
      <c r="AD119" s="813"/>
      <c r="AE119" s="814"/>
      <c r="AF119" s="815">
        <v>1268213</v>
      </c>
      <c r="AG119" s="813"/>
      <c r="AH119" s="813"/>
      <c r="AI119" s="813"/>
      <c r="AJ119" s="814"/>
      <c r="AK119" s="815">
        <v>1461513</v>
      </c>
      <c r="AL119" s="813"/>
      <c r="AM119" s="813"/>
      <c r="AN119" s="813"/>
      <c r="AO119" s="814"/>
      <c r="AP119" s="816">
        <v>0.2</v>
      </c>
      <c r="AQ119" s="817"/>
      <c r="AR119" s="817"/>
      <c r="AS119" s="817"/>
      <c r="AT119" s="818"/>
      <c r="AU119" s="819" t="s">
        <v>393</v>
      </c>
      <c r="AV119" s="820"/>
      <c r="AW119" s="820"/>
      <c r="AX119" s="820"/>
      <c r="AY119" s="821"/>
      <c r="AZ119" s="754" t="s">
        <v>394</v>
      </c>
      <c r="BA119" s="696"/>
      <c r="BB119" s="696"/>
      <c r="BC119" s="696"/>
      <c r="BD119" s="696"/>
      <c r="BE119" s="696"/>
      <c r="BF119" s="696"/>
      <c r="BG119" s="696"/>
      <c r="BH119" s="696"/>
      <c r="BI119" s="696"/>
      <c r="BJ119" s="696"/>
      <c r="BK119" s="696"/>
      <c r="BL119" s="696"/>
      <c r="BM119" s="696"/>
      <c r="BN119" s="696"/>
      <c r="BO119" s="696"/>
      <c r="BP119" s="697"/>
      <c r="BQ119" s="737">
        <v>363186322</v>
      </c>
      <c r="BR119" s="738"/>
      <c r="BS119" s="738"/>
      <c r="BT119" s="738"/>
      <c r="BU119" s="738"/>
      <c r="BV119" s="738">
        <v>434520572</v>
      </c>
      <c r="BW119" s="738"/>
      <c r="BX119" s="738"/>
      <c r="BY119" s="738"/>
      <c r="BZ119" s="738"/>
      <c r="CA119" s="738">
        <v>515020605</v>
      </c>
      <c r="CB119" s="738"/>
      <c r="CC119" s="738"/>
      <c r="CD119" s="738"/>
      <c r="CE119" s="738"/>
      <c r="CF119" s="801">
        <v>57.2</v>
      </c>
      <c r="CG119" s="802"/>
      <c r="CH119" s="802"/>
      <c r="CI119" s="802"/>
      <c r="CJ119" s="802"/>
      <c r="CK119" s="858"/>
      <c r="CL119" s="808"/>
      <c r="CM119" s="763" t="s">
        <v>395</v>
      </c>
      <c r="CN119" s="764"/>
      <c r="CO119" s="764"/>
      <c r="CP119" s="764"/>
      <c r="CQ119" s="764"/>
      <c r="CR119" s="764"/>
      <c r="CS119" s="764"/>
      <c r="CT119" s="764"/>
      <c r="CU119" s="764"/>
      <c r="CV119" s="764"/>
      <c r="CW119" s="764"/>
      <c r="CX119" s="764"/>
      <c r="CY119" s="764"/>
      <c r="CZ119" s="764"/>
      <c r="DA119" s="764"/>
      <c r="DB119" s="764"/>
      <c r="DC119" s="764"/>
      <c r="DD119" s="764"/>
      <c r="DE119" s="764"/>
      <c r="DF119" s="765"/>
      <c r="DG119" s="708" t="s">
        <v>101</v>
      </c>
      <c r="DH119" s="709"/>
      <c r="DI119" s="709"/>
      <c r="DJ119" s="709"/>
      <c r="DK119" s="709"/>
      <c r="DL119" s="709" t="s">
        <v>101</v>
      </c>
      <c r="DM119" s="709"/>
      <c r="DN119" s="709"/>
      <c r="DO119" s="709"/>
      <c r="DP119" s="709"/>
      <c r="DQ119" s="709" t="s">
        <v>101</v>
      </c>
      <c r="DR119" s="709"/>
      <c r="DS119" s="709"/>
      <c r="DT119" s="709"/>
      <c r="DU119" s="709"/>
      <c r="DV119" s="761" t="s">
        <v>101</v>
      </c>
      <c r="DW119" s="761"/>
      <c r="DX119" s="761"/>
      <c r="DY119" s="761"/>
      <c r="DZ119" s="762"/>
    </row>
    <row r="120" spans="1:130" s="189" customFormat="1" ht="26.25" customHeight="1">
      <c r="A120" s="805"/>
      <c r="B120" s="806"/>
      <c r="C120" s="741" t="s">
        <v>371</v>
      </c>
      <c r="D120" s="742"/>
      <c r="E120" s="742"/>
      <c r="F120" s="742"/>
      <c r="G120" s="742"/>
      <c r="H120" s="742"/>
      <c r="I120" s="742"/>
      <c r="J120" s="742"/>
      <c r="K120" s="742"/>
      <c r="L120" s="742"/>
      <c r="M120" s="742"/>
      <c r="N120" s="742"/>
      <c r="O120" s="742"/>
      <c r="P120" s="742"/>
      <c r="Q120" s="742"/>
      <c r="R120" s="742"/>
      <c r="S120" s="742"/>
      <c r="T120" s="742"/>
      <c r="U120" s="742"/>
      <c r="V120" s="742"/>
      <c r="W120" s="742"/>
      <c r="X120" s="742"/>
      <c r="Y120" s="742"/>
      <c r="Z120" s="743"/>
      <c r="AA120" s="721" t="s">
        <v>101</v>
      </c>
      <c r="AB120" s="722"/>
      <c r="AC120" s="722"/>
      <c r="AD120" s="722"/>
      <c r="AE120" s="723"/>
      <c r="AF120" s="724" t="s">
        <v>101</v>
      </c>
      <c r="AG120" s="722"/>
      <c r="AH120" s="722"/>
      <c r="AI120" s="722"/>
      <c r="AJ120" s="723"/>
      <c r="AK120" s="724" t="s">
        <v>101</v>
      </c>
      <c r="AL120" s="722"/>
      <c r="AM120" s="722"/>
      <c r="AN120" s="722"/>
      <c r="AO120" s="723"/>
      <c r="AP120" s="692" t="s">
        <v>101</v>
      </c>
      <c r="AQ120" s="693"/>
      <c r="AR120" s="693"/>
      <c r="AS120" s="693"/>
      <c r="AT120" s="694"/>
      <c r="AU120" s="822"/>
      <c r="AV120" s="823"/>
      <c r="AW120" s="823"/>
      <c r="AX120" s="823"/>
      <c r="AY120" s="824"/>
      <c r="AZ120" s="705" t="s">
        <v>396</v>
      </c>
      <c r="BA120" s="706"/>
      <c r="BB120" s="706"/>
      <c r="BC120" s="706"/>
      <c r="BD120" s="706"/>
      <c r="BE120" s="706"/>
      <c r="BF120" s="706"/>
      <c r="BG120" s="706"/>
      <c r="BH120" s="706"/>
      <c r="BI120" s="706"/>
      <c r="BJ120" s="706"/>
      <c r="BK120" s="706"/>
      <c r="BL120" s="706"/>
      <c r="BM120" s="706"/>
      <c r="BN120" s="706"/>
      <c r="BO120" s="706"/>
      <c r="BP120" s="707"/>
      <c r="BQ120" s="708">
        <v>130641423</v>
      </c>
      <c r="BR120" s="709"/>
      <c r="BS120" s="709"/>
      <c r="BT120" s="709"/>
      <c r="BU120" s="709"/>
      <c r="BV120" s="709">
        <v>129682610</v>
      </c>
      <c r="BW120" s="709"/>
      <c r="BX120" s="709"/>
      <c r="BY120" s="709"/>
      <c r="BZ120" s="709"/>
      <c r="CA120" s="709">
        <v>117799153</v>
      </c>
      <c r="CB120" s="709"/>
      <c r="CC120" s="709"/>
      <c r="CD120" s="709"/>
      <c r="CE120" s="709"/>
      <c r="CF120" s="790">
        <v>13.1</v>
      </c>
      <c r="CG120" s="791"/>
      <c r="CH120" s="791"/>
      <c r="CI120" s="791"/>
      <c r="CJ120" s="791"/>
      <c r="CK120" s="792" t="s">
        <v>397</v>
      </c>
      <c r="CL120" s="748"/>
      <c r="CM120" s="748"/>
      <c r="CN120" s="748"/>
      <c r="CO120" s="749"/>
      <c r="CP120" s="796" t="s">
        <v>346</v>
      </c>
      <c r="CQ120" s="797"/>
      <c r="CR120" s="797"/>
      <c r="CS120" s="797"/>
      <c r="CT120" s="797"/>
      <c r="CU120" s="797"/>
      <c r="CV120" s="797"/>
      <c r="CW120" s="797"/>
      <c r="CX120" s="797"/>
      <c r="CY120" s="797"/>
      <c r="CZ120" s="797"/>
      <c r="DA120" s="797"/>
      <c r="DB120" s="797"/>
      <c r="DC120" s="797"/>
      <c r="DD120" s="797"/>
      <c r="DE120" s="797"/>
      <c r="DF120" s="798"/>
      <c r="DG120" s="737">
        <v>30521076</v>
      </c>
      <c r="DH120" s="738"/>
      <c r="DI120" s="738"/>
      <c r="DJ120" s="738"/>
      <c r="DK120" s="738"/>
      <c r="DL120" s="738">
        <v>25793794</v>
      </c>
      <c r="DM120" s="738"/>
      <c r="DN120" s="738"/>
      <c r="DO120" s="738"/>
      <c r="DP120" s="738"/>
      <c r="DQ120" s="738">
        <v>22398971</v>
      </c>
      <c r="DR120" s="738"/>
      <c r="DS120" s="738"/>
      <c r="DT120" s="738"/>
      <c r="DU120" s="738"/>
      <c r="DV120" s="739">
        <v>2.5</v>
      </c>
      <c r="DW120" s="739"/>
      <c r="DX120" s="739"/>
      <c r="DY120" s="739"/>
      <c r="DZ120" s="740"/>
    </row>
    <row r="121" spans="1:130" s="189" customFormat="1" ht="26.25" customHeight="1">
      <c r="A121" s="805"/>
      <c r="B121" s="806"/>
      <c r="C121" s="784" t="s">
        <v>398</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6"/>
      <c r="AA121" s="721">
        <v>3295383</v>
      </c>
      <c r="AB121" s="722"/>
      <c r="AC121" s="722"/>
      <c r="AD121" s="722"/>
      <c r="AE121" s="723"/>
      <c r="AF121" s="724">
        <v>3322894</v>
      </c>
      <c r="AG121" s="722"/>
      <c r="AH121" s="722"/>
      <c r="AI121" s="722"/>
      <c r="AJ121" s="723"/>
      <c r="AK121" s="724">
        <v>3214775</v>
      </c>
      <c r="AL121" s="722"/>
      <c r="AM121" s="722"/>
      <c r="AN121" s="722"/>
      <c r="AO121" s="723"/>
      <c r="AP121" s="692">
        <v>0.4</v>
      </c>
      <c r="AQ121" s="693"/>
      <c r="AR121" s="693"/>
      <c r="AS121" s="693"/>
      <c r="AT121" s="694"/>
      <c r="AU121" s="822"/>
      <c r="AV121" s="823"/>
      <c r="AW121" s="823"/>
      <c r="AX121" s="823"/>
      <c r="AY121" s="824"/>
      <c r="AZ121" s="787" t="s">
        <v>399</v>
      </c>
      <c r="BA121" s="788"/>
      <c r="BB121" s="788"/>
      <c r="BC121" s="788"/>
      <c r="BD121" s="788"/>
      <c r="BE121" s="788"/>
      <c r="BF121" s="788"/>
      <c r="BG121" s="788"/>
      <c r="BH121" s="788"/>
      <c r="BI121" s="788"/>
      <c r="BJ121" s="788"/>
      <c r="BK121" s="788"/>
      <c r="BL121" s="788"/>
      <c r="BM121" s="788"/>
      <c r="BN121" s="788"/>
      <c r="BO121" s="788"/>
      <c r="BP121" s="789"/>
      <c r="BQ121" s="769">
        <v>1648190802</v>
      </c>
      <c r="BR121" s="745"/>
      <c r="BS121" s="745"/>
      <c r="BT121" s="745"/>
      <c r="BU121" s="745"/>
      <c r="BV121" s="745">
        <v>1756813399</v>
      </c>
      <c r="BW121" s="745"/>
      <c r="BX121" s="745"/>
      <c r="BY121" s="745"/>
      <c r="BZ121" s="745"/>
      <c r="CA121" s="745">
        <v>1845965271</v>
      </c>
      <c r="CB121" s="745"/>
      <c r="CC121" s="745"/>
      <c r="CD121" s="745"/>
      <c r="CE121" s="745"/>
      <c r="CF121" s="799">
        <v>205.2</v>
      </c>
      <c r="CG121" s="800"/>
      <c r="CH121" s="800"/>
      <c r="CI121" s="800"/>
      <c r="CJ121" s="800"/>
      <c r="CK121" s="793"/>
      <c r="CL121" s="750"/>
      <c r="CM121" s="750"/>
      <c r="CN121" s="750"/>
      <c r="CO121" s="751"/>
      <c r="CP121" s="773" t="s">
        <v>344</v>
      </c>
      <c r="CQ121" s="774"/>
      <c r="CR121" s="774"/>
      <c r="CS121" s="774"/>
      <c r="CT121" s="774"/>
      <c r="CU121" s="774"/>
      <c r="CV121" s="774"/>
      <c r="CW121" s="774"/>
      <c r="CX121" s="774"/>
      <c r="CY121" s="774"/>
      <c r="CZ121" s="774"/>
      <c r="DA121" s="774"/>
      <c r="DB121" s="774"/>
      <c r="DC121" s="774"/>
      <c r="DD121" s="774"/>
      <c r="DE121" s="774"/>
      <c r="DF121" s="775"/>
      <c r="DG121" s="708">
        <v>14914145</v>
      </c>
      <c r="DH121" s="709"/>
      <c r="DI121" s="709"/>
      <c r="DJ121" s="709"/>
      <c r="DK121" s="709"/>
      <c r="DL121" s="709">
        <v>14206024</v>
      </c>
      <c r="DM121" s="709"/>
      <c r="DN121" s="709"/>
      <c r="DO121" s="709"/>
      <c r="DP121" s="709"/>
      <c r="DQ121" s="709">
        <v>13505674</v>
      </c>
      <c r="DR121" s="709"/>
      <c r="DS121" s="709"/>
      <c r="DT121" s="709"/>
      <c r="DU121" s="709"/>
      <c r="DV121" s="761">
        <v>1.5</v>
      </c>
      <c r="DW121" s="761"/>
      <c r="DX121" s="761"/>
      <c r="DY121" s="761"/>
      <c r="DZ121" s="762"/>
    </row>
    <row r="122" spans="1:130" s="189" customFormat="1" ht="26.25" customHeight="1">
      <c r="A122" s="805"/>
      <c r="B122" s="806"/>
      <c r="C122" s="741" t="s">
        <v>381</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3"/>
      <c r="AA122" s="721">
        <v>76394</v>
      </c>
      <c r="AB122" s="722"/>
      <c r="AC122" s="722"/>
      <c r="AD122" s="722"/>
      <c r="AE122" s="723"/>
      <c r="AF122" s="724" t="s">
        <v>101</v>
      </c>
      <c r="AG122" s="722"/>
      <c r="AH122" s="722"/>
      <c r="AI122" s="722"/>
      <c r="AJ122" s="723"/>
      <c r="AK122" s="724" t="s">
        <v>101</v>
      </c>
      <c r="AL122" s="722"/>
      <c r="AM122" s="722"/>
      <c r="AN122" s="722"/>
      <c r="AO122" s="723"/>
      <c r="AP122" s="692" t="s">
        <v>101</v>
      </c>
      <c r="AQ122" s="693"/>
      <c r="AR122" s="693"/>
      <c r="AS122" s="693"/>
      <c r="AT122" s="694"/>
      <c r="AU122" s="825"/>
      <c r="AV122" s="826"/>
      <c r="AW122" s="826"/>
      <c r="AX122" s="826"/>
      <c r="AY122" s="826"/>
      <c r="AZ122" s="219" t="s">
        <v>136</v>
      </c>
      <c r="BA122" s="219"/>
      <c r="BB122" s="219"/>
      <c r="BC122" s="219"/>
      <c r="BD122" s="219"/>
      <c r="BE122" s="219"/>
      <c r="BF122" s="219"/>
      <c r="BG122" s="219"/>
      <c r="BH122" s="219"/>
      <c r="BI122" s="219"/>
      <c r="BJ122" s="219"/>
      <c r="BK122" s="219"/>
      <c r="BL122" s="219"/>
      <c r="BM122" s="219"/>
      <c r="BN122" s="219"/>
      <c r="BO122" s="779" t="s">
        <v>400</v>
      </c>
      <c r="BP122" s="780"/>
      <c r="BQ122" s="781">
        <v>2142018547</v>
      </c>
      <c r="BR122" s="782"/>
      <c r="BS122" s="782"/>
      <c r="BT122" s="782"/>
      <c r="BU122" s="782"/>
      <c r="BV122" s="782">
        <v>2321016581</v>
      </c>
      <c r="BW122" s="782"/>
      <c r="BX122" s="782"/>
      <c r="BY122" s="782"/>
      <c r="BZ122" s="782"/>
      <c r="CA122" s="782">
        <v>2478785029</v>
      </c>
      <c r="CB122" s="782"/>
      <c r="CC122" s="782"/>
      <c r="CD122" s="782"/>
      <c r="CE122" s="782"/>
      <c r="CF122" s="681"/>
      <c r="CG122" s="682"/>
      <c r="CH122" s="682"/>
      <c r="CI122" s="682"/>
      <c r="CJ122" s="783"/>
      <c r="CK122" s="793"/>
      <c r="CL122" s="750"/>
      <c r="CM122" s="750"/>
      <c r="CN122" s="750"/>
      <c r="CO122" s="751"/>
      <c r="CP122" s="773" t="s">
        <v>347</v>
      </c>
      <c r="CQ122" s="774"/>
      <c r="CR122" s="774"/>
      <c r="CS122" s="774"/>
      <c r="CT122" s="774"/>
      <c r="CU122" s="774"/>
      <c r="CV122" s="774"/>
      <c r="CW122" s="774"/>
      <c r="CX122" s="774"/>
      <c r="CY122" s="774"/>
      <c r="CZ122" s="774"/>
      <c r="DA122" s="774"/>
      <c r="DB122" s="774"/>
      <c r="DC122" s="774"/>
      <c r="DD122" s="774"/>
      <c r="DE122" s="774"/>
      <c r="DF122" s="775"/>
      <c r="DG122" s="708" t="s">
        <v>101</v>
      </c>
      <c r="DH122" s="709"/>
      <c r="DI122" s="709"/>
      <c r="DJ122" s="709"/>
      <c r="DK122" s="709"/>
      <c r="DL122" s="709" t="s">
        <v>101</v>
      </c>
      <c r="DM122" s="709"/>
      <c r="DN122" s="709"/>
      <c r="DO122" s="709"/>
      <c r="DP122" s="709"/>
      <c r="DQ122" s="709" t="s">
        <v>101</v>
      </c>
      <c r="DR122" s="709"/>
      <c r="DS122" s="709"/>
      <c r="DT122" s="709"/>
      <c r="DU122" s="709"/>
      <c r="DV122" s="761" t="s">
        <v>101</v>
      </c>
      <c r="DW122" s="761"/>
      <c r="DX122" s="761"/>
      <c r="DY122" s="761"/>
      <c r="DZ122" s="762"/>
    </row>
    <row r="123" spans="1:130" s="189" customFormat="1" ht="26.25" customHeight="1" thickBot="1">
      <c r="A123" s="805"/>
      <c r="B123" s="806"/>
      <c r="C123" s="741" t="s">
        <v>387</v>
      </c>
      <c r="D123" s="742"/>
      <c r="E123" s="742"/>
      <c r="F123" s="742"/>
      <c r="G123" s="742"/>
      <c r="H123" s="742"/>
      <c r="I123" s="742"/>
      <c r="J123" s="742"/>
      <c r="K123" s="742"/>
      <c r="L123" s="742"/>
      <c r="M123" s="742"/>
      <c r="N123" s="742"/>
      <c r="O123" s="742"/>
      <c r="P123" s="742"/>
      <c r="Q123" s="742"/>
      <c r="R123" s="742"/>
      <c r="S123" s="742"/>
      <c r="T123" s="742"/>
      <c r="U123" s="742"/>
      <c r="V123" s="742"/>
      <c r="W123" s="742"/>
      <c r="X123" s="742"/>
      <c r="Y123" s="742"/>
      <c r="Z123" s="743"/>
      <c r="AA123" s="721" t="s">
        <v>101</v>
      </c>
      <c r="AB123" s="722"/>
      <c r="AC123" s="722"/>
      <c r="AD123" s="722"/>
      <c r="AE123" s="723"/>
      <c r="AF123" s="724" t="s">
        <v>101</v>
      </c>
      <c r="AG123" s="722"/>
      <c r="AH123" s="722"/>
      <c r="AI123" s="722"/>
      <c r="AJ123" s="723"/>
      <c r="AK123" s="724" t="s">
        <v>101</v>
      </c>
      <c r="AL123" s="722"/>
      <c r="AM123" s="722"/>
      <c r="AN123" s="722"/>
      <c r="AO123" s="723"/>
      <c r="AP123" s="692" t="s">
        <v>101</v>
      </c>
      <c r="AQ123" s="693"/>
      <c r="AR123" s="693"/>
      <c r="AS123" s="693"/>
      <c r="AT123" s="694"/>
      <c r="AU123" s="776" t="s">
        <v>401</v>
      </c>
      <c r="AV123" s="777"/>
      <c r="AW123" s="777"/>
      <c r="AX123" s="777"/>
      <c r="AY123" s="777"/>
      <c r="AZ123" s="777"/>
      <c r="BA123" s="777"/>
      <c r="BB123" s="777"/>
      <c r="BC123" s="777"/>
      <c r="BD123" s="777"/>
      <c r="BE123" s="777"/>
      <c r="BF123" s="777"/>
      <c r="BG123" s="777"/>
      <c r="BH123" s="777"/>
      <c r="BI123" s="777"/>
      <c r="BJ123" s="777"/>
      <c r="BK123" s="777"/>
      <c r="BL123" s="777"/>
      <c r="BM123" s="777"/>
      <c r="BN123" s="777"/>
      <c r="BO123" s="777"/>
      <c r="BP123" s="778"/>
      <c r="BQ123" s="770">
        <v>191.9</v>
      </c>
      <c r="BR123" s="771"/>
      <c r="BS123" s="771"/>
      <c r="BT123" s="771"/>
      <c r="BU123" s="771"/>
      <c r="BV123" s="771">
        <v>179.3</v>
      </c>
      <c r="BW123" s="771"/>
      <c r="BX123" s="771"/>
      <c r="BY123" s="771"/>
      <c r="BZ123" s="771"/>
      <c r="CA123" s="771">
        <v>164.6</v>
      </c>
      <c r="CB123" s="771"/>
      <c r="CC123" s="771"/>
      <c r="CD123" s="771"/>
      <c r="CE123" s="771"/>
      <c r="CF123" s="668"/>
      <c r="CG123" s="669"/>
      <c r="CH123" s="669"/>
      <c r="CI123" s="669"/>
      <c r="CJ123" s="772"/>
      <c r="CK123" s="793"/>
      <c r="CL123" s="750"/>
      <c r="CM123" s="750"/>
      <c r="CN123" s="750"/>
      <c r="CO123" s="751"/>
      <c r="CP123" s="773" t="s">
        <v>345</v>
      </c>
      <c r="CQ123" s="774"/>
      <c r="CR123" s="774"/>
      <c r="CS123" s="774"/>
      <c r="CT123" s="774"/>
      <c r="CU123" s="774"/>
      <c r="CV123" s="774"/>
      <c r="CW123" s="774"/>
      <c r="CX123" s="774"/>
      <c r="CY123" s="774"/>
      <c r="CZ123" s="774"/>
      <c r="DA123" s="774"/>
      <c r="DB123" s="774"/>
      <c r="DC123" s="774"/>
      <c r="DD123" s="774"/>
      <c r="DE123" s="774"/>
      <c r="DF123" s="775"/>
      <c r="DG123" s="708" t="s">
        <v>101</v>
      </c>
      <c r="DH123" s="709"/>
      <c r="DI123" s="709"/>
      <c r="DJ123" s="709"/>
      <c r="DK123" s="709"/>
      <c r="DL123" s="709" t="s">
        <v>101</v>
      </c>
      <c r="DM123" s="709"/>
      <c r="DN123" s="709"/>
      <c r="DO123" s="709"/>
      <c r="DP123" s="709"/>
      <c r="DQ123" s="709" t="s">
        <v>101</v>
      </c>
      <c r="DR123" s="709"/>
      <c r="DS123" s="709"/>
      <c r="DT123" s="709"/>
      <c r="DU123" s="709"/>
      <c r="DV123" s="761" t="s">
        <v>101</v>
      </c>
      <c r="DW123" s="761"/>
      <c r="DX123" s="761"/>
      <c r="DY123" s="761"/>
      <c r="DZ123" s="762"/>
    </row>
    <row r="124" spans="1:130" s="189" customFormat="1" ht="26.25" customHeight="1">
      <c r="A124" s="805"/>
      <c r="B124" s="806"/>
      <c r="C124" s="741" t="s">
        <v>390</v>
      </c>
      <c r="D124" s="742"/>
      <c r="E124" s="742"/>
      <c r="F124" s="742"/>
      <c r="G124" s="742"/>
      <c r="H124" s="742"/>
      <c r="I124" s="742"/>
      <c r="J124" s="742"/>
      <c r="K124" s="742"/>
      <c r="L124" s="742"/>
      <c r="M124" s="742"/>
      <c r="N124" s="742"/>
      <c r="O124" s="742"/>
      <c r="P124" s="742"/>
      <c r="Q124" s="742"/>
      <c r="R124" s="742"/>
      <c r="S124" s="742"/>
      <c r="T124" s="742"/>
      <c r="U124" s="742"/>
      <c r="V124" s="742"/>
      <c r="W124" s="742"/>
      <c r="X124" s="742"/>
      <c r="Y124" s="742"/>
      <c r="Z124" s="743"/>
      <c r="AA124" s="721" t="s">
        <v>101</v>
      </c>
      <c r="AB124" s="722"/>
      <c r="AC124" s="722"/>
      <c r="AD124" s="722"/>
      <c r="AE124" s="723"/>
      <c r="AF124" s="724" t="s">
        <v>101</v>
      </c>
      <c r="AG124" s="722"/>
      <c r="AH124" s="722"/>
      <c r="AI124" s="722"/>
      <c r="AJ124" s="723"/>
      <c r="AK124" s="724" t="s">
        <v>101</v>
      </c>
      <c r="AL124" s="722"/>
      <c r="AM124" s="722"/>
      <c r="AN124" s="722"/>
      <c r="AO124" s="723"/>
      <c r="AP124" s="692" t="s">
        <v>101</v>
      </c>
      <c r="AQ124" s="693"/>
      <c r="AR124" s="693"/>
      <c r="AS124" s="693"/>
      <c r="AT124" s="694"/>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794"/>
      <c r="CL124" s="794"/>
      <c r="CM124" s="794"/>
      <c r="CN124" s="794"/>
      <c r="CO124" s="795"/>
      <c r="CP124" s="766" t="s">
        <v>402</v>
      </c>
      <c r="CQ124" s="767"/>
      <c r="CR124" s="767"/>
      <c r="CS124" s="767"/>
      <c r="CT124" s="767"/>
      <c r="CU124" s="767"/>
      <c r="CV124" s="767"/>
      <c r="CW124" s="767"/>
      <c r="CX124" s="767"/>
      <c r="CY124" s="767"/>
      <c r="CZ124" s="767"/>
      <c r="DA124" s="767"/>
      <c r="DB124" s="767"/>
      <c r="DC124" s="767"/>
      <c r="DD124" s="767"/>
      <c r="DE124" s="767"/>
      <c r="DF124" s="768"/>
      <c r="DG124" s="769">
        <v>102242</v>
      </c>
      <c r="DH124" s="745"/>
      <c r="DI124" s="745"/>
      <c r="DJ124" s="745"/>
      <c r="DK124" s="745"/>
      <c r="DL124" s="745" t="s">
        <v>101</v>
      </c>
      <c r="DM124" s="745"/>
      <c r="DN124" s="745"/>
      <c r="DO124" s="745"/>
      <c r="DP124" s="745"/>
      <c r="DQ124" s="745" t="s">
        <v>101</v>
      </c>
      <c r="DR124" s="745"/>
      <c r="DS124" s="745"/>
      <c r="DT124" s="745"/>
      <c r="DU124" s="745"/>
      <c r="DV124" s="746" t="s">
        <v>101</v>
      </c>
      <c r="DW124" s="746"/>
      <c r="DX124" s="746"/>
      <c r="DY124" s="746"/>
      <c r="DZ124" s="747"/>
    </row>
    <row r="125" spans="1:130" s="189" customFormat="1" ht="26.25" customHeight="1" thickBot="1">
      <c r="A125" s="805"/>
      <c r="B125" s="806"/>
      <c r="C125" s="741" t="s">
        <v>392</v>
      </c>
      <c r="D125" s="742"/>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3"/>
      <c r="AA125" s="721" t="s">
        <v>101</v>
      </c>
      <c r="AB125" s="722"/>
      <c r="AC125" s="722"/>
      <c r="AD125" s="722"/>
      <c r="AE125" s="723"/>
      <c r="AF125" s="724" t="s">
        <v>101</v>
      </c>
      <c r="AG125" s="722"/>
      <c r="AH125" s="722"/>
      <c r="AI125" s="722"/>
      <c r="AJ125" s="723"/>
      <c r="AK125" s="724" t="s">
        <v>101</v>
      </c>
      <c r="AL125" s="722"/>
      <c r="AM125" s="722"/>
      <c r="AN125" s="722"/>
      <c r="AO125" s="723"/>
      <c r="AP125" s="692" t="s">
        <v>101</v>
      </c>
      <c r="AQ125" s="693"/>
      <c r="AR125" s="693"/>
      <c r="AS125" s="693"/>
      <c r="AT125" s="69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748" t="s">
        <v>403</v>
      </c>
      <c r="CL125" s="748"/>
      <c r="CM125" s="748"/>
      <c r="CN125" s="748"/>
      <c r="CO125" s="749"/>
      <c r="CP125" s="754" t="s">
        <v>404</v>
      </c>
      <c r="CQ125" s="696"/>
      <c r="CR125" s="696"/>
      <c r="CS125" s="696"/>
      <c r="CT125" s="696"/>
      <c r="CU125" s="696"/>
      <c r="CV125" s="696"/>
      <c r="CW125" s="696"/>
      <c r="CX125" s="696"/>
      <c r="CY125" s="696"/>
      <c r="CZ125" s="696"/>
      <c r="DA125" s="696"/>
      <c r="DB125" s="696"/>
      <c r="DC125" s="696"/>
      <c r="DD125" s="696"/>
      <c r="DE125" s="696"/>
      <c r="DF125" s="697"/>
      <c r="DG125" s="737" t="s">
        <v>101</v>
      </c>
      <c r="DH125" s="738"/>
      <c r="DI125" s="738"/>
      <c r="DJ125" s="738"/>
      <c r="DK125" s="738"/>
      <c r="DL125" s="738" t="s">
        <v>101</v>
      </c>
      <c r="DM125" s="738"/>
      <c r="DN125" s="738"/>
      <c r="DO125" s="738"/>
      <c r="DP125" s="738"/>
      <c r="DQ125" s="738" t="s">
        <v>101</v>
      </c>
      <c r="DR125" s="738"/>
      <c r="DS125" s="738"/>
      <c r="DT125" s="738"/>
      <c r="DU125" s="738"/>
      <c r="DV125" s="739" t="s">
        <v>101</v>
      </c>
      <c r="DW125" s="739"/>
      <c r="DX125" s="739"/>
      <c r="DY125" s="739"/>
      <c r="DZ125" s="740"/>
    </row>
    <row r="126" spans="1:130" s="189" customFormat="1" ht="26.25" customHeight="1">
      <c r="A126" s="805"/>
      <c r="B126" s="806"/>
      <c r="C126" s="741" t="s">
        <v>395</v>
      </c>
      <c r="D126" s="742"/>
      <c r="E126" s="742"/>
      <c r="F126" s="742"/>
      <c r="G126" s="742"/>
      <c r="H126" s="742"/>
      <c r="I126" s="742"/>
      <c r="J126" s="742"/>
      <c r="K126" s="742"/>
      <c r="L126" s="742"/>
      <c r="M126" s="742"/>
      <c r="N126" s="742"/>
      <c r="O126" s="742"/>
      <c r="P126" s="742"/>
      <c r="Q126" s="742"/>
      <c r="R126" s="742"/>
      <c r="S126" s="742"/>
      <c r="T126" s="742"/>
      <c r="U126" s="742"/>
      <c r="V126" s="742"/>
      <c r="W126" s="742"/>
      <c r="X126" s="742"/>
      <c r="Y126" s="742"/>
      <c r="Z126" s="743"/>
      <c r="AA126" s="721" t="s">
        <v>101</v>
      </c>
      <c r="AB126" s="722"/>
      <c r="AC126" s="722"/>
      <c r="AD126" s="722"/>
      <c r="AE126" s="723"/>
      <c r="AF126" s="724" t="s">
        <v>101</v>
      </c>
      <c r="AG126" s="722"/>
      <c r="AH126" s="722"/>
      <c r="AI126" s="722"/>
      <c r="AJ126" s="723"/>
      <c r="AK126" s="724" t="s">
        <v>101</v>
      </c>
      <c r="AL126" s="722"/>
      <c r="AM126" s="722"/>
      <c r="AN126" s="722"/>
      <c r="AO126" s="723"/>
      <c r="AP126" s="692" t="s">
        <v>101</v>
      </c>
      <c r="AQ126" s="693"/>
      <c r="AR126" s="693"/>
      <c r="AS126" s="693"/>
      <c r="AT126" s="694"/>
      <c r="AU126" s="224"/>
      <c r="AV126" s="224"/>
      <c r="AW126" s="224"/>
      <c r="AX126" s="744" t="s">
        <v>405</v>
      </c>
      <c r="AY126" s="702"/>
      <c r="AZ126" s="702"/>
      <c r="BA126" s="702"/>
      <c r="BB126" s="702"/>
      <c r="BC126" s="702"/>
      <c r="BD126" s="702"/>
      <c r="BE126" s="703"/>
      <c r="BF126" s="701" t="s">
        <v>406</v>
      </c>
      <c r="BG126" s="702"/>
      <c r="BH126" s="702"/>
      <c r="BI126" s="702"/>
      <c r="BJ126" s="702"/>
      <c r="BK126" s="702"/>
      <c r="BL126" s="703"/>
      <c r="BM126" s="701" t="s">
        <v>407</v>
      </c>
      <c r="BN126" s="702"/>
      <c r="BO126" s="702"/>
      <c r="BP126" s="702"/>
      <c r="BQ126" s="702"/>
      <c r="BR126" s="702"/>
      <c r="BS126" s="703"/>
      <c r="BT126" s="701" t="s">
        <v>408</v>
      </c>
      <c r="BU126" s="702"/>
      <c r="BV126" s="702"/>
      <c r="BW126" s="702"/>
      <c r="BX126" s="702"/>
      <c r="BY126" s="702"/>
      <c r="BZ126" s="704"/>
      <c r="CA126" s="224"/>
      <c r="CB126" s="224"/>
      <c r="CC126" s="224"/>
      <c r="CD126" s="225"/>
      <c r="CE126" s="225"/>
      <c r="CF126" s="225"/>
      <c r="CG126" s="222"/>
      <c r="CH126" s="222"/>
      <c r="CI126" s="222"/>
      <c r="CJ126" s="223"/>
      <c r="CK126" s="750"/>
      <c r="CL126" s="750"/>
      <c r="CM126" s="750"/>
      <c r="CN126" s="750"/>
      <c r="CO126" s="751"/>
      <c r="CP126" s="705" t="s">
        <v>409</v>
      </c>
      <c r="CQ126" s="706"/>
      <c r="CR126" s="706"/>
      <c r="CS126" s="706"/>
      <c r="CT126" s="706"/>
      <c r="CU126" s="706"/>
      <c r="CV126" s="706"/>
      <c r="CW126" s="706"/>
      <c r="CX126" s="706"/>
      <c r="CY126" s="706"/>
      <c r="CZ126" s="706"/>
      <c r="DA126" s="706"/>
      <c r="DB126" s="706"/>
      <c r="DC126" s="706"/>
      <c r="DD126" s="706"/>
      <c r="DE126" s="706"/>
      <c r="DF126" s="707"/>
      <c r="DG126" s="708" t="s">
        <v>101</v>
      </c>
      <c r="DH126" s="709"/>
      <c r="DI126" s="709"/>
      <c r="DJ126" s="709"/>
      <c r="DK126" s="709"/>
      <c r="DL126" s="709" t="s">
        <v>101</v>
      </c>
      <c r="DM126" s="709"/>
      <c r="DN126" s="709"/>
      <c r="DO126" s="709"/>
      <c r="DP126" s="709"/>
      <c r="DQ126" s="709" t="s">
        <v>101</v>
      </c>
      <c r="DR126" s="709"/>
      <c r="DS126" s="709"/>
      <c r="DT126" s="709"/>
      <c r="DU126" s="709"/>
      <c r="DV126" s="761" t="s">
        <v>101</v>
      </c>
      <c r="DW126" s="761"/>
      <c r="DX126" s="761"/>
      <c r="DY126" s="761"/>
      <c r="DZ126" s="762"/>
    </row>
    <row r="127" spans="1:130" s="189" customFormat="1" ht="26.25" customHeight="1" thickBot="1">
      <c r="A127" s="807"/>
      <c r="B127" s="808"/>
      <c r="C127" s="763" t="s">
        <v>410</v>
      </c>
      <c r="D127" s="764"/>
      <c r="E127" s="764"/>
      <c r="F127" s="764"/>
      <c r="G127" s="764"/>
      <c r="H127" s="764"/>
      <c r="I127" s="764"/>
      <c r="J127" s="764"/>
      <c r="K127" s="764"/>
      <c r="L127" s="764"/>
      <c r="M127" s="764"/>
      <c r="N127" s="764"/>
      <c r="O127" s="764"/>
      <c r="P127" s="764"/>
      <c r="Q127" s="764"/>
      <c r="R127" s="764"/>
      <c r="S127" s="764"/>
      <c r="T127" s="764"/>
      <c r="U127" s="764"/>
      <c r="V127" s="764"/>
      <c r="W127" s="764"/>
      <c r="X127" s="764"/>
      <c r="Y127" s="764"/>
      <c r="Z127" s="765"/>
      <c r="AA127" s="721">
        <v>162978</v>
      </c>
      <c r="AB127" s="722"/>
      <c r="AC127" s="722"/>
      <c r="AD127" s="722"/>
      <c r="AE127" s="723"/>
      <c r="AF127" s="724">
        <v>137165</v>
      </c>
      <c r="AG127" s="722"/>
      <c r="AH127" s="722"/>
      <c r="AI127" s="722"/>
      <c r="AJ127" s="723"/>
      <c r="AK127" s="724">
        <v>125626</v>
      </c>
      <c r="AL127" s="722"/>
      <c r="AM127" s="722"/>
      <c r="AN127" s="722"/>
      <c r="AO127" s="723"/>
      <c r="AP127" s="692">
        <v>0</v>
      </c>
      <c r="AQ127" s="693"/>
      <c r="AR127" s="693"/>
      <c r="AS127" s="693"/>
      <c r="AT127" s="694"/>
      <c r="AU127" s="224"/>
      <c r="AV127" s="224"/>
      <c r="AW127" s="224"/>
      <c r="AX127" s="695" t="s">
        <v>411</v>
      </c>
      <c r="AY127" s="696"/>
      <c r="AZ127" s="696"/>
      <c r="BA127" s="696"/>
      <c r="BB127" s="696"/>
      <c r="BC127" s="696"/>
      <c r="BD127" s="696"/>
      <c r="BE127" s="697"/>
      <c r="BF127" s="698" t="s">
        <v>101</v>
      </c>
      <c r="BG127" s="699"/>
      <c r="BH127" s="699"/>
      <c r="BI127" s="699"/>
      <c r="BJ127" s="699"/>
      <c r="BK127" s="699"/>
      <c r="BL127" s="700"/>
      <c r="BM127" s="698">
        <v>3.75</v>
      </c>
      <c r="BN127" s="699"/>
      <c r="BO127" s="699"/>
      <c r="BP127" s="699"/>
      <c r="BQ127" s="699"/>
      <c r="BR127" s="699"/>
      <c r="BS127" s="700"/>
      <c r="BT127" s="698">
        <v>5</v>
      </c>
      <c r="BU127" s="699"/>
      <c r="BV127" s="699"/>
      <c r="BW127" s="699"/>
      <c r="BX127" s="699"/>
      <c r="BY127" s="699"/>
      <c r="BZ127" s="755"/>
      <c r="CA127" s="225"/>
      <c r="CB127" s="225"/>
      <c r="CC127" s="225"/>
      <c r="CD127" s="225"/>
      <c r="CE127" s="225"/>
      <c r="CF127" s="225"/>
      <c r="CG127" s="222"/>
      <c r="CH127" s="222"/>
      <c r="CI127" s="222"/>
      <c r="CJ127" s="223"/>
      <c r="CK127" s="752"/>
      <c r="CL127" s="752"/>
      <c r="CM127" s="752"/>
      <c r="CN127" s="752"/>
      <c r="CO127" s="753"/>
      <c r="CP127" s="756" t="s">
        <v>412</v>
      </c>
      <c r="CQ127" s="690"/>
      <c r="CR127" s="690"/>
      <c r="CS127" s="690"/>
      <c r="CT127" s="690"/>
      <c r="CU127" s="690"/>
      <c r="CV127" s="690"/>
      <c r="CW127" s="690"/>
      <c r="CX127" s="690"/>
      <c r="CY127" s="690"/>
      <c r="CZ127" s="690"/>
      <c r="DA127" s="690"/>
      <c r="DB127" s="690"/>
      <c r="DC127" s="690"/>
      <c r="DD127" s="690"/>
      <c r="DE127" s="690"/>
      <c r="DF127" s="691"/>
      <c r="DG127" s="757">
        <v>3633752</v>
      </c>
      <c r="DH127" s="758"/>
      <c r="DI127" s="758"/>
      <c r="DJ127" s="758"/>
      <c r="DK127" s="758"/>
      <c r="DL127" s="758">
        <v>4677409</v>
      </c>
      <c r="DM127" s="758"/>
      <c r="DN127" s="758"/>
      <c r="DO127" s="758"/>
      <c r="DP127" s="758"/>
      <c r="DQ127" s="758">
        <v>2852391</v>
      </c>
      <c r="DR127" s="758"/>
      <c r="DS127" s="758"/>
      <c r="DT127" s="758"/>
      <c r="DU127" s="758"/>
      <c r="DV127" s="759">
        <v>0.3</v>
      </c>
      <c r="DW127" s="759"/>
      <c r="DX127" s="759"/>
      <c r="DY127" s="759"/>
      <c r="DZ127" s="760"/>
    </row>
    <row r="128" spans="1:130" s="189" customFormat="1" ht="26.25" customHeight="1">
      <c r="A128" s="733" t="s">
        <v>413</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5" t="s">
        <v>414</v>
      </c>
      <c r="X128" s="735"/>
      <c r="Y128" s="735"/>
      <c r="Z128" s="736"/>
      <c r="AA128" s="661">
        <v>7524427</v>
      </c>
      <c r="AB128" s="662"/>
      <c r="AC128" s="662"/>
      <c r="AD128" s="662"/>
      <c r="AE128" s="663"/>
      <c r="AF128" s="664">
        <v>7739919</v>
      </c>
      <c r="AG128" s="662"/>
      <c r="AH128" s="662"/>
      <c r="AI128" s="662"/>
      <c r="AJ128" s="663"/>
      <c r="AK128" s="664">
        <v>8838682</v>
      </c>
      <c r="AL128" s="662"/>
      <c r="AM128" s="662"/>
      <c r="AN128" s="662"/>
      <c r="AO128" s="663"/>
      <c r="AP128" s="665"/>
      <c r="AQ128" s="666"/>
      <c r="AR128" s="666"/>
      <c r="AS128" s="666"/>
      <c r="AT128" s="667"/>
      <c r="AU128" s="226"/>
      <c r="AV128" s="226"/>
      <c r="AW128" s="226"/>
      <c r="AX128" s="710" t="s">
        <v>415</v>
      </c>
      <c r="AY128" s="706"/>
      <c r="AZ128" s="706"/>
      <c r="BA128" s="706"/>
      <c r="BB128" s="706"/>
      <c r="BC128" s="706"/>
      <c r="BD128" s="706"/>
      <c r="BE128" s="707"/>
      <c r="BF128" s="728" t="s">
        <v>101</v>
      </c>
      <c r="BG128" s="729"/>
      <c r="BH128" s="729"/>
      <c r="BI128" s="729"/>
      <c r="BJ128" s="729"/>
      <c r="BK128" s="729"/>
      <c r="BL128" s="730"/>
      <c r="BM128" s="728">
        <v>8.75</v>
      </c>
      <c r="BN128" s="729"/>
      <c r="BO128" s="729"/>
      <c r="BP128" s="729"/>
      <c r="BQ128" s="729"/>
      <c r="BR128" s="729"/>
      <c r="BS128" s="730"/>
      <c r="BT128" s="728">
        <v>15</v>
      </c>
      <c r="BU128" s="731"/>
      <c r="BV128" s="731"/>
      <c r="BW128" s="731"/>
      <c r="BX128" s="731"/>
      <c r="BY128" s="731"/>
      <c r="BZ128" s="732"/>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c r="A129" s="716" t="s">
        <v>83</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416</v>
      </c>
      <c r="X129" s="719"/>
      <c r="Y129" s="719"/>
      <c r="Z129" s="720"/>
      <c r="AA129" s="721">
        <v>1001100717</v>
      </c>
      <c r="AB129" s="722"/>
      <c r="AC129" s="722"/>
      <c r="AD129" s="722"/>
      <c r="AE129" s="723"/>
      <c r="AF129" s="724">
        <v>1001241206</v>
      </c>
      <c r="AG129" s="722"/>
      <c r="AH129" s="722"/>
      <c r="AI129" s="722"/>
      <c r="AJ129" s="723"/>
      <c r="AK129" s="724">
        <v>1020593356</v>
      </c>
      <c r="AL129" s="722"/>
      <c r="AM129" s="722"/>
      <c r="AN129" s="722"/>
      <c r="AO129" s="723"/>
      <c r="AP129" s="725"/>
      <c r="AQ129" s="726"/>
      <c r="AR129" s="726"/>
      <c r="AS129" s="726"/>
      <c r="AT129" s="727"/>
      <c r="AU129" s="226"/>
      <c r="AV129" s="226"/>
      <c r="AW129" s="226"/>
      <c r="AX129" s="710" t="s">
        <v>417</v>
      </c>
      <c r="AY129" s="706"/>
      <c r="AZ129" s="706"/>
      <c r="BA129" s="706"/>
      <c r="BB129" s="706"/>
      <c r="BC129" s="706"/>
      <c r="BD129" s="706"/>
      <c r="BE129" s="707"/>
      <c r="BF129" s="711">
        <v>11.2</v>
      </c>
      <c r="BG129" s="712"/>
      <c r="BH129" s="712"/>
      <c r="BI129" s="712"/>
      <c r="BJ129" s="712"/>
      <c r="BK129" s="712"/>
      <c r="BL129" s="713"/>
      <c r="BM129" s="711">
        <v>25</v>
      </c>
      <c r="BN129" s="712"/>
      <c r="BO129" s="712"/>
      <c r="BP129" s="712"/>
      <c r="BQ129" s="712"/>
      <c r="BR129" s="712"/>
      <c r="BS129" s="713"/>
      <c r="BT129" s="711">
        <v>35</v>
      </c>
      <c r="BU129" s="714"/>
      <c r="BV129" s="714"/>
      <c r="BW129" s="714"/>
      <c r="BX129" s="714"/>
      <c r="BY129" s="714"/>
      <c r="BZ129" s="715"/>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c r="A130" s="716" t="s">
        <v>418</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419</v>
      </c>
      <c r="X130" s="719"/>
      <c r="Y130" s="719"/>
      <c r="Z130" s="720"/>
      <c r="AA130" s="721">
        <v>107500702</v>
      </c>
      <c r="AB130" s="722"/>
      <c r="AC130" s="722"/>
      <c r="AD130" s="722"/>
      <c r="AE130" s="723"/>
      <c r="AF130" s="724">
        <v>113955746</v>
      </c>
      <c r="AG130" s="722"/>
      <c r="AH130" s="722"/>
      <c r="AI130" s="722"/>
      <c r="AJ130" s="723"/>
      <c r="AK130" s="724">
        <v>120882955</v>
      </c>
      <c r="AL130" s="722"/>
      <c r="AM130" s="722"/>
      <c r="AN130" s="722"/>
      <c r="AO130" s="723"/>
      <c r="AP130" s="725"/>
      <c r="AQ130" s="726"/>
      <c r="AR130" s="726"/>
      <c r="AS130" s="726"/>
      <c r="AT130" s="727"/>
      <c r="AU130" s="226"/>
      <c r="AV130" s="226"/>
      <c r="AW130" s="226"/>
      <c r="AX130" s="689" t="s">
        <v>420</v>
      </c>
      <c r="AY130" s="690"/>
      <c r="AZ130" s="690"/>
      <c r="BA130" s="690"/>
      <c r="BB130" s="690"/>
      <c r="BC130" s="690"/>
      <c r="BD130" s="690"/>
      <c r="BE130" s="691"/>
      <c r="BF130" s="643">
        <v>164.6</v>
      </c>
      <c r="BG130" s="644"/>
      <c r="BH130" s="644"/>
      <c r="BI130" s="644"/>
      <c r="BJ130" s="644"/>
      <c r="BK130" s="644"/>
      <c r="BL130" s="645"/>
      <c r="BM130" s="643">
        <v>400</v>
      </c>
      <c r="BN130" s="644"/>
      <c r="BO130" s="644"/>
      <c r="BP130" s="644"/>
      <c r="BQ130" s="644"/>
      <c r="BR130" s="644"/>
      <c r="BS130" s="645"/>
      <c r="BT130" s="646"/>
      <c r="BU130" s="647"/>
      <c r="BV130" s="647"/>
      <c r="BW130" s="647"/>
      <c r="BX130" s="647"/>
      <c r="BY130" s="647"/>
      <c r="BZ130" s="648"/>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c r="A131" s="649"/>
      <c r="B131" s="650"/>
      <c r="C131" s="650"/>
      <c r="D131" s="650"/>
      <c r="E131" s="650"/>
      <c r="F131" s="650"/>
      <c r="G131" s="650"/>
      <c r="H131" s="650"/>
      <c r="I131" s="650"/>
      <c r="J131" s="650"/>
      <c r="K131" s="650"/>
      <c r="L131" s="650"/>
      <c r="M131" s="650"/>
      <c r="N131" s="650"/>
      <c r="O131" s="650"/>
      <c r="P131" s="650"/>
      <c r="Q131" s="650"/>
      <c r="R131" s="650"/>
      <c r="S131" s="650"/>
      <c r="T131" s="650"/>
      <c r="U131" s="650"/>
      <c r="V131" s="650"/>
      <c r="W131" s="651" t="s">
        <v>421</v>
      </c>
      <c r="X131" s="652"/>
      <c r="Y131" s="652"/>
      <c r="Z131" s="653"/>
      <c r="AA131" s="654">
        <v>893600015</v>
      </c>
      <c r="AB131" s="655"/>
      <c r="AC131" s="655"/>
      <c r="AD131" s="655"/>
      <c r="AE131" s="656"/>
      <c r="AF131" s="657">
        <v>887285460</v>
      </c>
      <c r="AG131" s="655"/>
      <c r="AH131" s="655"/>
      <c r="AI131" s="655"/>
      <c r="AJ131" s="656"/>
      <c r="AK131" s="657">
        <v>899710401</v>
      </c>
      <c r="AL131" s="655"/>
      <c r="AM131" s="655"/>
      <c r="AN131" s="655"/>
      <c r="AO131" s="656"/>
      <c r="AP131" s="658"/>
      <c r="AQ131" s="659"/>
      <c r="AR131" s="659"/>
      <c r="AS131" s="659"/>
      <c r="AT131" s="660"/>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c r="A132" s="671" t="s">
        <v>422</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423</v>
      </c>
      <c r="W132" s="675"/>
      <c r="X132" s="675"/>
      <c r="Y132" s="675"/>
      <c r="Z132" s="676"/>
      <c r="AA132" s="677">
        <v>11.182364850000001</v>
      </c>
      <c r="AB132" s="678"/>
      <c r="AC132" s="678"/>
      <c r="AD132" s="678"/>
      <c r="AE132" s="679"/>
      <c r="AF132" s="680">
        <v>11.280071879999999</v>
      </c>
      <c r="AG132" s="678"/>
      <c r="AH132" s="678"/>
      <c r="AI132" s="678"/>
      <c r="AJ132" s="679"/>
      <c r="AK132" s="680">
        <v>11.158757850000001</v>
      </c>
      <c r="AL132" s="678"/>
      <c r="AM132" s="678"/>
      <c r="AN132" s="678"/>
      <c r="AO132" s="679"/>
      <c r="AP132" s="681"/>
      <c r="AQ132" s="682"/>
      <c r="AR132" s="682"/>
      <c r="AS132" s="682"/>
      <c r="AT132" s="683"/>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424</v>
      </c>
      <c r="W133" s="684"/>
      <c r="X133" s="684"/>
      <c r="Y133" s="684"/>
      <c r="Z133" s="685"/>
      <c r="AA133" s="686">
        <v>11.2</v>
      </c>
      <c r="AB133" s="687"/>
      <c r="AC133" s="687"/>
      <c r="AD133" s="687"/>
      <c r="AE133" s="688"/>
      <c r="AF133" s="686">
        <v>11.3</v>
      </c>
      <c r="AG133" s="687"/>
      <c r="AH133" s="687"/>
      <c r="AI133" s="687"/>
      <c r="AJ133" s="688"/>
      <c r="AK133" s="686">
        <v>11.2</v>
      </c>
      <c r="AL133" s="687"/>
      <c r="AM133" s="687"/>
      <c r="AN133" s="687"/>
      <c r="AO133" s="688"/>
      <c r="AP133" s="668"/>
      <c r="AQ133" s="669"/>
      <c r="AR133" s="669"/>
      <c r="AS133" s="669"/>
      <c r="AT133" s="670"/>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3" customWidth="1"/>
    <col min="37" max="16384" width="9" style="232" hidden="1"/>
  </cols>
  <sheetData>
    <row r="1" spans="1:36"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2"/>
    </row>
    <row r="18" spans="34:36" ht="13.2"/>
    <row r="19" spans="34:36" ht="13.2"/>
    <row r="20" spans="34:36" ht="13.2">
      <c r="AI20" s="232"/>
      <c r="AJ20" s="232"/>
    </row>
    <row r="21" spans="34:36" ht="13.2">
      <c r="AJ21" s="232"/>
    </row>
    <row r="22" spans="34:36" ht="13.2"/>
    <row r="23" spans="34:36" ht="13.2">
      <c r="AI23" s="232"/>
      <c r="AJ23" s="232"/>
    </row>
    <row r="24" spans="34:36" ht="13.2">
      <c r="AJ24" s="232"/>
    </row>
    <row r="25" spans="34:36" ht="13.2">
      <c r="AJ25" s="232"/>
    </row>
    <row r="26" spans="34:36" ht="13.2">
      <c r="AI26" s="232"/>
      <c r="AJ26" s="232"/>
    </row>
    <row r="27" spans="34:36" ht="13.2"/>
    <row r="28" spans="34:36" ht="13.2">
      <c r="AI28" s="232"/>
      <c r="AJ28" s="232"/>
    </row>
    <row r="29" spans="34:36" ht="13.2">
      <c r="AJ29" s="232"/>
    </row>
    <row r="30" spans="34:36" ht="13.2"/>
    <row r="31" spans="34:36" ht="13.2">
      <c r="AH31" s="232"/>
      <c r="AI31" s="232"/>
      <c r="AJ31" s="232"/>
    </row>
    <row r="32" spans="34:36" ht="13.2"/>
    <row r="33" spans="28:36" ht="13.2">
      <c r="AI33" s="232"/>
      <c r="AJ33" s="232"/>
    </row>
    <row r="34" spans="28:36" ht="13.2">
      <c r="AF34" s="232"/>
    </row>
    <row r="35" spans="28:36" ht="13.2">
      <c r="AB35" s="232"/>
      <c r="AC35" s="232"/>
      <c r="AD35" s="232"/>
      <c r="AF35" s="232"/>
      <c r="AG35" s="232"/>
      <c r="AH35" s="232"/>
      <c r="AI35" s="232"/>
      <c r="AJ35" s="232"/>
    </row>
    <row r="36" spans="28:36" ht="13.2"/>
    <row r="37" spans="28:36" ht="13.2">
      <c r="AE37" s="232"/>
      <c r="AJ37" s="232"/>
    </row>
    <row r="38" spans="28:36" ht="13.2">
      <c r="AB38" s="232"/>
      <c r="AC38" s="232"/>
      <c r="AD38" s="232"/>
      <c r="AE38" s="232"/>
      <c r="AG38" s="232"/>
      <c r="AH38" s="232"/>
      <c r="AI38" s="232"/>
      <c r="AJ38" s="232"/>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2"/>
      <c r="AH49" s="232"/>
      <c r="AI49" s="232"/>
      <c r="AJ49" s="232"/>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2"/>
      <c r="AA63" s="232"/>
    </row>
    <row r="64" spans="22:36" ht="13.2">
      <c r="V64" s="232"/>
    </row>
    <row r="65" spans="15:36" ht="13.2">
      <c r="X65" s="232"/>
      <c r="Z65" s="232"/>
      <c r="AC65" s="232"/>
    </row>
    <row r="66" spans="15:36" ht="13.2">
      <c r="Q66" s="232"/>
      <c r="S66" s="232"/>
      <c r="U66" s="232"/>
      <c r="AF66" s="232"/>
    </row>
    <row r="67" spans="15:36" ht="13.2">
      <c r="O67" s="232"/>
      <c r="P67" s="232"/>
      <c r="R67" s="232"/>
      <c r="T67" s="232"/>
      <c r="Y67" s="232"/>
      <c r="AB67" s="232"/>
      <c r="AD67" s="232"/>
      <c r="AE67" s="232"/>
      <c r="AG67" s="232"/>
      <c r="AH67" s="232"/>
      <c r="AI67" s="232"/>
      <c r="AJ67" s="232"/>
    </row>
    <row r="68" spans="15:36" ht="13.2"/>
    <row r="69" spans="15:36" ht="13.2"/>
    <row r="70" spans="15:36" ht="13.2"/>
    <row r="71" spans="15:36" ht="13.2"/>
    <row r="72" spans="15:36" ht="13.2">
      <c r="AJ72" s="232"/>
    </row>
    <row r="73" spans="15:36" ht="13.2">
      <c r="AJ73" s="232"/>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2"/>
    </row>
    <row r="97" spans="24:36" ht="13.2">
      <c r="AA97" s="232"/>
    </row>
    <row r="98" spans="24:36" ht="13.2" hidden="1">
      <c r="AA98" s="232"/>
    </row>
    <row r="99" spans="24:36" ht="13.2" hidden="1">
      <c r="AA99" s="232"/>
    </row>
    <row r="100" spans="24:36" ht="13.2" hidden="1"/>
    <row r="101" spans="24:36" ht="12" hidden="1" customHeight="1">
      <c r="X101" s="232"/>
      <c r="Y101" s="232"/>
      <c r="Z101" s="232"/>
      <c r="AC101" s="232"/>
    </row>
    <row r="102" spans="24:36" ht="1.5" hidden="1" customHeight="1">
      <c r="AC102" s="232"/>
      <c r="AF102" s="232"/>
    </row>
    <row r="103" spans="24:36" ht="13.2" hidden="1">
      <c r="AB103" s="232"/>
      <c r="AD103" s="232"/>
      <c r="AE103" s="232"/>
      <c r="AF103" s="232"/>
      <c r="AG103" s="232"/>
      <c r="AH103" s="232"/>
      <c r="AI103" s="232"/>
      <c r="AJ103" s="232"/>
    </row>
    <row r="104" spans="24:36" ht="13.2" hidden="1">
      <c r="AD104" s="232"/>
      <c r="AE104" s="232"/>
      <c r="AG104" s="232"/>
      <c r="AH104" s="232"/>
      <c r="AI104" s="232"/>
      <c r="AJ104" s="232"/>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copies="2"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1:34"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ht="13.2">
      <c r="T2" s="232"/>
    </row>
    <row r="3" spans="1:34" ht="13.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2"/>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2"/>
      <c r="AC35" s="232"/>
      <c r="AD35" s="232"/>
      <c r="AE35" s="232"/>
      <c r="AF35" s="232"/>
      <c r="AG35" s="232"/>
      <c r="AH35" s="232"/>
    </row>
    <row r="36" spans="2:34" ht="13.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c r="AH37" s="232"/>
    </row>
    <row r="38" spans="2:34" ht="13.2">
      <c r="AG38" s="232"/>
      <c r="AH38" s="232"/>
    </row>
    <row r="39" spans="2:34" ht="13.2"/>
    <row r="40" spans="2:34" ht="13.2"/>
    <row r="41" spans="2:34" ht="13.2"/>
    <row r="42" spans="2:34" ht="13.2">
      <c r="T42" s="232"/>
      <c r="U42" s="232"/>
    </row>
    <row r="43" spans="2:34" ht="13.2">
      <c r="Q43" s="232"/>
      <c r="R43" s="232"/>
      <c r="S43" s="232"/>
      <c r="V43" s="232"/>
      <c r="W43" s="232"/>
      <c r="X43" s="232"/>
      <c r="Y43" s="232"/>
      <c r="Z43" s="232"/>
      <c r="AA43" s="232"/>
      <c r="AB43" s="232"/>
      <c r="AC43" s="232"/>
      <c r="AD43" s="232"/>
      <c r="AE43" s="232"/>
      <c r="AF43" s="232"/>
      <c r="AG43" s="232"/>
      <c r="AH43" s="232"/>
    </row>
    <row r="44" spans="2:34" ht="13.2">
      <c r="AH44" s="232"/>
    </row>
    <row r="45" spans="2:34" ht="13.2"/>
    <row r="46" spans="2:34" ht="13.2"/>
    <row r="47" spans="2:34" ht="13.2"/>
    <row r="48" spans="2:34" ht="13.2"/>
    <row r="49" spans="29:34" ht="13.2"/>
    <row r="50" spans="29:34" ht="13.2">
      <c r="AC50" s="232"/>
      <c r="AD50" s="232"/>
      <c r="AE50" s="232"/>
      <c r="AF50" s="232"/>
      <c r="AG50" s="232"/>
      <c r="AH50" s="232"/>
    </row>
    <row r="51" spans="29:34" ht="13.2"/>
    <row r="52" spans="29:34" ht="13.2"/>
    <row r="53" spans="29:34" ht="13.2">
      <c r="AH53" s="232"/>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2"/>
      <c r="AG67" s="232"/>
      <c r="AH67" s="232"/>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copies="2"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4" customWidth="1"/>
    <col min="7" max="8" width="15.88671875" style="234" customWidth="1"/>
    <col min="9" max="9" width="16.109375" style="234" customWidth="1"/>
    <col min="10" max="10" width="17.21875" style="234" customWidth="1"/>
    <col min="11" max="11" width="16.44140625" style="234" customWidth="1"/>
    <col min="12"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ht="13.2">
      <c r="O1" s="235"/>
      <c r="P1" s="235"/>
    </row>
    <row r="2" spans="1:16" ht="13.2">
      <c r="O2" s="235"/>
      <c r="P2" s="235"/>
    </row>
    <row r="3" spans="1:16" ht="13.2">
      <c r="O3" s="235"/>
      <c r="P3" s="235"/>
    </row>
    <row r="4" spans="1:16" ht="13.2">
      <c r="O4" s="235"/>
      <c r="P4" s="235"/>
    </row>
    <row r="5" spans="1:16" ht="16.2">
      <c r="A5" s="236" t="s">
        <v>425</v>
      </c>
      <c r="B5" s="237"/>
      <c r="C5" s="237"/>
      <c r="D5" s="237"/>
      <c r="E5" s="237"/>
      <c r="F5" s="237"/>
      <c r="G5" s="237"/>
      <c r="H5" s="237"/>
      <c r="I5" s="237"/>
      <c r="J5" s="237"/>
      <c r="K5" s="237"/>
      <c r="L5" s="237"/>
      <c r="M5" s="237"/>
      <c r="N5" s="237"/>
      <c r="O5" s="238"/>
    </row>
    <row r="6" spans="1:16" ht="13.2">
      <c r="A6" s="239"/>
      <c r="B6" s="235"/>
      <c r="C6" s="235"/>
      <c r="D6" s="235"/>
      <c r="E6" s="235"/>
      <c r="F6" s="235"/>
      <c r="G6" s="240" t="s">
        <v>426</v>
      </c>
      <c r="H6" s="240"/>
      <c r="I6" s="240"/>
      <c r="J6" s="240"/>
      <c r="K6" s="235"/>
      <c r="L6" s="235"/>
      <c r="M6" s="235"/>
      <c r="N6" s="235"/>
    </row>
    <row r="7" spans="1:16" ht="13.2">
      <c r="A7" s="239"/>
      <c r="B7" s="235"/>
      <c r="C7" s="235"/>
      <c r="D7" s="235"/>
      <c r="E7" s="235"/>
      <c r="F7" s="235"/>
      <c r="G7" s="242"/>
      <c r="H7" s="243"/>
      <c r="I7" s="243"/>
      <c r="J7" s="244"/>
      <c r="K7" s="1108" t="s">
        <v>427</v>
      </c>
      <c r="L7" s="245"/>
      <c r="M7" s="246" t="s">
        <v>428</v>
      </c>
      <c r="N7" s="247"/>
    </row>
    <row r="8" spans="1:16" ht="13.2">
      <c r="A8" s="239"/>
      <c r="B8" s="235"/>
      <c r="C8" s="235"/>
      <c r="D8" s="235"/>
      <c r="E8" s="235"/>
      <c r="F8" s="235"/>
      <c r="G8" s="248"/>
      <c r="H8" s="249"/>
      <c r="I8" s="249"/>
      <c r="J8" s="250"/>
      <c r="K8" s="1109"/>
      <c r="L8" s="251" t="s">
        <v>429</v>
      </c>
      <c r="M8" s="252" t="s">
        <v>430</v>
      </c>
      <c r="N8" s="253" t="s">
        <v>431</v>
      </c>
    </row>
    <row r="9" spans="1:16" ht="13.2">
      <c r="A9" s="239"/>
      <c r="B9" s="235"/>
      <c r="C9" s="235"/>
      <c r="D9" s="235"/>
      <c r="E9" s="235"/>
      <c r="F9" s="235"/>
      <c r="G9" s="1102" t="s">
        <v>432</v>
      </c>
      <c r="H9" s="1103"/>
      <c r="I9" s="1103"/>
      <c r="J9" s="1104"/>
      <c r="K9" s="254">
        <v>567939313</v>
      </c>
      <c r="L9" s="255">
        <v>90811</v>
      </c>
      <c r="M9" s="256">
        <v>94590</v>
      </c>
      <c r="N9" s="257">
        <v>-4</v>
      </c>
    </row>
    <row r="10" spans="1:16" ht="13.2">
      <c r="A10" s="239"/>
      <c r="B10" s="235"/>
      <c r="C10" s="235"/>
      <c r="D10" s="235"/>
      <c r="E10" s="235"/>
      <c r="F10" s="235"/>
      <c r="G10" s="1102" t="s">
        <v>433</v>
      </c>
      <c r="H10" s="1103"/>
      <c r="I10" s="1103"/>
      <c r="J10" s="1104"/>
      <c r="K10" s="254">
        <v>233391</v>
      </c>
      <c r="L10" s="255">
        <v>37</v>
      </c>
      <c r="M10" s="256">
        <v>150</v>
      </c>
      <c r="N10" s="257">
        <v>-75.3</v>
      </c>
    </row>
    <row r="11" spans="1:16" ht="13.5" customHeight="1">
      <c r="A11" s="239"/>
      <c r="B11" s="235"/>
      <c r="C11" s="235"/>
      <c r="D11" s="235"/>
      <c r="E11" s="235"/>
      <c r="F11" s="235"/>
      <c r="G11" s="1102" t="s">
        <v>434</v>
      </c>
      <c r="H11" s="1103"/>
      <c r="I11" s="1103"/>
      <c r="J11" s="1104"/>
      <c r="K11" s="254">
        <v>7245045</v>
      </c>
      <c r="L11" s="255">
        <v>1158</v>
      </c>
      <c r="M11" s="256">
        <v>483</v>
      </c>
      <c r="N11" s="257">
        <v>139.80000000000001</v>
      </c>
    </row>
    <row r="12" spans="1:16" ht="13.5" customHeight="1">
      <c r="A12" s="239"/>
      <c r="B12" s="235"/>
      <c r="C12" s="235"/>
      <c r="D12" s="235"/>
      <c r="E12" s="235"/>
      <c r="F12" s="235"/>
      <c r="G12" s="1102" t="s">
        <v>435</v>
      </c>
      <c r="H12" s="1103"/>
      <c r="I12" s="1103"/>
      <c r="J12" s="1104"/>
      <c r="K12" s="254" t="s">
        <v>436</v>
      </c>
      <c r="L12" s="255" t="s">
        <v>436</v>
      </c>
      <c r="M12" s="256" t="s">
        <v>436</v>
      </c>
      <c r="N12" s="257" t="s">
        <v>436</v>
      </c>
    </row>
    <row r="13" spans="1:16" ht="13.5" customHeight="1">
      <c r="A13" s="239"/>
      <c r="B13" s="235"/>
      <c r="C13" s="235"/>
      <c r="D13" s="235"/>
      <c r="E13" s="235"/>
      <c r="F13" s="235"/>
      <c r="G13" s="1102" t="s">
        <v>437</v>
      </c>
      <c r="H13" s="1103"/>
      <c r="I13" s="1103"/>
      <c r="J13" s="1104"/>
      <c r="K13" s="254" t="s">
        <v>436</v>
      </c>
      <c r="L13" s="255" t="s">
        <v>436</v>
      </c>
      <c r="M13" s="256">
        <v>37</v>
      </c>
      <c r="N13" s="257" t="s">
        <v>436</v>
      </c>
    </row>
    <row r="14" spans="1:16" ht="13.5" customHeight="1">
      <c r="A14" s="239"/>
      <c r="B14" s="235"/>
      <c r="C14" s="235"/>
      <c r="D14" s="235"/>
      <c r="E14" s="235"/>
      <c r="F14" s="235"/>
      <c r="G14" s="1102" t="s">
        <v>438</v>
      </c>
      <c r="H14" s="1103"/>
      <c r="I14" s="1103"/>
      <c r="J14" s="1104"/>
      <c r="K14" s="254">
        <v>1499799</v>
      </c>
      <c r="L14" s="255">
        <v>240</v>
      </c>
      <c r="M14" s="256">
        <v>873</v>
      </c>
      <c r="N14" s="257">
        <v>-72.5</v>
      </c>
    </row>
    <row r="15" spans="1:16" ht="13.2">
      <c r="A15" s="239"/>
      <c r="B15" s="235"/>
      <c r="C15" s="235"/>
      <c r="D15" s="235"/>
      <c r="E15" s="235"/>
      <c r="F15" s="235"/>
      <c r="G15" s="1102" t="s">
        <v>439</v>
      </c>
      <c r="H15" s="1103"/>
      <c r="I15" s="1103"/>
      <c r="J15" s="1104"/>
      <c r="K15" s="254">
        <v>-55431570</v>
      </c>
      <c r="L15" s="255">
        <v>-8863</v>
      </c>
      <c r="M15" s="256">
        <v>-8647</v>
      </c>
      <c r="N15" s="257">
        <v>2.5</v>
      </c>
    </row>
    <row r="16" spans="1:16" ht="13.2">
      <c r="A16" s="239"/>
      <c r="B16" s="235"/>
      <c r="C16" s="235"/>
      <c r="D16" s="235"/>
      <c r="E16" s="235"/>
      <c r="F16" s="235"/>
      <c r="G16" s="1094" t="s">
        <v>136</v>
      </c>
      <c r="H16" s="1095"/>
      <c r="I16" s="1095"/>
      <c r="J16" s="1096"/>
      <c r="K16" s="255">
        <v>521485978</v>
      </c>
      <c r="L16" s="255">
        <v>83383</v>
      </c>
      <c r="M16" s="256">
        <v>87487</v>
      </c>
      <c r="N16" s="257">
        <v>-4.7</v>
      </c>
    </row>
    <row r="17" spans="1:16" ht="13.2">
      <c r="A17" s="239"/>
      <c r="B17" s="235"/>
      <c r="C17" s="235"/>
      <c r="D17" s="235"/>
      <c r="E17" s="235"/>
      <c r="F17" s="235"/>
      <c r="G17" s="258"/>
      <c r="H17" s="258"/>
      <c r="I17" s="258"/>
      <c r="J17" s="258"/>
      <c r="K17" s="259"/>
      <c r="L17" s="259"/>
      <c r="M17" s="259"/>
      <c r="N17" s="260"/>
    </row>
    <row r="18" spans="1:16" ht="13.2">
      <c r="A18" s="239"/>
      <c r="B18" s="235"/>
      <c r="C18" s="235"/>
      <c r="D18" s="235"/>
      <c r="E18" s="235"/>
      <c r="F18" s="235"/>
      <c r="G18" s="235"/>
      <c r="H18" s="235"/>
      <c r="I18" s="235"/>
      <c r="J18" s="235"/>
      <c r="K18" s="235"/>
      <c r="L18" s="235"/>
      <c r="M18" s="261"/>
      <c r="N18" s="261"/>
    </row>
    <row r="19" spans="1:16" ht="13.2">
      <c r="A19" s="239"/>
      <c r="B19" s="235"/>
      <c r="C19" s="235"/>
      <c r="D19" s="235"/>
      <c r="E19" s="235"/>
      <c r="F19" s="235"/>
      <c r="G19" s="235" t="s">
        <v>440</v>
      </c>
      <c r="H19" s="235"/>
      <c r="I19" s="235"/>
      <c r="J19" s="235"/>
      <c r="K19" s="235"/>
      <c r="L19" s="235"/>
      <c r="M19" s="235"/>
      <c r="N19" s="235"/>
    </row>
    <row r="20" spans="1:16" ht="13.2">
      <c r="A20" s="239"/>
      <c r="B20" s="235"/>
      <c r="C20" s="235"/>
      <c r="D20" s="235"/>
      <c r="E20" s="235"/>
      <c r="F20" s="235"/>
      <c r="G20" s="262"/>
      <c r="H20" s="263"/>
      <c r="I20" s="263"/>
      <c r="J20" s="264"/>
      <c r="K20" s="265" t="s">
        <v>441</v>
      </c>
      <c r="L20" s="266" t="s">
        <v>442</v>
      </c>
      <c r="M20" s="267" t="s">
        <v>443</v>
      </c>
      <c r="N20" s="268"/>
    </row>
    <row r="21" spans="1:16" s="274" customFormat="1" ht="13.2">
      <c r="A21" s="269"/>
      <c r="B21" s="240"/>
      <c r="C21" s="240"/>
      <c r="D21" s="240"/>
      <c r="E21" s="240"/>
      <c r="F21" s="240"/>
      <c r="G21" s="1105" t="s">
        <v>444</v>
      </c>
      <c r="H21" s="1106"/>
      <c r="I21" s="1106"/>
      <c r="J21" s="1107"/>
      <c r="K21" s="270">
        <v>941.06</v>
      </c>
      <c r="L21" s="271">
        <v>968.94</v>
      </c>
      <c r="M21" s="272">
        <v>-27.88</v>
      </c>
      <c r="N21" s="240"/>
      <c r="O21" s="273"/>
      <c r="P21" s="269"/>
    </row>
    <row r="22" spans="1:16" s="274" customFormat="1" ht="13.2">
      <c r="A22" s="269"/>
      <c r="B22" s="240"/>
      <c r="C22" s="240"/>
      <c r="D22" s="240"/>
      <c r="E22" s="240"/>
      <c r="F22" s="240"/>
      <c r="G22" s="1105" t="s">
        <v>445</v>
      </c>
      <c r="H22" s="1106"/>
      <c r="I22" s="1106"/>
      <c r="J22" s="1107"/>
      <c r="K22" s="275">
        <v>100.5</v>
      </c>
      <c r="L22" s="276">
        <v>100.6</v>
      </c>
      <c r="M22" s="277">
        <v>-0.1</v>
      </c>
      <c r="N22" s="261"/>
      <c r="O22" s="273"/>
      <c r="P22" s="269"/>
    </row>
    <row r="23" spans="1:16" s="274" customFormat="1" ht="13.2">
      <c r="A23" s="269"/>
      <c r="B23" s="240"/>
      <c r="C23" s="240"/>
      <c r="D23" s="240"/>
      <c r="E23" s="240"/>
      <c r="F23" s="240"/>
      <c r="G23" s="240"/>
      <c r="H23" s="240"/>
      <c r="I23" s="240"/>
      <c r="J23" s="240"/>
      <c r="K23" s="240"/>
      <c r="L23" s="261"/>
      <c r="M23" s="261"/>
      <c r="N23" s="261"/>
      <c r="O23" s="273"/>
      <c r="P23" s="269"/>
    </row>
    <row r="24" spans="1:16" s="274" customFormat="1" ht="13.2">
      <c r="A24" s="269"/>
      <c r="B24" s="240"/>
      <c r="C24" s="240"/>
      <c r="D24" s="240"/>
      <c r="E24" s="240"/>
      <c r="F24" s="240"/>
      <c r="G24" s="240"/>
      <c r="H24" s="240"/>
      <c r="I24" s="240"/>
      <c r="J24" s="240"/>
      <c r="K24" s="240"/>
      <c r="L24" s="261"/>
      <c r="M24" s="261"/>
      <c r="N24" s="261"/>
      <c r="O24" s="273"/>
      <c r="P24" s="269"/>
    </row>
    <row r="25" spans="1:16" s="274" customFormat="1" ht="13.2">
      <c r="A25" s="278"/>
      <c r="B25" s="279"/>
      <c r="C25" s="279"/>
      <c r="D25" s="279"/>
      <c r="E25" s="279"/>
      <c r="F25" s="279"/>
      <c r="G25" s="279"/>
      <c r="H25" s="279"/>
      <c r="I25" s="279"/>
      <c r="J25" s="279"/>
      <c r="K25" s="279"/>
      <c r="L25" s="280"/>
      <c r="M25" s="280"/>
      <c r="N25" s="280"/>
      <c r="O25" s="281"/>
      <c r="P25" s="269"/>
    </row>
    <row r="26" spans="1:16" s="274" customFormat="1" ht="13.2">
      <c r="A26" s="240"/>
      <c r="B26" s="240"/>
      <c r="C26" s="240"/>
      <c r="D26" s="240"/>
      <c r="E26" s="240"/>
      <c r="F26" s="240"/>
      <c r="G26" s="240"/>
      <c r="H26" s="240"/>
      <c r="I26" s="240"/>
      <c r="J26" s="240"/>
      <c r="K26" s="240"/>
      <c r="L26" s="261"/>
      <c r="M26" s="261"/>
      <c r="N26" s="261"/>
      <c r="O26" s="240"/>
      <c r="P26" s="240"/>
    </row>
    <row r="27" spans="1:16" ht="13.2">
      <c r="K27" s="235"/>
      <c r="L27" s="235"/>
      <c r="M27" s="235"/>
      <c r="N27" s="235"/>
      <c r="O27" s="235"/>
      <c r="P27" s="235"/>
    </row>
    <row r="28" spans="1:16" ht="16.2">
      <c r="A28" s="236" t="s">
        <v>446</v>
      </c>
      <c r="B28" s="237"/>
      <c r="C28" s="237"/>
      <c r="D28" s="237"/>
      <c r="E28" s="237"/>
      <c r="F28" s="237"/>
      <c r="G28" s="237"/>
      <c r="H28" s="237"/>
      <c r="I28" s="237"/>
      <c r="J28" s="237"/>
      <c r="K28" s="237"/>
      <c r="L28" s="237"/>
      <c r="M28" s="237"/>
      <c r="N28" s="237"/>
      <c r="O28" s="282"/>
    </row>
    <row r="29" spans="1:16" ht="13.2">
      <c r="A29" s="239"/>
      <c r="B29" s="235"/>
      <c r="C29" s="235"/>
      <c r="D29" s="235"/>
      <c r="E29" s="235"/>
      <c r="F29" s="235"/>
      <c r="G29" s="240" t="s">
        <v>447</v>
      </c>
      <c r="H29" s="240"/>
      <c r="I29" s="240"/>
      <c r="J29" s="240"/>
      <c r="K29" s="235"/>
      <c r="L29" s="235"/>
      <c r="M29" s="235"/>
      <c r="N29" s="235"/>
      <c r="O29" s="283"/>
    </row>
    <row r="30" spans="1:16" ht="13.2">
      <c r="A30" s="239"/>
      <c r="B30" s="235"/>
      <c r="C30" s="235"/>
      <c r="D30" s="235"/>
      <c r="E30" s="235"/>
      <c r="F30" s="235"/>
      <c r="G30" s="242"/>
      <c r="H30" s="243"/>
      <c r="I30" s="243"/>
      <c r="J30" s="244"/>
      <c r="K30" s="1108" t="s">
        <v>427</v>
      </c>
      <c r="L30" s="245"/>
      <c r="M30" s="246" t="s">
        <v>428</v>
      </c>
      <c r="N30" s="247"/>
    </row>
    <row r="31" spans="1:16" ht="13.2">
      <c r="A31" s="239"/>
      <c r="B31" s="235"/>
      <c r="C31" s="235"/>
      <c r="D31" s="235"/>
      <c r="E31" s="235"/>
      <c r="F31" s="235"/>
      <c r="G31" s="248"/>
      <c r="H31" s="249"/>
      <c r="I31" s="249"/>
      <c r="J31" s="250"/>
      <c r="K31" s="1109"/>
      <c r="L31" s="251" t="s">
        <v>429</v>
      </c>
      <c r="M31" s="252" t="s">
        <v>430</v>
      </c>
      <c r="N31" s="253" t="s">
        <v>431</v>
      </c>
    </row>
    <row r="32" spans="1:16" ht="27" customHeight="1">
      <c r="A32" s="239"/>
      <c r="B32" s="235"/>
      <c r="C32" s="235"/>
      <c r="D32" s="235"/>
      <c r="E32" s="235"/>
      <c r="F32" s="235"/>
      <c r="G32" s="1091" t="s">
        <v>448</v>
      </c>
      <c r="H32" s="1092"/>
      <c r="I32" s="1092"/>
      <c r="J32" s="1093"/>
      <c r="K32" s="255">
        <v>88691993</v>
      </c>
      <c r="L32" s="255">
        <v>14181</v>
      </c>
      <c r="M32" s="256">
        <v>26315</v>
      </c>
      <c r="N32" s="257">
        <v>-46.1</v>
      </c>
    </row>
    <row r="33" spans="1:16" ht="13.5" customHeight="1">
      <c r="A33" s="239"/>
      <c r="B33" s="235"/>
      <c r="C33" s="235"/>
      <c r="D33" s="235"/>
      <c r="E33" s="235"/>
      <c r="F33" s="235"/>
      <c r="G33" s="1091" t="s">
        <v>449</v>
      </c>
      <c r="H33" s="1092"/>
      <c r="I33" s="1092"/>
      <c r="J33" s="1093"/>
      <c r="K33" s="255">
        <v>17911370</v>
      </c>
      <c r="L33" s="255">
        <v>2864</v>
      </c>
      <c r="M33" s="256">
        <v>3581</v>
      </c>
      <c r="N33" s="257">
        <v>-20</v>
      </c>
    </row>
    <row r="34" spans="1:16" ht="27" customHeight="1">
      <c r="A34" s="239"/>
      <c r="B34" s="235"/>
      <c r="C34" s="235"/>
      <c r="D34" s="235"/>
      <c r="E34" s="235"/>
      <c r="F34" s="235"/>
      <c r="G34" s="1091" t="s">
        <v>450</v>
      </c>
      <c r="H34" s="1092"/>
      <c r="I34" s="1092"/>
      <c r="J34" s="1093"/>
      <c r="K34" s="255">
        <v>114670487</v>
      </c>
      <c r="L34" s="255">
        <v>18335</v>
      </c>
      <c r="M34" s="256">
        <v>17871</v>
      </c>
      <c r="N34" s="257">
        <v>2.6</v>
      </c>
    </row>
    <row r="35" spans="1:16" ht="27" customHeight="1">
      <c r="A35" s="239"/>
      <c r="B35" s="235"/>
      <c r="C35" s="235"/>
      <c r="D35" s="235"/>
      <c r="E35" s="235"/>
      <c r="F35" s="235"/>
      <c r="G35" s="1091" t="s">
        <v>451</v>
      </c>
      <c r="H35" s="1092"/>
      <c r="I35" s="1092"/>
      <c r="J35" s="1093"/>
      <c r="K35" s="255">
        <v>3967320</v>
      </c>
      <c r="L35" s="255">
        <v>634</v>
      </c>
      <c r="M35" s="256">
        <v>1100</v>
      </c>
      <c r="N35" s="257">
        <v>-42.4</v>
      </c>
    </row>
    <row r="36" spans="1:16" ht="27" customHeight="1">
      <c r="A36" s="239"/>
      <c r="B36" s="235"/>
      <c r="C36" s="235"/>
      <c r="D36" s="235"/>
      <c r="E36" s="235"/>
      <c r="F36" s="235"/>
      <c r="G36" s="1091" t="s">
        <v>452</v>
      </c>
      <c r="H36" s="1092"/>
      <c r="I36" s="1092"/>
      <c r="J36" s="1093"/>
      <c r="K36" s="255">
        <v>71472</v>
      </c>
      <c r="L36" s="255">
        <v>11</v>
      </c>
      <c r="M36" s="256">
        <v>85</v>
      </c>
      <c r="N36" s="257">
        <v>-87.1</v>
      </c>
    </row>
    <row r="37" spans="1:16" ht="13.5" customHeight="1">
      <c r="A37" s="239"/>
      <c r="B37" s="235"/>
      <c r="C37" s="235"/>
      <c r="D37" s="235"/>
      <c r="E37" s="235"/>
      <c r="F37" s="235"/>
      <c r="G37" s="1091" t="s">
        <v>453</v>
      </c>
      <c r="H37" s="1092"/>
      <c r="I37" s="1092"/>
      <c r="J37" s="1093"/>
      <c r="K37" s="255">
        <v>4801914</v>
      </c>
      <c r="L37" s="255">
        <v>768</v>
      </c>
      <c r="M37" s="256">
        <v>807</v>
      </c>
      <c r="N37" s="257">
        <v>-4.8</v>
      </c>
    </row>
    <row r="38" spans="1:16" ht="27" customHeight="1">
      <c r="A38" s="239"/>
      <c r="B38" s="235"/>
      <c r="C38" s="235"/>
      <c r="D38" s="235"/>
      <c r="E38" s="235"/>
      <c r="F38" s="235"/>
      <c r="G38" s="1088" t="s">
        <v>454</v>
      </c>
      <c r="H38" s="1089"/>
      <c r="I38" s="1089"/>
      <c r="J38" s="1090"/>
      <c r="K38" s="284">
        <v>3586</v>
      </c>
      <c r="L38" s="284">
        <v>1</v>
      </c>
      <c r="M38" s="285">
        <v>2</v>
      </c>
      <c r="N38" s="286">
        <v>-50</v>
      </c>
      <c r="O38" s="283"/>
    </row>
    <row r="39" spans="1:16" ht="13.2">
      <c r="A39" s="239"/>
      <c r="B39" s="235"/>
      <c r="C39" s="235"/>
      <c r="D39" s="235"/>
      <c r="E39" s="235"/>
      <c r="F39" s="235"/>
      <c r="G39" s="1088" t="s">
        <v>455</v>
      </c>
      <c r="H39" s="1089"/>
      <c r="I39" s="1089"/>
      <c r="J39" s="1090"/>
      <c r="K39" s="254">
        <v>-8838682</v>
      </c>
      <c r="L39" s="254">
        <v>-1413</v>
      </c>
      <c r="M39" s="287">
        <v>-2025</v>
      </c>
      <c r="N39" s="288">
        <v>-30.2</v>
      </c>
      <c r="O39" s="283"/>
    </row>
    <row r="40" spans="1:16" ht="27" customHeight="1">
      <c r="A40" s="239"/>
      <c r="B40" s="235"/>
      <c r="C40" s="235"/>
      <c r="D40" s="235"/>
      <c r="E40" s="235"/>
      <c r="F40" s="235"/>
      <c r="G40" s="1091" t="s">
        <v>456</v>
      </c>
      <c r="H40" s="1092"/>
      <c r="I40" s="1092"/>
      <c r="J40" s="1093"/>
      <c r="K40" s="254">
        <v>-120882955</v>
      </c>
      <c r="L40" s="254">
        <v>-19329</v>
      </c>
      <c r="M40" s="287">
        <v>-25214</v>
      </c>
      <c r="N40" s="288">
        <v>-23.3</v>
      </c>
      <c r="O40" s="283"/>
    </row>
    <row r="41" spans="1:16" ht="13.2">
      <c r="A41" s="239"/>
      <c r="B41" s="235"/>
      <c r="C41" s="235"/>
      <c r="D41" s="235"/>
      <c r="E41" s="235"/>
      <c r="F41" s="235"/>
      <c r="G41" s="1094" t="s">
        <v>457</v>
      </c>
      <c r="H41" s="1095"/>
      <c r="I41" s="1095"/>
      <c r="J41" s="1096"/>
      <c r="K41" s="255">
        <v>100396505</v>
      </c>
      <c r="L41" s="254">
        <v>16053</v>
      </c>
      <c r="M41" s="287">
        <v>22522</v>
      </c>
      <c r="N41" s="288">
        <v>-28.7</v>
      </c>
      <c r="O41" s="283"/>
    </row>
    <row r="42" spans="1:16" ht="13.2">
      <c r="A42" s="239"/>
      <c r="B42" s="235"/>
      <c r="C42" s="235"/>
      <c r="D42" s="235"/>
      <c r="E42" s="235"/>
      <c r="F42" s="235"/>
      <c r="G42" s="235"/>
      <c r="H42" s="235"/>
      <c r="I42" s="235"/>
      <c r="J42" s="235"/>
      <c r="K42" s="235"/>
      <c r="L42" s="235"/>
      <c r="M42" s="261"/>
      <c r="N42" s="261"/>
      <c r="O42" s="283"/>
    </row>
    <row r="43" spans="1:16" ht="13.2">
      <c r="A43" s="239"/>
      <c r="B43" s="235"/>
      <c r="C43" s="235"/>
      <c r="D43" s="235"/>
      <c r="E43" s="235"/>
      <c r="F43" s="235"/>
      <c r="G43" s="235"/>
      <c r="H43" s="235"/>
      <c r="I43" s="235"/>
      <c r="J43" s="235"/>
      <c r="K43" s="235"/>
      <c r="L43" s="289"/>
      <c r="M43" s="261"/>
      <c r="N43" s="235"/>
      <c r="O43" s="283"/>
    </row>
    <row r="44" spans="1:16" ht="13.2">
      <c r="A44" s="239"/>
      <c r="B44" s="235"/>
      <c r="C44" s="235"/>
      <c r="D44" s="235"/>
      <c r="E44" s="235"/>
      <c r="F44" s="235"/>
      <c r="G44" s="235"/>
      <c r="H44" s="235"/>
      <c r="I44" s="235"/>
      <c r="J44" s="235"/>
      <c r="K44" s="235"/>
      <c r="L44" s="235"/>
      <c r="M44" s="261"/>
      <c r="N44" s="235"/>
    </row>
    <row r="45" spans="1:16" ht="13.2">
      <c r="A45" s="237"/>
      <c r="B45" s="237"/>
      <c r="C45" s="237"/>
      <c r="D45" s="237"/>
      <c r="E45" s="237"/>
      <c r="F45" s="237"/>
      <c r="G45" s="237"/>
      <c r="H45" s="237"/>
      <c r="I45" s="237"/>
      <c r="J45" s="237"/>
      <c r="K45" s="237"/>
      <c r="L45" s="237"/>
      <c r="M45" s="290"/>
      <c r="N45" s="237"/>
      <c r="O45" s="237"/>
      <c r="P45" s="235"/>
    </row>
    <row r="46" spans="1:16" ht="13.2">
      <c r="A46" s="291"/>
      <c r="B46" s="291"/>
      <c r="C46" s="291"/>
      <c r="D46" s="291"/>
      <c r="E46" s="291"/>
      <c r="F46" s="291"/>
      <c r="G46" s="291"/>
      <c r="H46" s="291"/>
      <c r="I46" s="291"/>
      <c r="J46" s="291"/>
      <c r="K46" s="291"/>
      <c r="L46" s="291"/>
      <c r="M46" s="291"/>
      <c r="N46" s="291"/>
      <c r="O46" s="291"/>
      <c r="P46" s="235"/>
    </row>
    <row r="47" spans="1:16" ht="17.25" customHeight="1">
      <c r="A47" s="292" t="s">
        <v>458</v>
      </c>
      <c r="B47" s="235"/>
      <c r="C47" s="235"/>
      <c r="D47" s="235"/>
      <c r="E47" s="235"/>
      <c r="F47" s="235"/>
      <c r="G47" s="235"/>
      <c r="H47" s="235"/>
      <c r="I47" s="235"/>
      <c r="J47" s="235"/>
      <c r="K47" s="235"/>
      <c r="L47" s="235"/>
      <c r="M47" s="235"/>
      <c r="N47" s="235"/>
    </row>
    <row r="48" spans="1:16" ht="13.2">
      <c r="A48" s="239"/>
      <c r="B48" s="235"/>
      <c r="C48" s="235"/>
      <c r="D48" s="235"/>
      <c r="E48" s="235"/>
      <c r="F48" s="235"/>
      <c r="G48" s="293" t="s">
        <v>459</v>
      </c>
      <c r="H48" s="293"/>
      <c r="I48" s="293"/>
      <c r="J48" s="293"/>
      <c r="K48" s="293"/>
      <c r="L48" s="293"/>
      <c r="M48" s="294"/>
      <c r="N48" s="293"/>
    </row>
    <row r="49" spans="1:14" ht="13.5" customHeight="1">
      <c r="A49" s="239"/>
      <c r="B49" s="235"/>
      <c r="C49" s="235"/>
      <c r="D49" s="235"/>
      <c r="E49" s="235"/>
      <c r="F49" s="235"/>
      <c r="G49" s="295"/>
      <c r="H49" s="296"/>
      <c r="I49" s="1097" t="s">
        <v>427</v>
      </c>
      <c r="J49" s="1099" t="s">
        <v>460</v>
      </c>
      <c r="K49" s="1100"/>
      <c r="L49" s="1100"/>
      <c r="M49" s="1100"/>
      <c r="N49" s="1101"/>
    </row>
    <row r="50" spans="1:14" ht="13.2">
      <c r="A50" s="239"/>
      <c r="B50" s="235"/>
      <c r="C50" s="235"/>
      <c r="D50" s="235"/>
      <c r="E50" s="235"/>
      <c r="F50" s="235"/>
      <c r="G50" s="297"/>
      <c r="H50" s="298"/>
      <c r="I50" s="1098"/>
      <c r="J50" s="299" t="s">
        <v>461</v>
      </c>
      <c r="K50" s="300" t="s">
        <v>462</v>
      </c>
      <c r="L50" s="301" t="s">
        <v>463</v>
      </c>
      <c r="M50" s="302" t="s">
        <v>464</v>
      </c>
      <c r="N50" s="303" t="s">
        <v>465</v>
      </c>
    </row>
    <row r="51" spans="1:14" ht="13.2">
      <c r="A51" s="239"/>
      <c r="B51" s="235"/>
      <c r="C51" s="235"/>
      <c r="D51" s="235"/>
      <c r="E51" s="235"/>
      <c r="F51" s="235"/>
      <c r="G51" s="295" t="s">
        <v>466</v>
      </c>
      <c r="H51" s="296"/>
      <c r="I51" s="304">
        <v>139275705</v>
      </c>
      <c r="J51" s="305">
        <v>22603</v>
      </c>
      <c r="K51" s="306">
        <v>-15.6</v>
      </c>
      <c r="L51" s="307">
        <v>35074</v>
      </c>
      <c r="M51" s="308">
        <v>-12</v>
      </c>
      <c r="N51" s="309">
        <v>-3.6</v>
      </c>
    </row>
    <row r="52" spans="1:14" ht="13.2">
      <c r="A52" s="239"/>
      <c r="B52" s="235"/>
      <c r="C52" s="235"/>
      <c r="D52" s="235"/>
      <c r="E52" s="235"/>
      <c r="F52" s="235"/>
      <c r="G52" s="310"/>
      <c r="H52" s="311" t="s">
        <v>467</v>
      </c>
      <c r="I52" s="312">
        <v>60543388</v>
      </c>
      <c r="J52" s="313">
        <v>9825</v>
      </c>
      <c r="K52" s="314">
        <v>8</v>
      </c>
      <c r="L52" s="315">
        <v>16700</v>
      </c>
      <c r="M52" s="316">
        <v>-3</v>
      </c>
      <c r="N52" s="317">
        <v>11</v>
      </c>
    </row>
    <row r="53" spans="1:14" ht="13.2">
      <c r="A53" s="239"/>
      <c r="B53" s="235"/>
      <c r="C53" s="235"/>
      <c r="D53" s="235"/>
      <c r="E53" s="235"/>
      <c r="F53" s="235"/>
      <c r="G53" s="295" t="s">
        <v>468</v>
      </c>
      <c r="H53" s="296"/>
      <c r="I53" s="304">
        <v>158731477</v>
      </c>
      <c r="J53" s="305">
        <v>25820</v>
      </c>
      <c r="K53" s="306">
        <v>14.2</v>
      </c>
      <c r="L53" s="307">
        <v>33848</v>
      </c>
      <c r="M53" s="308">
        <v>-3.5</v>
      </c>
      <c r="N53" s="309">
        <v>17.7</v>
      </c>
    </row>
    <row r="54" spans="1:14" ht="13.2">
      <c r="A54" s="239"/>
      <c r="B54" s="235"/>
      <c r="C54" s="235"/>
      <c r="D54" s="235"/>
      <c r="E54" s="235"/>
      <c r="F54" s="235"/>
      <c r="G54" s="310"/>
      <c r="H54" s="311" t="s">
        <v>467</v>
      </c>
      <c r="I54" s="312">
        <v>71160263</v>
      </c>
      <c r="J54" s="313">
        <v>11575</v>
      </c>
      <c r="K54" s="314">
        <v>17.8</v>
      </c>
      <c r="L54" s="315">
        <v>12489</v>
      </c>
      <c r="M54" s="316">
        <v>-25.2</v>
      </c>
      <c r="N54" s="317">
        <v>43</v>
      </c>
    </row>
    <row r="55" spans="1:14" ht="13.2">
      <c r="A55" s="239"/>
      <c r="B55" s="235"/>
      <c r="C55" s="235"/>
      <c r="D55" s="235"/>
      <c r="E55" s="235"/>
      <c r="F55" s="235"/>
      <c r="G55" s="295" t="s">
        <v>469</v>
      </c>
      <c r="H55" s="296"/>
      <c r="I55" s="304">
        <v>144077307</v>
      </c>
      <c r="J55" s="305">
        <v>23088</v>
      </c>
      <c r="K55" s="306">
        <v>-10.6</v>
      </c>
      <c r="L55" s="307">
        <v>31502</v>
      </c>
      <c r="M55" s="308">
        <v>-6.9</v>
      </c>
      <c r="N55" s="309">
        <v>-3.7</v>
      </c>
    </row>
    <row r="56" spans="1:14" ht="13.2">
      <c r="A56" s="239"/>
      <c r="B56" s="235"/>
      <c r="C56" s="235"/>
      <c r="D56" s="235"/>
      <c r="E56" s="235"/>
      <c r="F56" s="235"/>
      <c r="G56" s="310"/>
      <c r="H56" s="311" t="s">
        <v>467</v>
      </c>
      <c r="I56" s="312">
        <v>57217577</v>
      </c>
      <c r="J56" s="313">
        <v>9169</v>
      </c>
      <c r="K56" s="314">
        <v>-20.8</v>
      </c>
      <c r="L56" s="315">
        <v>11020</v>
      </c>
      <c r="M56" s="316">
        <v>-11.8</v>
      </c>
      <c r="N56" s="317">
        <v>-9</v>
      </c>
    </row>
    <row r="57" spans="1:14" ht="13.2">
      <c r="A57" s="239"/>
      <c r="B57" s="235"/>
      <c r="C57" s="235"/>
      <c r="D57" s="235"/>
      <c r="E57" s="235"/>
      <c r="F57" s="235"/>
      <c r="G57" s="295" t="s">
        <v>470</v>
      </c>
      <c r="H57" s="296"/>
      <c r="I57" s="304">
        <v>143347293</v>
      </c>
      <c r="J57" s="305">
        <v>22943</v>
      </c>
      <c r="K57" s="306">
        <v>-0.6</v>
      </c>
      <c r="L57" s="307">
        <v>34374</v>
      </c>
      <c r="M57" s="308">
        <v>9.1</v>
      </c>
      <c r="N57" s="309">
        <v>-9.6999999999999993</v>
      </c>
    </row>
    <row r="58" spans="1:14" ht="13.2">
      <c r="A58" s="239"/>
      <c r="B58" s="235"/>
      <c r="C58" s="235"/>
      <c r="D58" s="235"/>
      <c r="E58" s="235"/>
      <c r="F58" s="235"/>
      <c r="G58" s="310"/>
      <c r="H58" s="311" t="s">
        <v>467</v>
      </c>
      <c r="I58" s="312">
        <v>45337857</v>
      </c>
      <c r="J58" s="313">
        <v>7257</v>
      </c>
      <c r="K58" s="314">
        <v>-20.9</v>
      </c>
      <c r="L58" s="315">
        <v>10917</v>
      </c>
      <c r="M58" s="316">
        <v>-0.9</v>
      </c>
      <c r="N58" s="317">
        <v>-20</v>
      </c>
    </row>
    <row r="59" spans="1:14" ht="13.2">
      <c r="A59" s="239"/>
      <c r="B59" s="235"/>
      <c r="C59" s="235"/>
      <c r="D59" s="235"/>
      <c r="E59" s="235"/>
      <c r="F59" s="235"/>
      <c r="G59" s="295" t="s">
        <v>471</v>
      </c>
      <c r="H59" s="296"/>
      <c r="I59" s="304">
        <v>142487227</v>
      </c>
      <c r="J59" s="305">
        <v>22783</v>
      </c>
      <c r="K59" s="306">
        <v>-0.7</v>
      </c>
      <c r="L59" s="307">
        <v>35216</v>
      </c>
      <c r="M59" s="308">
        <v>2.4</v>
      </c>
      <c r="N59" s="309">
        <v>-3.1</v>
      </c>
    </row>
    <row r="60" spans="1:14" ht="13.2">
      <c r="A60" s="239"/>
      <c r="B60" s="235"/>
      <c r="C60" s="235"/>
      <c r="D60" s="235"/>
      <c r="E60" s="235"/>
      <c r="F60" s="235"/>
      <c r="G60" s="310"/>
      <c r="H60" s="311" t="s">
        <v>467</v>
      </c>
      <c r="I60" s="318">
        <v>49739831</v>
      </c>
      <c r="J60" s="313">
        <v>7953</v>
      </c>
      <c r="K60" s="314">
        <v>9.6</v>
      </c>
      <c r="L60" s="315">
        <v>12644</v>
      </c>
      <c r="M60" s="316">
        <v>15.8</v>
      </c>
      <c r="N60" s="317">
        <v>-6.2</v>
      </c>
    </row>
    <row r="61" spans="1:14" ht="13.2">
      <c r="A61" s="239"/>
      <c r="B61" s="235"/>
      <c r="C61" s="235"/>
      <c r="D61" s="235"/>
      <c r="E61" s="235"/>
      <c r="F61" s="235"/>
      <c r="G61" s="295" t="s">
        <v>472</v>
      </c>
      <c r="H61" s="319"/>
      <c r="I61" s="320">
        <v>145583802</v>
      </c>
      <c r="J61" s="321">
        <v>23447</v>
      </c>
      <c r="K61" s="322">
        <v>-2.7</v>
      </c>
      <c r="L61" s="323">
        <v>34003</v>
      </c>
      <c r="M61" s="324">
        <v>-2.2000000000000002</v>
      </c>
      <c r="N61" s="309">
        <v>-0.5</v>
      </c>
    </row>
    <row r="62" spans="1:14" ht="13.2">
      <c r="A62" s="239"/>
      <c r="B62" s="235"/>
      <c r="C62" s="235"/>
      <c r="D62" s="235"/>
      <c r="E62" s="235"/>
      <c r="F62" s="235"/>
      <c r="G62" s="310"/>
      <c r="H62" s="311" t="s">
        <v>467</v>
      </c>
      <c r="I62" s="312">
        <v>56799783</v>
      </c>
      <c r="J62" s="313">
        <v>9156</v>
      </c>
      <c r="K62" s="314">
        <v>-1.3</v>
      </c>
      <c r="L62" s="315">
        <v>12754</v>
      </c>
      <c r="M62" s="316">
        <v>-5</v>
      </c>
      <c r="N62" s="317">
        <v>3.7</v>
      </c>
    </row>
    <row r="63" spans="1:14" ht="13.2">
      <c r="A63" s="239"/>
      <c r="B63" s="235"/>
      <c r="C63" s="235"/>
      <c r="D63" s="235"/>
      <c r="E63" s="235"/>
      <c r="F63" s="235"/>
      <c r="G63" s="235"/>
      <c r="H63" s="235"/>
      <c r="I63" s="235"/>
      <c r="J63" s="235"/>
      <c r="K63" s="235"/>
      <c r="L63" s="235"/>
      <c r="M63" s="235"/>
      <c r="N63" s="235"/>
    </row>
    <row r="64" spans="1:14" ht="13.2">
      <c r="A64" s="239"/>
      <c r="B64" s="235"/>
      <c r="C64" s="235"/>
      <c r="D64" s="235"/>
      <c r="E64" s="235"/>
      <c r="F64" s="235"/>
      <c r="G64" s="235"/>
      <c r="H64" s="235"/>
      <c r="I64" s="235"/>
      <c r="J64" s="235"/>
      <c r="K64" s="235"/>
      <c r="L64" s="235"/>
      <c r="M64" s="235"/>
      <c r="N64" s="235"/>
    </row>
    <row r="65" spans="1:16" ht="13.2">
      <c r="A65" s="239"/>
      <c r="B65" s="235"/>
      <c r="C65" s="235"/>
      <c r="D65" s="235"/>
      <c r="E65" s="235"/>
      <c r="F65" s="235"/>
      <c r="G65" s="235"/>
      <c r="H65" s="235"/>
      <c r="I65" s="235"/>
      <c r="J65" s="235"/>
      <c r="K65" s="235"/>
      <c r="L65" s="235"/>
      <c r="M65" s="235"/>
      <c r="N65" s="235"/>
    </row>
    <row r="66" spans="1:16" ht="13.2">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t="13.2" hidden="1">
      <c r="G70" s="235"/>
      <c r="H70" s="235"/>
      <c r="I70" s="235"/>
      <c r="J70" s="235"/>
      <c r="K70" s="235"/>
      <c r="L70" s="235"/>
      <c r="M70" s="235"/>
      <c r="N70" s="235"/>
    </row>
    <row r="71" spans="1:16" ht="13.2" hidden="1">
      <c r="G71" s="235"/>
      <c r="H71" s="235"/>
      <c r="I71" s="235"/>
      <c r="J71" s="235"/>
      <c r="K71" s="235"/>
      <c r="L71" s="235"/>
      <c r="M71" s="235"/>
      <c r="N71" s="235"/>
    </row>
    <row r="72" spans="1:16" ht="13.2" hidden="1">
      <c r="G72" s="235"/>
      <c r="H72" s="235"/>
      <c r="I72" s="235"/>
      <c r="J72" s="235"/>
      <c r="K72" s="235"/>
      <c r="L72" s="235"/>
      <c r="M72" s="235"/>
      <c r="N72" s="235"/>
    </row>
    <row r="73" spans="1:16" ht="13.2" hidden="1">
      <c r="G73" s="235"/>
      <c r="H73" s="235"/>
      <c r="I73" s="235"/>
      <c r="J73" s="235"/>
      <c r="K73" s="235"/>
      <c r="L73" s="235"/>
      <c r="M73" s="235"/>
      <c r="N73" s="235"/>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copies="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7" t="s">
        <v>473</v>
      </c>
      <c r="G46" s="328" t="s">
        <v>474</v>
      </c>
      <c r="H46" s="328" t="s">
        <v>475</v>
      </c>
      <c r="I46" s="328" t="s">
        <v>476</v>
      </c>
      <c r="J46" s="329" t="s">
        <v>477</v>
      </c>
    </row>
    <row r="47" spans="2:10" ht="57.75" customHeight="1">
      <c r="B47" s="7"/>
      <c r="C47" s="1110" t="s">
        <v>3</v>
      </c>
      <c r="D47" s="1110"/>
      <c r="E47" s="1111"/>
      <c r="F47" s="330">
        <v>0.23</v>
      </c>
      <c r="G47" s="331">
        <v>1.04</v>
      </c>
      <c r="H47" s="331">
        <v>1.64</v>
      </c>
      <c r="I47" s="331">
        <v>1.88</v>
      </c>
      <c r="J47" s="332">
        <v>3.81</v>
      </c>
    </row>
    <row r="48" spans="2:10" ht="57.75" customHeight="1">
      <c r="B48" s="8"/>
      <c r="C48" s="1112" t="s">
        <v>4</v>
      </c>
      <c r="D48" s="1112"/>
      <c r="E48" s="1113"/>
      <c r="F48" s="333">
        <v>0.71</v>
      </c>
      <c r="G48" s="334">
        <v>0.95</v>
      </c>
      <c r="H48" s="334">
        <v>1</v>
      </c>
      <c r="I48" s="334">
        <v>1.44</v>
      </c>
      <c r="J48" s="335">
        <v>0.96</v>
      </c>
    </row>
    <row r="49" spans="2:10" ht="57.75" customHeight="1" thickBot="1">
      <c r="B49" s="9"/>
      <c r="C49" s="1114" t="s">
        <v>5</v>
      </c>
      <c r="D49" s="1114"/>
      <c r="E49" s="1115"/>
      <c r="F49" s="336">
        <v>0.28999999999999998</v>
      </c>
      <c r="G49" s="337">
        <v>1.1000000000000001</v>
      </c>
      <c r="H49" s="337">
        <v>0.89</v>
      </c>
      <c r="I49" s="337">
        <v>0.78</v>
      </c>
      <c r="J49" s="338">
        <v>1.53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copies="2"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473</v>
      </c>
      <c r="G33" s="17" t="s">
        <v>474</v>
      </c>
      <c r="H33" s="17" t="s">
        <v>475</v>
      </c>
      <c r="I33" s="17" t="s">
        <v>476</v>
      </c>
      <c r="J33" s="18" t="s">
        <v>477</v>
      </c>
      <c r="K33" s="10"/>
      <c r="L33" s="10"/>
      <c r="M33" s="10"/>
      <c r="N33" s="10"/>
      <c r="O33" s="10"/>
      <c r="P33" s="10"/>
    </row>
    <row r="34" spans="1:16" ht="39" customHeight="1">
      <c r="A34" s="10"/>
      <c r="B34" s="19"/>
      <c r="C34" s="1122" t="s">
        <v>478</v>
      </c>
      <c r="D34" s="1122"/>
      <c r="E34" s="1123"/>
      <c r="F34" s="20">
        <v>2.39</v>
      </c>
      <c r="G34" s="21">
        <v>4.63</v>
      </c>
      <c r="H34" s="21">
        <v>6.34</v>
      </c>
      <c r="I34" s="21">
        <v>5.57</v>
      </c>
      <c r="J34" s="22">
        <v>5.89</v>
      </c>
      <c r="K34" s="10"/>
      <c r="L34" s="10"/>
      <c r="M34" s="10"/>
      <c r="N34" s="10"/>
      <c r="O34" s="10"/>
      <c r="P34" s="10"/>
    </row>
    <row r="35" spans="1:16" ht="39" customHeight="1">
      <c r="A35" s="10"/>
      <c r="B35" s="23"/>
      <c r="C35" s="1116" t="s">
        <v>479</v>
      </c>
      <c r="D35" s="1117"/>
      <c r="E35" s="1118"/>
      <c r="F35" s="24">
        <v>4.1399999999999997</v>
      </c>
      <c r="G35" s="25">
        <v>4.07</v>
      </c>
      <c r="H35" s="25">
        <v>4.45</v>
      </c>
      <c r="I35" s="25">
        <v>4.28</v>
      </c>
      <c r="J35" s="26">
        <v>4.43</v>
      </c>
      <c r="K35" s="10"/>
      <c r="L35" s="10"/>
      <c r="M35" s="10"/>
      <c r="N35" s="10"/>
      <c r="O35" s="10"/>
      <c r="P35" s="10"/>
    </row>
    <row r="36" spans="1:16" ht="39" customHeight="1">
      <c r="A36" s="10"/>
      <c r="B36" s="23"/>
      <c r="C36" s="1116" t="s">
        <v>480</v>
      </c>
      <c r="D36" s="1117"/>
      <c r="E36" s="1118"/>
      <c r="F36" s="24" t="s">
        <v>436</v>
      </c>
      <c r="G36" s="25" t="s">
        <v>436</v>
      </c>
      <c r="H36" s="25" t="s">
        <v>436</v>
      </c>
      <c r="I36" s="25">
        <v>2.31</v>
      </c>
      <c r="J36" s="26">
        <v>3.06</v>
      </c>
      <c r="K36" s="10"/>
      <c r="L36" s="10"/>
      <c r="M36" s="10"/>
      <c r="N36" s="10"/>
      <c r="O36" s="10"/>
      <c r="P36" s="10"/>
    </row>
    <row r="37" spans="1:16" ht="39" customHeight="1">
      <c r="A37" s="10"/>
      <c r="B37" s="23"/>
      <c r="C37" s="1116" t="s">
        <v>481</v>
      </c>
      <c r="D37" s="1117"/>
      <c r="E37" s="1118"/>
      <c r="F37" s="24">
        <v>1.67</v>
      </c>
      <c r="G37" s="25">
        <v>1.8</v>
      </c>
      <c r="H37" s="25">
        <v>1.62</v>
      </c>
      <c r="I37" s="25">
        <v>1.55</v>
      </c>
      <c r="J37" s="26">
        <v>1.36</v>
      </c>
      <c r="K37" s="10"/>
      <c r="L37" s="10"/>
      <c r="M37" s="10"/>
      <c r="N37" s="10"/>
      <c r="O37" s="10"/>
      <c r="P37" s="10"/>
    </row>
    <row r="38" spans="1:16" ht="39" customHeight="1">
      <c r="A38" s="10"/>
      <c r="B38" s="23"/>
      <c r="C38" s="1116" t="s">
        <v>482</v>
      </c>
      <c r="D38" s="1117"/>
      <c r="E38" s="1118"/>
      <c r="F38" s="24">
        <v>0.64</v>
      </c>
      <c r="G38" s="25">
        <v>0.86</v>
      </c>
      <c r="H38" s="25">
        <v>1.0900000000000001</v>
      </c>
      <c r="I38" s="25">
        <v>1.22</v>
      </c>
      <c r="J38" s="26">
        <v>1.28</v>
      </c>
      <c r="K38" s="10"/>
      <c r="L38" s="10"/>
      <c r="M38" s="10"/>
      <c r="N38" s="10"/>
      <c r="O38" s="10"/>
      <c r="P38" s="10"/>
    </row>
    <row r="39" spans="1:16" ht="39" customHeight="1">
      <c r="A39" s="10"/>
      <c r="B39" s="23"/>
      <c r="C39" s="1116" t="s">
        <v>483</v>
      </c>
      <c r="D39" s="1117"/>
      <c r="E39" s="1118"/>
      <c r="F39" s="24">
        <v>0.39</v>
      </c>
      <c r="G39" s="25">
        <v>0.57999999999999996</v>
      </c>
      <c r="H39" s="25">
        <v>0.47</v>
      </c>
      <c r="I39" s="25">
        <v>0.91</v>
      </c>
      <c r="J39" s="26">
        <v>0.62</v>
      </c>
      <c r="K39" s="10"/>
      <c r="L39" s="10"/>
      <c r="M39" s="10"/>
      <c r="N39" s="10"/>
      <c r="O39" s="10"/>
      <c r="P39" s="10"/>
    </row>
    <row r="40" spans="1:16" ht="39" customHeight="1">
      <c r="A40" s="10"/>
      <c r="B40" s="23"/>
      <c r="C40" s="1116" t="s">
        <v>484</v>
      </c>
      <c r="D40" s="1117"/>
      <c r="E40" s="1118"/>
      <c r="F40" s="24">
        <v>0.24</v>
      </c>
      <c r="G40" s="25">
        <v>0.3</v>
      </c>
      <c r="H40" s="25">
        <v>0.28000000000000003</v>
      </c>
      <c r="I40" s="25">
        <v>0.19</v>
      </c>
      <c r="J40" s="26">
        <v>0.25</v>
      </c>
      <c r="K40" s="10"/>
      <c r="L40" s="10"/>
      <c r="M40" s="10"/>
      <c r="N40" s="10"/>
      <c r="O40" s="10"/>
      <c r="P40" s="10"/>
    </row>
    <row r="41" spans="1:16" ht="39" customHeight="1">
      <c r="A41" s="10"/>
      <c r="B41" s="23"/>
      <c r="C41" s="1116" t="s">
        <v>485</v>
      </c>
      <c r="D41" s="1117"/>
      <c r="E41" s="1118"/>
      <c r="F41" s="24">
        <v>0.05</v>
      </c>
      <c r="G41" s="25">
        <v>0.11</v>
      </c>
      <c r="H41" s="25">
        <v>0.12</v>
      </c>
      <c r="I41" s="25">
        <v>0.09</v>
      </c>
      <c r="J41" s="26">
        <v>0.11</v>
      </c>
      <c r="K41" s="10"/>
      <c r="L41" s="10"/>
      <c r="M41" s="10"/>
      <c r="N41" s="10"/>
      <c r="O41" s="10"/>
      <c r="P41" s="10"/>
    </row>
    <row r="42" spans="1:16" ht="39" customHeight="1">
      <c r="A42" s="10"/>
      <c r="B42" s="27"/>
      <c r="C42" s="1116" t="s">
        <v>486</v>
      </c>
      <c r="D42" s="1117"/>
      <c r="E42" s="1118"/>
      <c r="F42" s="24" t="s">
        <v>436</v>
      </c>
      <c r="G42" s="25" t="s">
        <v>436</v>
      </c>
      <c r="H42" s="25" t="s">
        <v>436</v>
      </c>
      <c r="I42" s="25" t="s">
        <v>436</v>
      </c>
      <c r="J42" s="26" t="s">
        <v>436</v>
      </c>
      <c r="K42" s="10"/>
      <c r="L42" s="10"/>
      <c r="M42" s="10"/>
      <c r="N42" s="10"/>
      <c r="O42" s="10"/>
      <c r="P42" s="10"/>
    </row>
    <row r="43" spans="1:16" ht="39" customHeight="1" thickBot="1">
      <c r="A43" s="10"/>
      <c r="B43" s="28"/>
      <c r="C43" s="1119" t="s">
        <v>487</v>
      </c>
      <c r="D43" s="1120"/>
      <c r="E43" s="1121"/>
      <c r="F43" s="29">
        <v>0.13</v>
      </c>
      <c r="G43" s="30">
        <v>0.13</v>
      </c>
      <c r="H43" s="30">
        <v>0.31</v>
      </c>
      <c r="I43" s="30">
        <v>0.45</v>
      </c>
      <c r="J43" s="31">
        <v>0.22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copies="2"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473</v>
      </c>
      <c r="L44" s="44" t="s">
        <v>474</v>
      </c>
      <c r="M44" s="44" t="s">
        <v>475</v>
      </c>
      <c r="N44" s="44" t="s">
        <v>476</v>
      </c>
      <c r="O44" s="45" t="s">
        <v>477</v>
      </c>
      <c r="P44" s="36"/>
      <c r="Q44" s="36"/>
      <c r="R44" s="36"/>
      <c r="S44" s="36"/>
      <c r="T44" s="36"/>
      <c r="U44" s="36"/>
    </row>
    <row r="45" spans="1:21" ht="30.75" customHeight="1">
      <c r="A45" s="36"/>
      <c r="B45" s="1132" t="s">
        <v>10</v>
      </c>
      <c r="C45" s="1133"/>
      <c r="D45" s="46"/>
      <c r="E45" s="1138" t="s">
        <v>11</v>
      </c>
      <c r="F45" s="1138"/>
      <c r="G45" s="1138"/>
      <c r="H45" s="1138"/>
      <c r="I45" s="1138"/>
      <c r="J45" s="1139"/>
      <c r="K45" s="47">
        <v>94293</v>
      </c>
      <c r="L45" s="48">
        <v>90784</v>
      </c>
      <c r="M45" s="48">
        <v>90634</v>
      </c>
      <c r="N45" s="48">
        <v>89165</v>
      </c>
      <c r="O45" s="49">
        <v>88692</v>
      </c>
      <c r="P45" s="36"/>
      <c r="Q45" s="36"/>
      <c r="R45" s="36"/>
      <c r="S45" s="36"/>
      <c r="T45" s="36"/>
      <c r="U45" s="36"/>
    </row>
    <row r="46" spans="1:21" ht="30.75" customHeight="1">
      <c r="A46" s="36"/>
      <c r="B46" s="1134"/>
      <c r="C46" s="1135"/>
      <c r="D46" s="50"/>
      <c r="E46" s="1126" t="s">
        <v>12</v>
      </c>
      <c r="F46" s="1126"/>
      <c r="G46" s="1126"/>
      <c r="H46" s="1126"/>
      <c r="I46" s="1126"/>
      <c r="J46" s="1127"/>
      <c r="K46" s="51">
        <v>12321</v>
      </c>
      <c r="L46" s="52">
        <v>11603</v>
      </c>
      <c r="M46" s="52">
        <v>12075</v>
      </c>
      <c r="N46" s="52">
        <v>15692</v>
      </c>
      <c r="O46" s="53">
        <v>17911</v>
      </c>
      <c r="P46" s="36"/>
      <c r="Q46" s="36"/>
      <c r="R46" s="36"/>
      <c r="S46" s="36"/>
      <c r="T46" s="36"/>
      <c r="U46" s="36"/>
    </row>
    <row r="47" spans="1:21" ht="30.75" customHeight="1">
      <c r="A47" s="36"/>
      <c r="B47" s="1134"/>
      <c r="C47" s="1135"/>
      <c r="D47" s="50"/>
      <c r="E47" s="1126" t="s">
        <v>13</v>
      </c>
      <c r="F47" s="1126"/>
      <c r="G47" s="1126"/>
      <c r="H47" s="1126"/>
      <c r="I47" s="1126"/>
      <c r="J47" s="1127"/>
      <c r="K47" s="51">
        <v>86776</v>
      </c>
      <c r="L47" s="52">
        <v>97724</v>
      </c>
      <c r="M47" s="52">
        <v>102832</v>
      </c>
      <c r="N47" s="52">
        <v>107877</v>
      </c>
      <c r="O47" s="53">
        <v>114670</v>
      </c>
      <c r="P47" s="36"/>
      <c r="Q47" s="36"/>
      <c r="R47" s="36"/>
      <c r="S47" s="36"/>
      <c r="T47" s="36"/>
      <c r="U47" s="36"/>
    </row>
    <row r="48" spans="1:21" ht="30.75" customHeight="1">
      <c r="A48" s="36"/>
      <c r="B48" s="1134"/>
      <c r="C48" s="1135"/>
      <c r="D48" s="50"/>
      <c r="E48" s="1126" t="s">
        <v>14</v>
      </c>
      <c r="F48" s="1126"/>
      <c r="G48" s="1126"/>
      <c r="H48" s="1126"/>
      <c r="I48" s="1126"/>
      <c r="J48" s="1127"/>
      <c r="K48" s="51">
        <v>4416</v>
      </c>
      <c r="L48" s="52">
        <v>4506</v>
      </c>
      <c r="M48" s="52">
        <v>4465</v>
      </c>
      <c r="N48" s="52">
        <v>4226</v>
      </c>
      <c r="O48" s="53">
        <v>3967</v>
      </c>
      <c r="P48" s="36"/>
      <c r="Q48" s="36"/>
      <c r="R48" s="36"/>
      <c r="S48" s="36"/>
      <c r="T48" s="36"/>
      <c r="U48" s="36"/>
    </row>
    <row r="49" spans="1:21" ht="30.75" customHeight="1">
      <c r="A49" s="36"/>
      <c r="B49" s="1134"/>
      <c r="C49" s="1135"/>
      <c r="D49" s="50"/>
      <c r="E49" s="1126" t="s">
        <v>15</v>
      </c>
      <c r="F49" s="1126"/>
      <c r="G49" s="1126"/>
      <c r="H49" s="1126"/>
      <c r="I49" s="1126"/>
      <c r="J49" s="1127"/>
      <c r="K49" s="51">
        <v>153</v>
      </c>
      <c r="L49" s="52">
        <v>138</v>
      </c>
      <c r="M49" s="52">
        <v>121</v>
      </c>
      <c r="N49" s="52">
        <v>79</v>
      </c>
      <c r="O49" s="53">
        <v>71</v>
      </c>
      <c r="P49" s="36"/>
      <c r="Q49" s="36"/>
      <c r="R49" s="36"/>
      <c r="S49" s="36"/>
      <c r="T49" s="36"/>
      <c r="U49" s="36"/>
    </row>
    <row r="50" spans="1:21" ht="30.75" customHeight="1">
      <c r="A50" s="36"/>
      <c r="B50" s="1134"/>
      <c r="C50" s="1135"/>
      <c r="D50" s="50"/>
      <c r="E50" s="1126" t="s">
        <v>16</v>
      </c>
      <c r="F50" s="1126"/>
      <c r="G50" s="1126"/>
      <c r="H50" s="1126"/>
      <c r="I50" s="1126"/>
      <c r="J50" s="1127"/>
      <c r="K50" s="51">
        <v>5578</v>
      </c>
      <c r="L50" s="52">
        <v>5081</v>
      </c>
      <c r="M50" s="52">
        <v>4802</v>
      </c>
      <c r="N50" s="52">
        <v>4728</v>
      </c>
      <c r="O50" s="53">
        <v>4802</v>
      </c>
      <c r="P50" s="36"/>
      <c r="Q50" s="36"/>
      <c r="R50" s="36"/>
      <c r="S50" s="36"/>
      <c r="T50" s="36"/>
      <c r="U50" s="36"/>
    </row>
    <row r="51" spans="1:21" ht="30.75" customHeight="1">
      <c r="A51" s="36"/>
      <c r="B51" s="1136"/>
      <c r="C51" s="1137"/>
      <c r="D51" s="54"/>
      <c r="E51" s="1126" t="s">
        <v>17</v>
      </c>
      <c r="F51" s="1126"/>
      <c r="G51" s="1126"/>
      <c r="H51" s="1126"/>
      <c r="I51" s="1126"/>
      <c r="J51" s="1127"/>
      <c r="K51" s="51">
        <v>7</v>
      </c>
      <c r="L51" s="52">
        <v>15</v>
      </c>
      <c r="M51" s="52">
        <v>21</v>
      </c>
      <c r="N51" s="52">
        <v>15</v>
      </c>
      <c r="O51" s="53">
        <v>4</v>
      </c>
      <c r="P51" s="36"/>
      <c r="Q51" s="36"/>
      <c r="R51" s="36"/>
      <c r="S51" s="36"/>
      <c r="T51" s="36"/>
      <c r="U51" s="36"/>
    </row>
    <row r="52" spans="1:21" ht="30.75" customHeight="1">
      <c r="A52" s="36"/>
      <c r="B52" s="1124" t="s">
        <v>18</v>
      </c>
      <c r="C52" s="1125"/>
      <c r="D52" s="54"/>
      <c r="E52" s="1126" t="s">
        <v>19</v>
      </c>
      <c r="F52" s="1126"/>
      <c r="G52" s="1126"/>
      <c r="H52" s="1126"/>
      <c r="I52" s="1126"/>
      <c r="J52" s="1127"/>
      <c r="K52" s="51">
        <v>106094</v>
      </c>
      <c r="L52" s="52">
        <v>109690</v>
      </c>
      <c r="M52" s="52">
        <v>115025</v>
      </c>
      <c r="N52" s="52">
        <v>121697</v>
      </c>
      <c r="O52" s="53">
        <v>129722</v>
      </c>
      <c r="P52" s="36"/>
      <c r="Q52" s="36"/>
      <c r="R52" s="36"/>
      <c r="S52" s="36"/>
      <c r="T52" s="36"/>
      <c r="U52" s="36"/>
    </row>
    <row r="53" spans="1:21" ht="30.75" customHeight="1" thickBot="1">
      <c r="A53" s="36"/>
      <c r="B53" s="1128" t="s">
        <v>20</v>
      </c>
      <c r="C53" s="1129"/>
      <c r="D53" s="55"/>
      <c r="E53" s="1130" t="s">
        <v>21</v>
      </c>
      <c r="F53" s="1130"/>
      <c r="G53" s="1130"/>
      <c r="H53" s="1130"/>
      <c r="I53" s="1130"/>
      <c r="J53" s="1131"/>
      <c r="K53" s="56">
        <v>97450</v>
      </c>
      <c r="L53" s="57">
        <v>100161</v>
      </c>
      <c r="M53" s="57">
        <v>99925</v>
      </c>
      <c r="N53" s="57">
        <v>100085</v>
      </c>
      <c r="O53" s="58">
        <v>100395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39" t="s">
        <v>473</v>
      </c>
      <c r="J40" s="340" t="s">
        <v>474</v>
      </c>
      <c r="K40" s="340" t="s">
        <v>475</v>
      </c>
      <c r="L40" s="340" t="s">
        <v>476</v>
      </c>
      <c r="M40" s="341" t="s">
        <v>477</v>
      </c>
    </row>
    <row r="41" spans="2:13" ht="27.75" customHeight="1">
      <c r="B41" s="1152" t="s">
        <v>22</v>
      </c>
      <c r="C41" s="1153"/>
      <c r="D41" s="66"/>
      <c r="E41" s="1154" t="s">
        <v>23</v>
      </c>
      <c r="F41" s="1154"/>
      <c r="G41" s="1154"/>
      <c r="H41" s="1155"/>
      <c r="I41" s="342">
        <v>2897870</v>
      </c>
      <c r="J41" s="343">
        <v>3054739</v>
      </c>
      <c r="K41" s="343">
        <v>3193673</v>
      </c>
      <c r="L41" s="343">
        <v>3303805</v>
      </c>
      <c r="M41" s="344">
        <v>3403991</v>
      </c>
    </row>
    <row r="42" spans="2:13" ht="27.75" customHeight="1">
      <c r="B42" s="1142"/>
      <c r="C42" s="1143"/>
      <c r="D42" s="67"/>
      <c r="E42" s="1146" t="s">
        <v>24</v>
      </c>
      <c r="F42" s="1146"/>
      <c r="G42" s="1146"/>
      <c r="H42" s="1147"/>
      <c r="I42" s="345">
        <v>58259</v>
      </c>
      <c r="J42" s="346">
        <v>51855</v>
      </c>
      <c r="K42" s="346">
        <v>50721</v>
      </c>
      <c r="L42" s="346">
        <v>48292</v>
      </c>
      <c r="M42" s="347">
        <v>44666</v>
      </c>
    </row>
    <row r="43" spans="2:13" ht="27.75" customHeight="1">
      <c r="B43" s="1142"/>
      <c r="C43" s="1143"/>
      <c r="D43" s="67"/>
      <c r="E43" s="1146" t="s">
        <v>25</v>
      </c>
      <c r="F43" s="1146"/>
      <c r="G43" s="1146"/>
      <c r="H43" s="1147"/>
      <c r="I43" s="345">
        <v>60734</v>
      </c>
      <c r="J43" s="346">
        <v>54392</v>
      </c>
      <c r="K43" s="346">
        <v>45537</v>
      </c>
      <c r="L43" s="346">
        <v>40000</v>
      </c>
      <c r="M43" s="347">
        <v>35905</v>
      </c>
    </row>
    <row r="44" spans="2:13" ht="27.75" customHeight="1">
      <c r="B44" s="1142"/>
      <c r="C44" s="1143"/>
      <c r="D44" s="67"/>
      <c r="E44" s="1146" t="s">
        <v>26</v>
      </c>
      <c r="F44" s="1146"/>
      <c r="G44" s="1146"/>
      <c r="H44" s="1147"/>
      <c r="I44" s="345">
        <v>577</v>
      </c>
      <c r="J44" s="346">
        <v>439</v>
      </c>
      <c r="K44" s="346">
        <v>314</v>
      </c>
      <c r="L44" s="346">
        <v>222</v>
      </c>
      <c r="M44" s="347">
        <v>135</v>
      </c>
    </row>
    <row r="45" spans="2:13" ht="27.75" customHeight="1">
      <c r="B45" s="1142"/>
      <c r="C45" s="1143"/>
      <c r="D45" s="67"/>
      <c r="E45" s="1146" t="s">
        <v>27</v>
      </c>
      <c r="F45" s="1146"/>
      <c r="G45" s="1146"/>
      <c r="H45" s="1147"/>
      <c r="I45" s="345">
        <v>609913</v>
      </c>
      <c r="J45" s="346">
        <v>595279</v>
      </c>
      <c r="K45" s="346">
        <v>562736</v>
      </c>
      <c r="L45" s="346">
        <v>514265</v>
      </c>
      <c r="M45" s="347">
        <v>472071</v>
      </c>
    </row>
    <row r="46" spans="2:13" ht="27.75" customHeight="1">
      <c r="B46" s="1142"/>
      <c r="C46" s="1143"/>
      <c r="D46" s="67"/>
      <c r="E46" s="1146" t="s">
        <v>28</v>
      </c>
      <c r="F46" s="1146"/>
      <c r="G46" s="1146"/>
      <c r="H46" s="1147"/>
      <c r="I46" s="345">
        <v>5538</v>
      </c>
      <c r="J46" s="346">
        <v>5576</v>
      </c>
      <c r="K46" s="346">
        <v>3634</v>
      </c>
      <c r="L46" s="346">
        <v>4677</v>
      </c>
      <c r="M46" s="347">
        <v>2852</v>
      </c>
    </row>
    <row r="47" spans="2:13" ht="27.75" customHeight="1">
      <c r="B47" s="1142"/>
      <c r="C47" s="1143"/>
      <c r="D47" s="67"/>
      <c r="E47" s="1146" t="s">
        <v>29</v>
      </c>
      <c r="F47" s="1146"/>
      <c r="G47" s="1146"/>
      <c r="H47" s="1147"/>
      <c r="I47" s="345" t="s">
        <v>436</v>
      </c>
      <c r="J47" s="346" t="s">
        <v>436</v>
      </c>
      <c r="K47" s="346" t="s">
        <v>436</v>
      </c>
      <c r="L47" s="346" t="s">
        <v>436</v>
      </c>
      <c r="M47" s="347" t="s">
        <v>436</v>
      </c>
    </row>
    <row r="48" spans="2:13" ht="27.75" customHeight="1">
      <c r="B48" s="1144"/>
      <c r="C48" s="1145"/>
      <c r="D48" s="67"/>
      <c r="E48" s="1146" t="s">
        <v>30</v>
      </c>
      <c r="F48" s="1146"/>
      <c r="G48" s="1146"/>
      <c r="H48" s="1147"/>
      <c r="I48" s="345">
        <v>325</v>
      </c>
      <c r="J48" s="346">
        <v>725</v>
      </c>
      <c r="K48" s="346">
        <v>937</v>
      </c>
      <c r="L48" s="346">
        <v>1094</v>
      </c>
      <c r="M48" s="347">
        <v>694</v>
      </c>
    </row>
    <row r="49" spans="2:13" ht="27.75" customHeight="1">
      <c r="B49" s="1140" t="s">
        <v>31</v>
      </c>
      <c r="C49" s="1141"/>
      <c r="D49" s="68"/>
      <c r="E49" s="1146" t="s">
        <v>32</v>
      </c>
      <c r="F49" s="1146"/>
      <c r="G49" s="1146"/>
      <c r="H49" s="1147"/>
      <c r="I49" s="345">
        <v>286922</v>
      </c>
      <c r="J49" s="346">
        <v>321777</v>
      </c>
      <c r="K49" s="346">
        <v>363186</v>
      </c>
      <c r="L49" s="346">
        <v>434521</v>
      </c>
      <c r="M49" s="347">
        <v>515021</v>
      </c>
    </row>
    <row r="50" spans="2:13" ht="27.75" customHeight="1">
      <c r="B50" s="1142"/>
      <c r="C50" s="1143"/>
      <c r="D50" s="67"/>
      <c r="E50" s="1146" t="s">
        <v>33</v>
      </c>
      <c r="F50" s="1146"/>
      <c r="G50" s="1146"/>
      <c r="H50" s="1147"/>
      <c r="I50" s="345">
        <v>132157</v>
      </c>
      <c r="J50" s="346">
        <v>131683</v>
      </c>
      <c r="K50" s="346">
        <v>130641</v>
      </c>
      <c r="L50" s="346">
        <v>129683</v>
      </c>
      <c r="M50" s="347">
        <v>117799</v>
      </c>
    </row>
    <row r="51" spans="2:13" ht="27.75" customHeight="1">
      <c r="B51" s="1144"/>
      <c r="C51" s="1145"/>
      <c r="D51" s="67"/>
      <c r="E51" s="1146" t="s">
        <v>34</v>
      </c>
      <c r="F51" s="1146"/>
      <c r="G51" s="1146"/>
      <c r="H51" s="1147"/>
      <c r="I51" s="345">
        <v>1416499</v>
      </c>
      <c r="J51" s="346">
        <v>1537488</v>
      </c>
      <c r="K51" s="346">
        <v>1648191</v>
      </c>
      <c r="L51" s="346">
        <v>1756813</v>
      </c>
      <c r="M51" s="347">
        <v>1845965</v>
      </c>
    </row>
    <row r="52" spans="2:13" ht="27.75" customHeight="1" thickBot="1">
      <c r="B52" s="1148" t="s">
        <v>35</v>
      </c>
      <c r="C52" s="1149"/>
      <c r="D52" s="69"/>
      <c r="E52" s="1150" t="s">
        <v>36</v>
      </c>
      <c r="F52" s="1150"/>
      <c r="G52" s="1150"/>
      <c r="H52" s="1151"/>
      <c r="I52" s="348">
        <v>1797639</v>
      </c>
      <c r="J52" s="349">
        <v>1772057</v>
      </c>
      <c r="K52" s="349">
        <v>1715534</v>
      </c>
      <c r="L52" s="349">
        <v>1591339</v>
      </c>
      <c r="M52" s="350">
        <v>1481530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copies="2"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466</v>
      </c>
      <c r="B3" s="88"/>
      <c r="C3" s="89"/>
      <c r="D3" s="90">
        <v>22603</v>
      </c>
      <c r="E3" s="91"/>
      <c r="F3" s="92">
        <v>35074</v>
      </c>
      <c r="G3" s="93"/>
      <c r="H3" s="94"/>
    </row>
    <row r="4" spans="1:8">
      <c r="A4" s="95"/>
      <c r="B4" s="96"/>
      <c r="C4" s="97"/>
      <c r="D4" s="98">
        <v>9825</v>
      </c>
      <c r="E4" s="99"/>
      <c r="F4" s="100">
        <v>16700</v>
      </c>
      <c r="G4" s="101"/>
      <c r="H4" s="102"/>
    </row>
    <row r="5" spans="1:8">
      <c r="A5" s="83" t="s">
        <v>468</v>
      </c>
      <c r="B5" s="88"/>
      <c r="C5" s="89"/>
      <c r="D5" s="90">
        <v>25820</v>
      </c>
      <c r="E5" s="91"/>
      <c r="F5" s="92">
        <v>33848</v>
      </c>
      <c r="G5" s="93"/>
      <c r="H5" s="94"/>
    </row>
    <row r="6" spans="1:8">
      <c r="A6" s="95"/>
      <c r="B6" s="96"/>
      <c r="C6" s="97"/>
      <c r="D6" s="98">
        <v>11575</v>
      </c>
      <c r="E6" s="99"/>
      <c r="F6" s="100">
        <v>12489</v>
      </c>
      <c r="G6" s="101"/>
      <c r="H6" s="102"/>
    </row>
    <row r="7" spans="1:8">
      <c r="A7" s="83" t="s">
        <v>469</v>
      </c>
      <c r="B7" s="88"/>
      <c r="C7" s="89"/>
      <c r="D7" s="90">
        <v>23088</v>
      </c>
      <c r="E7" s="91"/>
      <c r="F7" s="92">
        <v>31502</v>
      </c>
      <c r="G7" s="93"/>
      <c r="H7" s="94"/>
    </row>
    <row r="8" spans="1:8">
      <c r="A8" s="95"/>
      <c r="B8" s="96"/>
      <c r="C8" s="97"/>
      <c r="D8" s="98">
        <v>9169</v>
      </c>
      <c r="E8" s="99"/>
      <c r="F8" s="100">
        <v>11020</v>
      </c>
      <c r="G8" s="101"/>
      <c r="H8" s="102"/>
    </row>
    <row r="9" spans="1:8">
      <c r="A9" s="83" t="s">
        <v>470</v>
      </c>
      <c r="B9" s="88"/>
      <c r="C9" s="89"/>
      <c r="D9" s="90">
        <v>22943</v>
      </c>
      <c r="E9" s="91"/>
      <c r="F9" s="92">
        <v>34374</v>
      </c>
      <c r="G9" s="93"/>
      <c r="H9" s="94"/>
    </row>
    <row r="10" spans="1:8">
      <c r="A10" s="95"/>
      <c r="B10" s="96"/>
      <c r="C10" s="97"/>
      <c r="D10" s="98">
        <v>7257</v>
      </c>
      <c r="E10" s="99"/>
      <c r="F10" s="100">
        <v>10917</v>
      </c>
      <c r="G10" s="101"/>
      <c r="H10" s="102"/>
    </row>
    <row r="11" spans="1:8">
      <c r="A11" s="83" t="s">
        <v>471</v>
      </c>
      <c r="B11" s="88"/>
      <c r="C11" s="89"/>
      <c r="D11" s="90">
        <v>22783</v>
      </c>
      <c r="E11" s="91"/>
      <c r="F11" s="92">
        <v>35216</v>
      </c>
      <c r="G11" s="93"/>
      <c r="H11" s="94"/>
    </row>
    <row r="12" spans="1:8">
      <c r="A12" s="95"/>
      <c r="B12" s="96"/>
      <c r="C12" s="103"/>
      <c r="D12" s="98">
        <v>7953</v>
      </c>
      <c r="E12" s="99"/>
      <c r="F12" s="100">
        <v>12644</v>
      </c>
      <c r="G12" s="101"/>
      <c r="H12" s="102"/>
    </row>
    <row r="13" spans="1:8">
      <c r="A13" s="83"/>
      <c r="B13" s="88"/>
      <c r="C13" s="104"/>
      <c r="D13" s="105">
        <v>23447</v>
      </c>
      <c r="E13" s="106"/>
      <c r="F13" s="107">
        <v>34003</v>
      </c>
      <c r="G13" s="108"/>
      <c r="H13" s="94"/>
    </row>
    <row r="14" spans="1:8">
      <c r="A14" s="95"/>
      <c r="B14" s="96"/>
      <c r="C14" s="97"/>
      <c r="D14" s="98">
        <v>9156</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0.71</v>
      </c>
      <c r="C19" s="109">
        <f>ROUND(VALUE(SUBSTITUTE(実質収支比率等に係る経年分析!G$48,"▲","-")),2)</f>
        <v>0.95</v>
      </c>
      <c r="D19" s="109">
        <f>ROUND(VALUE(SUBSTITUTE(実質収支比率等に係る経年分析!H$48,"▲","-")),2)</f>
        <v>1</v>
      </c>
      <c r="E19" s="109">
        <f>ROUND(VALUE(SUBSTITUTE(実質収支比率等に係る経年分析!I$48,"▲","-")),2)</f>
        <v>1.44</v>
      </c>
      <c r="F19" s="109">
        <f>ROUND(VALUE(SUBSTITUTE(実質収支比率等に係る経年分析!J$48,"▲","-")),2)</f>
        <v>0.96</v>
      </c>
    </row>
    <row r="20" spans="1:11">
      <c r="A20" s="109" t="s">
        <v>41</v>
      </c>
      <c r="B20" s="109">
        <f>ROUND(VALUE(SUBSTITUTE(実質収支比率等に係る経年分析!F$47,"▲","-")),2)</f>
        <v>0.23</v>
      </c>
      <c r="C20" s="109">
        <f>ROUND(VALUE(SUBSTITUTE(実質収支比率等に係る経年分析!G$47,"▲","-")),2)</f>
        <v>1.04</v>
      </c>
      <c r="D20" s="109">
        <f>ROUND(VALUE(SUBSTITUTE(実質収支比率等に係る経年分析!H$47,"▲","-")),2)</f>
        <v>1.64</v>
      </c>
      <c r="E20" s="109">
        <f>ROUND(VALUE(SUBSTITUTE(実質収支比率等に係る経年分析!I$47,"▲","-")),2)</f>
        <v>1.88</v>
      </c>
      <c r="F20" s="109">
        <f>ROUND(VALUE(SUBSTITUTE(実質収支比率等に係る経年分析!J$47,"▲","-")),2)</f>
        <v>3.81</v>
      </c>
    </row>
    <row r="21" spans="1:11">
      <c r="A21" s="109" t="s">
        <v>42</v>
      </c>
      <c r="B21" s="109">
        <f>IF(ISNUMBER(VALUE(SUBSTITUTE(実質収支比率等に係る経年分析!F$49,"▲","-"))),ROUND(VALUE(SUBSTITUTE(実質収支比率等に係る経年分析!F$49,"▲","-")),2),NA())</f>
        <v>0.28999999999999998</v>
      </c>
      <c r="C21" s="109">
        <f>IF(ISNUMBER(VALUE(SUBSTITUTE(実質収支比率等に係る経年分析!G$49,"▲","-"))),ROUND(VALUE(SUBSTITUTE(実質収支比率等に係る経年分析!G$49,"▲","-")),2),NA())</f>
        <v>1.1000000000000001</v>
      </c>
      <c r="D21" s="109">
        <f>IF(ISNUMBER(VALUE(SUBSTITUTE(実質収支比率等に係る経年分析!H$49,"▲","-"))),ROUND(VALUE(SUBSTITUTE(実質収支比率等に係る経年分析!H$49,"▲","-")),2),NA())</f>
        <v>0.89</v>
      </c>
      <c r="E21" s="109">
        <f>IF(ISNUMBER(VALUE(SUBSTITUTE(実質収支比率等に係る経年分析!I$49,"▲","-"))),ROUND(VALUE(SUBSTITUTE(実質収支比率等に係る経年分析!I$49,"▲","-")),2),NA())</f>
        <v>0.78</v>
      </c>
      <c r="F21" s="109">
        <f>IF(ISNUMBER(VALUE(SUBSTITUTE(実質収支比率等に係る経年分析!J$49,"▲","-"))),ROUND(VALUE(SUBSTITUTE(実質収支比率等に係る経年分析!J$49,"▲","-")),2),NA())</f>
        <v>1.53</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0.31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0.45</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0.22</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流域下水道事業</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0.05</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0.12</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0.09</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0.11</v>
      </c>
    </row>
    <row r="30" spans="1:11">
      <c r="A30" s="110" t="str">
        <f>IF(連結実質赤字比率に係る赤字・黒字の構成分析!C$40="",NA(),連結実質赤字比率に係る赤字・黒字の構成分析!C$40)</f>
        <v>小規模企業者等設備導入資金</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0.28000000000000003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0.19</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0.25</v>
      </c>
    </row>
    <row r="31" spans="1:11">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0.39</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0.57999999999999996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0.47</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0.91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0.62</v>
      </c>
    </row>
    <row r="32" spans="1:11">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0.64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0.86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1.0900000000000001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1.22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1.28</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1.67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1.62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1.55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1.36</v>
      </c>
    </row>
    <row r="34" spans="1:16">
      <c r="A34" s="110" t="str">
        <f>IF(連結実質赤字比率に係る赤字・黒字の構成分析!C$36="",NA(),連結実質赤字比率に係る赤字・黒字の構成分析!C$36)</f>
        <v>造成土地整理事業会計</v>
      </c>
      <c r="B34" s="110" t="e">
        <f>IF(ROUND(VALUE(SUBSTITUTE(連結実質赤字比率に係る赤字・黒字の構成分析!F$36,"▲", "-")), 2) &lt; 0, ABS(ROUND(VALUE(SUBSTITUTE(連結実質赤字比率に係る赤字・黒字の構成分析!F$36,"▲", "-")), 2)), NA())</f>
        <v>#VALUE!</v>
      </c>
      <c r="C34" s="110" t="e">
        <f>IF(ROUND(VALUE(SUBSTITUTE(連結実質赤字比率に係る赤字・黒字の構成分析!F$36,"▲", "-")), 2) &gt;= 0, ABS(ROUND(VALUE(SUBSTITUTE(連結実質赤字比率に係る赤字・黒字の構成分析!F$36,"▲", "-")), 2)), NA())</f>
        <v>#VALUE!</v>
      </c>
      <c r="D34" s="110" t="e">
        <f>IF(ROUND(VALUE(SUBSTITUTE(連結実質赤字比率に係る赤字・黒字の構成分析!G$36,"▲", "-")), 2) &lt; 0, ABS(ROUND(VALUE(SUBSTITUTE(連結実質赤字比率に係る赤字・黒字の構成分析!G$36,"▲", "-")), 2)), NA())</f>
        <v>#VALUE!</v>
      </c>
      <c r="E34" s="110" t="e">
        <f>IF(ROUND(VALUE(SUBSTITUTE(連結実質赤字比率に係る赤字・黒字の構成分析!G$36,"▲", "-")), 2) &gt;= 0, ABS(ROUND(VALUE(SUBSTITUTE(連結実質赤字比率に係る赤字・黒字の構成分析!G$36,"▲", "-")), 2)), NA())</f>
        <v>#VALUE!</v>
      </c>
      <c r="F34" s="110" t="e">
        <f>IF(ROUND(VALUE(SUBSTITUTE(連結実質赤字比率に係る赤字・黒字の構成分析!H$36,"▲", "-")), 2) &lt; 0, ABS(ROUND(VALUE(SUBSTITUTE(連結実質赤字比率に係る赤字・黒字の構成分析!H$36,"▲", "-")), 2)), NA())</f>
        <v>#VALUE!</v>
      </c>
      <c r="G34" s="110" t="e">
        <f>IF(ROUND(VALUE(SUBSTITUTE(連結実質赤字比率に係る赤字・黒字の構成分析!H$36,"▲", "-")), 2) &gt;= 0, ABS(ROUND(VALUE(SUBSTITUTE(連結実質赤字比率に係る赤字・黒字の構成分析!H$36,"▲", "-")), 2)), NA())</f>
        <v>#VALUE!</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2.31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3.06</v>
      </c>
    </row>
    <row r="35" spans="1:16">
      <c r="A35" s="110" t="str">
        <f>IF(連結実質赤字比率に係る赤字・黒字の構成分析!C$35="",NA(),連結実質赤字比率に係る赤字・黒字の構成分析!C$35)</f>
        <v>上水道事業会計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4.1399999999999997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4.07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4.45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4.28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4.43</v>
      </c>
    </row>
    <row r="36" spans="1:16">
      <c r="A36" s="110" t="str">
        <f>IF(連結実質赤字比率に係る赤字・黒字の構成分析!C$34="",NA(),連結実質赤字比率に係る赤字・黒字の構成分析!C$34)</f>
        <v>土地造成整備事業会計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2.39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4.63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6.34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5.57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5.89</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106094</v>
      </c>
      <c r="E42" s="111"/>
      <c r="F42" s="111"/>
      <c r="G42" s="111">
        <f>'実質公債費比率（分子）の構造'!L$52</f>
        <v>109690</v>
      </c>
      <c r="H42" s="111"/>
      <c r="I42" s="111"/>
      <c r="J42" s="111">
        <f>'実質公債費比率（分子）の構造'!M$52</f>
        <v>115025</v>
      </c>
      <c r="K42" s="111"/>
      <c r="L42" s="111"/>
      <c r="M42" s="111">
        <f>'実質公債費比率（分子）の構造'!N$52</f>
        <v>121697</v>
      </c>
      <c r="N42" s="111"/>
      <c r="O42" s="111"/>
      <c r="P42" s="111">
        <f>'実質公債費比率（分子）の構造'!O$52</f>
        <v>129722</v>
      </c>
    </row>
    <row r="43" spans="1:16">
      <c r="A43" s="111" t="s">
        <v>17</v>
      </c>
      <c r="B43" s="111">
        <f>'実質公債費比率（分子）の構造'!K$51</f>
        <v>7</v>
      </c>
      <c r="C43" s="111"/>
      <c r="D43" s="111"/>
      <c r="E43" s="111">
        <f>'実質公債費比率（分子）の構造'!L$51</f>
        <v>15</v>
      </c>
      <c r="F43" s="111"/>
      <c r="G43" s="111"/>
      <c r="H43" s="111">
        <f>'実質公債費比率（分子）の構造'!M$51</f>
        <v>21</v>
      </c>
      <c r="I43" s="111"/>
      <c r="J43" s="111"/>
      <c r="K43" s="111">
        <f>'実質公債費比率（分子）の構造'!N$51</f>
        <v>15</v>
      </c>
      <c r="L43" s="111"/>
      <c r="M43" s="111"/>
      <c r="N43" s="111">
        <f>'実質公債費比率（分子）の構造'!O$51</f>
        <v>4</v>
      </c>
      <c r="O43" s="111"/>
      <c r="P43" s="111"/>
    </row>
    <row r="44" spans="1:16">
      <c r="A44" s="111" t="s">
        <v>50</v>
      </c>
      <c r="B44" s="111">
        <f>'実質公債費比率（分子）の構造'!K$50</f>
        <v>5578</v>
      </c>
      <c r="C44" s="111"/>
      <c r="D44" s="111"/>
      <c r="E44" s="111">
        <f>'実質公債費比率（分子）の構造'!L$50</f>
        <v>5081</v>
      </c>
      <c r="F44" s="111"/>
      <c r="G44" s="111"/>
      <c r="H44" s="111">
        <f>'実質公債費比率（分子）の構造'!M$50</f>
        <v>4802</v>
      </c>
      <c r="I44" s="111"/>
      <c r="J44" s="111"/>
      <c r="K44" s="111">
        <f>'実質公債費比率（分子）の構造'!N$50</f>
        <v>4728</v>
      </c>
      <c r="L44" s="111"/>
      <c r="M44" s="111"/>
      <c r="N44" s="111">
        <f>'実質公債費比率（分子）の構造'!O$50</f>
        <v>4802</v>
      </c>
      <c r="O44" s="111"/>
      <c r="P44" s="111"/>
    </row>
    <row r="45" spans="1:16">
      <c r="A45" s="111" t="s">
        <v>51</v>
      </c>
      <c r="B45" s="111">
        <f>'実質公債費比率（分子）の構造'!K$49</f>
        <v>153</v>
      </c>
      <c r="C45" s="111"/>
      <c r="D45" s="111"/>
      <c r="E45" s="111">
        <f>'実質公債費比率（分子）の構造'!L$49</f>
        <v>138</v>
      </c>
      <c r="F45" s="111"/>
      <c r="G45" s="111"/>
      <c r="H45" s="111">
        <f>'実質公債費比率（分子）の構造'!M$49</f>
        <v>121</v>
      </c>
      <c r="I45" s="111"/>
      <c r="J45" s="111"/>
      <c r="K45" s="111">
        <f>'実質公債費比率（分子）の構造'!N$49</f>
        <v>79</v>
      </c>
      <c r="L45" s="111"/>
      <c r="M45" s="111"/>
      <c r="N45" s="111">
        <f>'実質公債費比率（分子）の構造'!O$49</f>
        <v>71</v>
      </c>
      <c r="O45" s="111"/>
      <c r="P45" s="111"/>
    </row>
    <row r="46" spans="1:16">
      <c r="A46" s="111" t="s">
        <v>52</v>
      </c>
      <c r="B46" s="111">
        <f>'実質公債費比率（分子）の構造'!K$48</f>
        <v>4416</v>
      </c>
      <c r="C46" s="111"/>
      <c r="D46" s="111"/>
      <c r="E46" s="111">
        <f>'実質公債費比率（分子）の構造'!L$48</f>
        <v>4506</v>
      </c>
      <c r="F46" s="111"/>
      <c r="G46" s="111"/>
      <c r="H46" s="111">
        <f>'実質公債費比率（分子）の構造'!M$48</f>
        <v>4465</v>
      </c>
      <c r="I46" s="111"/>
      <c r="J46" s="111"/>
      <c r="K46" s="111">
        <f>'実質公債費比率（分子）の構造'!N$48</f>
        <v>4226</v>
      </c>
      <c r="L46" s="111"/>
      <c r="M46" s="111"/>
      <c r="N46" s="111">
        <f>'実質公債費比率（分子）の構造'!O$48</f>
        <v>3967</v>
      </c>
      <c r="O46" s="111"/>
      <c r="P46" s="111"/>
    </row>
    <row r="47" spans="1:16">
      <c r="A47" s="111" t="s">
        <v>53</v>
      </c>
      <c r="B47" s="111">
        <f>'実質公債費比率（分子）の構造'!K$47</f>
        <v>86776</v>
      </c>
      <c r="C47" s="111"/>
      <c r="D47" s="111"/>
      <c r="E47" s="111">
        <f>'実質公債費比率（分子）の構造'!L$47</f>
        <v>97724</v>
      </c>
      <c r="F47" s="111"/>
      <c r="G47" s="111"/>
      <c r="H47" s="111">
        <f>'実質公債費比率（分子）の構造'!M$47</f>
        <v>102832</v>
      </c>
      <c r="I47" s="111"/>
      <c r="J47" s="111"/>
      <c r="K47" s="111">
        <f>'実質公債費比率（分子）の構造'!N$47</f>
        <v>107877</v>
      </c>
      <c r="L47" s="111"/>
      <c r="M47" s="111"/>
      <c r="N47" s="111">
        <f>'実質公債費比率（分子）の構造'!O$47</f>
        <v>114670</v>
      </c>
      <c r="O47" s="111"/>
      <c r="P47" s="111"/>
    </row>
    <row r="48" spans="1:16">
      <c r="A48" s="111" t="s">
        <v>12</v>
      </c>
      <c r="B48" s="111">
        <f>'実質公債費比率（分子）の構造'!K$46</f>
        <v>12321</v>
      </c>
      <c r="C48" s="111"/>
      <c r="D48" s="111"/>
      <c r="E48" s="111">
        <f>'実質公債費比率（分子）の構造'!L$46</f>
        <v>11603</v>
      </c>
      <c r="F48" s="111"/>
      <c r="G48" s="111"/>
      <c r="H48" s="111">
        <f>'実質公債費比率（分子）の構造'!M$46</f>
        <v>12075</v>
      </c>
      <c r="I48" s="111"/>
      <c r="J48" s="111"/>
      <c r="K48" s="111">
        <f>'実質公債費比率（分子）の構造'!N$46</f>
        <v>15692</v>
      </c>
      <c r="L48" s="111"/>
      <c r="M48" s="111"/>
      <c r="N48" s="111">
        <f>'実質公債費比率（分子）の構造'!O$46</f>
        <v>17911</v>
      </c>
      <c r="O48" s="111"/>
      <c r="P48" s="111"/>
    </row>
    <row r="49" spans="1:16">
      <c r="A49" s="111" t="s">
        <v>54</v>
      </c>
      <c r="B49" s="111">
        <f>'実質公債費比率（分子）の構造'!K$45</f>
        <v>94293</v>
      </c>
      <c r="C49" s="111"/>
      <c r="D49" s="111"/>
      <c r="E49" s="111">
        <f>'実質公債費比率（分子）の構造'!L$45</f>
        <v>90784</v>
      </c>
      <c r="F49" s="111"/>
      <c r="G49" s="111"/>
      <c r="H49" s="111">
        <f>'実質公債費比率（分子）の構造'!M$45</f>
        <v>90634</v>
      </c>
      <c r="I49" s="111"/>
      <c r="J49" s="111"/>
      <c r="K49" s="111">
        <f>'実質公債費比率（分子）の構造'!N$45</f>
        <v>89165</v>
      </c>
      <c r="L49" s="111"/>
      <c r="M49" s="111"/>
      <c r="N49" s="111">
        <f>'実質公債費比率（分子）の構造'!O$45</f>
        <v>88692</v>
      </c>
      <c r="O49" s="111"/>
      <c r="P49" s="111"/>
    </row>
    <row r="50" spans="1:16">
      <c r="A50" s="111" t="s">
        <v>55</v>
      </c>
      <c r="B50" s="111" t="e">
        <f>NA()</f>
        <v>#N/A</v>
      </c>
      <c r="C50" s="111">
        <f>IF(ISNUMBER('実質公債費比率（分子）の構造'!K$53),'実質公債費比率（分子）の構造'!K$53,NA())</f>
        <v>97450</v>
      </c>
      <c r="D50" s="111" t="e">
        <f>NA()</f>
        <v>#N/A</v>
      </c>
      <c r="E50" s="111" t="e">
        <f>NA()</f>
        <v>#N/A</v>
      </c>
      <c r="F50" s="111">
        <f>IF(ISNUMBER('実質公債費比率（分子）の構造'!L$53),'実質公債費比率（分子）の構造'!L$53,NA())</f>
        <v>100161</v>
      </c>
      <c r="G50" s="111" t="e">
        <f>NA()</f>
        <v>#N/A</v>
      </c>
      <c r="H50" s="111" t="e">
        <f>NA()</f>
        <v>#N/A</v>
      </c>
      <c r="I50" s="111">
        <f>IF(ISNUMBER('実質公債費比率（分子）の構造'!M$53),'実質公債費比率（分子）の構造'!M$53,NA())</f>
        <v>99925</v>
      </c>
      <c r="J50" s="111" t="e">
        <f>NA()</f>
        <v>#N/A</v>
      </c>
      <c r="K50" s="111" t="e">
        <f>NA()</f>
        <v>#N/A</v>
      </c>
      <c r="L50" s="111">
        <f>IF(ISNUMBER('実質公債費比率（分子）の構造'!N$53),'実質公債費比率（分子）の構造'!N$53,NA())</f>
        <v>100085</v>
      </c>
      <c r="M50" s="111" t="e">
        <f>NA()</f>
        <v>#N/A</v>
      </c>
      <c r="N50" s="111" t="e">
        <f>NA()</f>
        <v>#N/A</v>
      </c>
      <c r="O50" s="111">
        <f>IF(ISNUMBER('実質公債費比率（分子）の構造'!O$53),'実質公債費比率（分子）の構造'!O$53,NA())</f>
        <v>100395</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1416499</v>
      </c>
      <c r="E56" s="110"/>
      <c r="F56" s="110"/>
      <c r="G56" s="110">
        <f>'将来負担比率（分子）の構造'!J$51</f>
        <v>1537488</v>
      </c>
      <c r="H56" s="110"/>
      <c r="I56" s="110"/>
      <c r="J56" s="110">
        <f>'将来負担比率（分子）の構造'!K$51</f>
        <v>1648191</v>
      </c>
      <c r="K56" s="110"/>
      <c r="L56" s="110"/>
      <c r="M56" s="110">
        <f>'将来負担比率（分子）の構造'!L$51</f>
        <v>1756813</v>
      </c>
      <c r="N56" s="110"/>
      <c r="O56" s="110"/>
      <c r="P56" s="110">
        <f>'将来負担比率（分子）の構造'!M$51</f>
        <v>1845965</v>
      </c>
    </row>
    <row r="57" spans="1:16">
      <c r="A57" s="110" t="s">
        <v>33</v>
      </c>
      <c r="B57" s="110"/>
      <c r="C57" s="110"/>
      <c r="D57" s="110">
        <f>'将来負担比率（分子）の構造'!I$50</f>
        <v>132157</v>
      </c>
      <c r="E57" s="110"/>
      <c r="F57" s="110"/>
      <c r="G57" s="110">
        <f>'将来負担比率（分子）の構造'!J$50</f>
        <v>131683</v>
      </c>
      <c r="H57" s="110"/>
      <c r="I57" s="110"/>
      <c r="J57" s="110">
        <f>'将来負担比率（分子）の構造'!K$50</f>
        <v>130641</v>
      </c>
      <c r="K57" s="110"/>
      <c r="L57" s="110"/>
      <c r="M57" s="110">
        <f>'将来負担比率（分子）の構造'!L$50</f>
        <v>129683</v>
      </c>
      <c r="N57" s="110"/>
      <c r="O57" s="110"/>
      <c r="P57" s="110">
        <f>'将来負担比率（分子）の構造'!M$50</f>
        <v>117799</v>
      </c>
    </row>
    <row r="58" spans="1:16">
      <c r="A58" s="110" t="s">
        <v>32</v>
      </c>
      <c r="B58" s="110"/>
      <c r="C58" s="110"/>
      <c r="D58" s="110">
        <f>'将来負担比率（分子）の構造'!I$49</f>
        <v>286922</v>
      </c>
      <c r="E58" s="110"/>
      <c r="F58" s="110"/>
      <c r="G58" s="110">
        <f>'将来負担比率（分子）の構造'!J$49</f>
        <v>321777</v>
      </c>
      <c r="H58" s="110"/>
      <c r="I58" s="110"/>
      <c r="J58" s="110">
        <f>'将来負担比率（分子）の構造'!K$49</f>
        <v>363186</v>
      </c>
      <c r="K58" s="110"/>
      <c r="L58" s="110"/>
      <c r="M58" s="110">
        <f>'将来負担比率（分子）の構造'!L$49</f>
        <v>434521</v>
      </c>
      <c r="N58" s="110"/>
      <c r="O58" s="110"/>
      <c r="P58" s="110">
        <f>'将来負担比率（分子）の構造'!M$49</f>
        <v>515021</v>
      </c>
    </row>
    <row r="59" spans="1:16">
      <c r="A59" s="110" t="s">
        <v>30</v>
      </c>
      <c r="B59" s="110">
        <f>'将来負担比率（分子）の構造'!I$48</f>
        <v>325</v>
      </c>
      <c r="C59" s="110"/>
      <c r="D59" s="110"/>
      <c r="E59" s="110">
        <f>'将来負担比率（分子）の構造'!J$48</f>
        <v>725</v>
      </c>
      <c r="F59" s="110"/>
      <c r="G59" s="110"/>
      <c r="H59" s="110">
        <f>'将来負担比率（分子）の構造'!K$48</f>
        <v>937</v>
      </c>
      <c r="I59" s="110"/>
      <c r="J59" s="110"/>
      <c r="K59" s="110">
        <f>'将来負担比率（分子）の構造'!L$48</f>
        <v>1094</v>
      </c>
      <c r="L59" s="110"/>
      <c r="M59" s="110"/>
      <c r="N59" s="110">
        <f>'将来負担比率（分子）の構造'!M$48</f>
        <v>694</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5538</v>
      </c>
      <c r="C61" s="110"/>
      <c r="D61" s="110"/>
      <c r="E61" s="110">
        <f>'将来負担比率（分子）の構造'!J$46</f>
        <v>5576</v>
      </c>
      <c r="F61" s="110"/>
      <c r="G61" s="110"/>
      <c r="H61" s="110">
        <f>'将来負担比率（分子）の構造'!K$46</f>
        <v>3634</v>
      </c>
      <c r="I61" s="110"/>
      <c r="J61" s="110"/>
      <c r="K61" s="110">
        <f>'将来負担比率（分子）の構造'!L$46</f>
        <v>4677</v>
      </c>
      <c r="L61" s="110"/>
      <c r="M61" s="110"/>
      <c r="N61" s="110">
        <f>'将来負担比率（分子）の構造'!M$46</f>
        <v>2852</v>
      </c>
      <c r="O61" s="110"/>
      <c r="P61" s="110"/>
    </row>
    <row r="62" spans="1:16">
      <c r="A62" s="110" t="s">
        <v>27</v>
      </c>
      <c r="B62" s="110">
        <f>'将来負担比率（分子）の構造'!I$45</f>
        <v>609913</v>
      </c>
      <c r="C62" s="110"/>
      <c r="D62" s="110"/>
      <c r="E62" s="110">
        <f>'将来負担比率（分子）の構造'!J$45</f>
        <v>595279</v>
      </c>
      <c r="F62" s="110"/>
      <c r="G62" s="110"/>
      <c r="H62" s="110">
        <f>'将来負担比率（分子）の構造'!K$45</f>
        <v>562736</v>
      </c>
      <c r="I62" s="110"/>
      <c r="J62" s="110"/>
      <c r="K62" s="110">
        <f>'将来負担比率（分子）の構造'!L$45</f>
        <v>514265</v>
      </c>
      <c r="L62" s="110"/>
      <c r="M62" s="110"/>
      <c r="N62" s="110">
        <f>'将来負担比率（分子）の構造'!M$45</f>
        <v>472071</v>
      </c>
      <c r="O62" s="110"/>
      <c r="P62" s="110"/>
    </row>
    <row r="63" spans="1:16">
      <c r="A63" s="110" t="s">
        <v>26</v>
      </c>
      <c r="B63" s="110">
        <f>'将来負担比率（分子）の構造'!I$44</f>
        <v>577</v>
      </c>
      <c r="C63" s="110"/>
      <c r="D63" s="110"/>
      <c r="E63" s="110">
        <f>'将来負担比率（分子）の構造'!J$44</f>
        <v>439</v>
      </c>
      <c r="F63" s="110"/>
      <c r="G63" s="110"/>
      <c r="H63" s="110">
        <f>'将来負担比率（分子）の構造'!K$44</f>
        <v>314</v>
      </c>
      <c r="I63" s="110"/>
      <c r="J63" s="110"/>
      <c r="K63" s="110">
        <f>'将来負担比率（分子）の構造'!L$44</f>
        <v>222</v>
      </c>
      <c r="L63" s="110"/>
      <c r="M63" s="110"/>
      <c r="N63" s="110">
        <f>'将来負担比率（分子）の構造'!M$44</f>
        <v>135</v>
      </c>
      <c r="O63" s="110"/>
      <c r="P63" s="110"/>
    </row>
    <row r="64" spans="1:16">
      <c r="A64" s="110" t="s">
        <v>25</v>
      </c>
      <c r="B64" s="110">
        <f>'将来負担比率（分子）の構造'!I$43</f>
        <v>60734</v>
      </c>
      <c r="C64" s="110"/>
      <c r="D64" s="110"/>
      <c r="E64" s="110">
        <f>'将来負担比率（分子）の構造'!J$43</f>
        <v>54392</v>
      </c>
      <c r="F64" s="110"/>
      <c r="G64" s="110"/>
      <c r="H64" s="110">
        <f>'将来負担比率（分子）の構造'!K$43</f>
        <v>45537</v>
      </c>
      <c r="I64" s="110"/>
      <c r="J64" s="110"/>
      <c r="K64" s="110">
        <f>'将来負担比率（分子）の構造'!L$43</f>
        <v>40000</v>
      </c>
      <c r="L64" s="110"/>
      <c r="M64" s="110"/>
      <c r="N64" s="110">
        <f>'将来負担比率（分子）の構造'!M$43</f>
        <v>35905</v>
      </c>
      <c r="O64" s="110"/>
      <c r="P64" s="110"/>
    </row>
    <row r="65" spans="1:16">
      <c r="A65" s="110" t="s">
        <v>24</v>
      </c>
      <c r="B65" s="110">
        <f>'将来負担比率（分子）の構造'!I$42</f>
        <v>58259</v>
      </c>
      <c r="C65" s="110"/>
      <c r="D65" s="110"/>
      <c r="E65" s="110">
        <f>'将来負担比率（分子）の構造'!J$42</f>
        <v>51855</v>
      </c>
      <c r="F65" s="110"/>
      <c r="G65" s="110"/>
      <c r="H65" s="110">
        <f>'将来負担比率（分子）の構造'!K$42</f>
        <v>50721</v>
      </c>
      <c r="I65" s="110"/>
      <c r="J65" s="110"/>
      <c r="K65" s="110">
        <f>'将来負担比率（分子）の構造'!L$42</f>
        <v>48292</v>
      </c>
      <c r="L65" s="110"/>
      <c r="M65" s="110"/>
      <c r="N65" s="110">
        <f>'将来負担比率（分子）の構造'!M$42</f>
        <v>44666</v>
      </c>
      <c r="O65" s="110"/>
      <c r="P65" s="110"/>
    </row>
    <row r="66" spans="1:16">
      <c r="A66" s="110" t="s">
        <v>23</v>
      </c>
      <c r="B66" s="110">
        <f>'将来負担比率（分子）の構造'!I$41</f>
        <v>2897870</v>
      </c>
      <c r="C66" s="110"/>
      <c r="D66" s="110"/>
      <c r="E66" s="110">
        <f>'将来負担比率（分子）の構造'!J$41</f>
        <v>3054739</v>
      </c>
      <c r="F66" s="110"/>
      <c r="G66" s="110"/>
      <c r="H66" s="110">
        <f>'将来負担比率（分子）の構造'!K$41</f>
        <v>3193673</v>
      </c>
      <c r="I66" s="110"/>
      <c r="J66" s="110"/>
      <c r="K66" s="110">
        <f>'将来負担比率（分子）の構造'!L$41</f>
        <v>3303805</v>
      </c>
      <c r="L66" s="110"/>
      <c r="M66" s="110"/>
      <c r="N66" s="110">
        <f>'将来負担比率（分子）の構造'!M$41</f>
        <v>3403991</v>
      </c>
      <c r="O66" s="110"/>
      <c r="P66" s="110"/>
    </row>
    <row r="67" spans="1:16">
      <c r="A67" s="110" t="s">
        <v>59</v>
      </c>
      <c r="B67" s="110" t="e">
        <f>NA()</f>
        <v>#N/A</v>
      </c>
      <c r="C67" s="110">
        <f>IF(ISNUMBER('将来負担比率（分子）の構造'!I$52), IF('将来負担比率（分子）の構造'!I$52 &lt; 0, 0, '将来負担比率（分子）の構造'!I$52), NA())</f>
        <v>1797639</v>
      </c>
      <c r="D67" s="110" t="e">
        <f>NA()</f>
        <v>#N/A</v>
      </c>
      <c r="E67" s="110" t="e">
        <f>NA()</f>
        <v>#N/A</v>
      </c>
      <c r="F67" s="110">
        <f>IF(ISNUMBER('将来負担比率（分子）の構造'!J$52), IF('将来負担比率（分子）の構造'!J$52 &lt; 0, 0, '将来負担比率（分子）の構造'!J$52), NA())</f>
        <v>1772057</v>
      </c>
      <c r="G67" s="110" t="e">
        <f>NA()</f>
        <v>#N/A</v>
      </c>
      <c r="H67" s="110" t="e">
        <f>NA()</f>
        <v>#N/A</v>
      </c>
      <c r="I67" s="110">
        <f>IF(ISNUMBER('将来負担比率（分子）の構造'!K$52), IF('将来負担比率（分子）の構造'!K$52 &lt; 0, 0, '将来負担比率（分子）の構造'!K$52), NA())</f>
        <v>1715534</v>
      </c>
      <c r="J67" s="110" t="e">
        <f>NA()</f>
        <v>#N/A</v>
      </c>
      <c r="K67" s="110" t="e">
        <f>NA()</f>
        <v>#N/A</v>
      </c>
      <c r="L67" s="110">
        <f>IF(ISNUMBER('将来負担比率（分子）の構造'!L$52), IF('将来負担比率（分子）の構造'!L$52 &lt; 0, 0, '将来負担比率（分子）の構造'!L$52), NA())</f>
        <v>1591339</v>
      </c>
      <c r="M67" s="110" t="e">
        <f>NA()</f>
        <v>#N/A</v>
      </c>
      <c r="N67" s="110" t="e">
        <f>NA()</f>
        <v>#N/A</v>
      </c>
      <c r="O67" s="110">
        <f>IF(ISNUMBER('将来負担比率（分子）の構造'!M$52), IF('将来負担比率（分子）の構造'!M$52 &lt; 0, 0, '将来負担比率（分子）の構造'!M$52), NA())</f>
        <v>1481530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2016-05-19T06:17:47Z</cp:lastPrinted>
  <dcterms:created xsi:type="dcterms:W3CDTF">2016-02-08T07:31:36Z</dcterms:created>
  <dcterms:modified xsi:type="dcterms:W3CDTF">2016-05-25T12:03:08Z</dcterms:modified>
  <cp:category/>
</cp:coreProperties>
</file>