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 yWindow="60" windowWidth="10248" windowHeight="80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CW102" i="11"/>
  <c r="DG102" i="11"/>
  <c r="DL102" i="11"/>
  <c r="DQ102" i="11"/>
  <c r="CR102" i="11"/>
  <c r="AA23" i="11"/>
  <c r="AA76" i="11" l="1"/>
  <c r="AA75" i="11"/>
  <c r="AU71" i="11" l="1"/>
  <c r="AP71" i="11"/>
  <c r="AK71" i="11"/>
  <c r="AF71" i="11"/>
  <c r="V71" i="11"/>
  <c r="Q71" i="11"/>
  <c r="AA73" i="11"/>
  <c r="AA71" i="11" l="1"/>
  <c r="AA70" i="11"/>
  <c r="AA69" i="11"/>
  <c r="AA16" i="11" l="1"/>
  <c r="AA15" i="11"/>
  <c r="AA14" i="11"/>
  <c r="AA13" i="11"/>
  <c r="AA12" i="11"/>
  <c r="AA11" i="11"/>
  <c r="AA10" i="11"/>
  <c r="AA9" i="11"/>
  <c r="AA8" i="11"/>
  <c r="AA7" i="11"/>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E40" i="9" l="1"/>
  <c r="AM40" i="9"/>
  <c r="U40" i="9"/>
  <c r="BE39" i="9"/>
  <c r="AM39" i="9"/>
  <c r="U39" i="9"/>
  <c r="BE38" i="9"/>
  <c r="AM38" i="9"/>
  <c r="U38" i="9"/>
  <c r="BE37" i="9"/>
  <c r="AM37" i="9"/>
  <c r="U37" i="9"/>
  <c r="BE36" i="9"/>
  <c r="AM36" i="9"/>
  <c r="U36" i="9"/>
  <c r="BE35" i="9"/>
  <c r="U35" i="9"/>
  <c r="BE34" i="9"/>
  <c r="U34" i="9"/>
  <c r="U33" i="9"/>
  <c r="U32" i="9"/>
  <c r="C32" i="9"/>
  <c r="C33" i="9" s="1"/>
  <c r="BW31" i="9"/>
  <c r="BW32" i="9" s="1"/>
  <c r="BW33" i="9" s="1"/>
  <c r="BW34" i="9" s="1"/>
  <c r="BW35" i="9" s="1"/>
  <c r="BW36" i="9" s="1"/>
  <c r="BW37" i="9" s="1"/>
  <c r="BW38" i="9" s="1"/>
  <c r="BW39" i="9" s="1"/>
  <c r="BW40" i="9" s="1"/>
  <c r="U31" i="9"/>
  <c r="C31" i="9"/>
  <c r="CO31" i="9" l="1"/>
  <c r="CO32" i="9" s="1"/>
  <c r="CO33" i="9" s="1"/>
  <c r="CO34" i="9" s="1"/>
  <c r="CO35" i="9" s="1"/>
  <c r="CO36" i="9" s="1"/>
  <c r="CO37" i="9" s="1"/>
  <c r="CO38" i="9" s="1"/>
  <c r="CO39" i="9" s="1"/>
  <c r="CO40" i="9" s="1"/>
  <c r="C34" i="9"/>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c r="BE32" i="9" s="1"/>
  <c r="BE33" i="9" s="1"/>
</calcChain>
</file>

<file path=xl/sharedStrings.xml><?xml version="1.0" encoding="utf-8"?>
<sst xmlns="http://schemas.openxmlformats.org/spreadsheetml/2006/main" count="1022" uniqueCount="542">
  <si>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</si>
  <si>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</si>
  <si>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</si>
  <si>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</si>
  <si>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</si>
  <si>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</si>
  <si>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</si>
  <si>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</si>
  <si>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</si>
  <si>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</si>
  <si>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</si>
  <si>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</si>
  <si>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</si>
  <si>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</si>
  <si>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</si>
  <si>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</si>
  <si>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</si>
  <si>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</si>
  <si>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</si>
  <si>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</si>
  <si>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</si>
  <si>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</si>
  <si>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</si>
  <si>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</si>
  <si>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</si>
  <si>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</si>
  <si>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</si>
  <si>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</si>
  <si>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</si>
  <si>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</si>
  <si>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</si>
  <si>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</si>
  <si>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</si>
  <si>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</si>
  <si>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</si>
  <si>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</si>
  <si>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</si>
  <si>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</si>
  <si>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</si>
  <si>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</si>
  <si>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</si>
  <si>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</si>
  <si>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</si>
  <si>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</si>
  <si>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</si>
  <si>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</si>
  <si>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</si>
  <si>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</si>
  <si>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</si>
  <si>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</si>
  <si>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</si>
  <si>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</si>
  <si>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</si>
  <si>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</si>
  <si>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</si>
  <si>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</si>
  <si>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</si>
  <si>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</si>
  <si>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</si>
  <si>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</si>
  <si>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</si>
  <si>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</si>
  <si>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</si>
  <si>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</si>
  <si>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</si>
  <si>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</si>
  <si>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</si>
  <si>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</si>
  <si>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</si>
  <si>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</si>
  <si>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</si>
  <si>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</si>
  <si>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</si>
  <si>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</si>
  <si>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</si>
  <si>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</si>
  <si>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</si>
  <si>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</si>
  <si>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</si>
  <si>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</si>
  <si>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</si>
  <si>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</si>
  <si>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</si>
  <si>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</si>
  <si>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</si>
  <si>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</si>
  <si>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</si>
  <si>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</si>
  <si>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</si>
  <si>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</si>
  <si>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</si>
  <si>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</si>
  <si>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</si>
  <si>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</si>
  <si>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</si>
  <si>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</si>
  <si>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</si>
  <si>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</si>
  <si>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</si>
  <si>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</si>
  <si>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</si>
  <si>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</si>
  <si>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</si>
  <si>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</si>
  <si>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</si>
  <si>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</si>
  <si>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</si>
  <si>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</si>
  <si>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</si>
  <si>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</si>
  <si>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</si>
  <si>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</si>
  <si>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</si>
  <si>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</si>
  <si>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</si>
  <si>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</si>
  <si>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</si>
  <si>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</si>
  <si>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</si>
  <si>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</si>
  <si>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</si>
  <si>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</si>
  <si>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</si>
  <si>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</si>
  <si>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</si>
  <si>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</si>
  <si>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</si>
  <si>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</si>
  <si>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</si>
  <si>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</si>
  <si>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</si>
  <si>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</si>
  <si>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</si>
  <si>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</si>
  <si>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</si>
  <si>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</si>
  <si>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</si>
  <si>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</si>
  <si>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</si>
  <si>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</si>
  <si>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</si>
  <si>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</si>
  <si>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</si>
  <si>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</si>
  <si>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</si>
  <si>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</si>
  <si>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</si>
  <si>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</si>
  <si>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</si>
  <si>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</si>
  <si>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</si>
  <si>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</si>
  <si>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</si>
  <si>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</si>
  <si>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</si>
  <si>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</si>
  <si>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</si>
  <si>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</si>
  <si>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</si>
  <si>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</si>
  <si>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</si>
  <si>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</si>
  <si>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</si>
  <si>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</si>
  <si>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</si>
  <si>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</si>
  <si>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</si>
  <si>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</si>
  <si>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</si>
  <si>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</si>
  <si>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</si>
  <si>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</si>
  <si>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</si>
  <si>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</si>
  <si>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</si>
  <si>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</si>
  <si>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</si>
  <si>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</si>
  <si>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</si>
  <si>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</si>
  <si>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</si>
  <si>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</si>
  <si>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</si>
  <si>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</si>
  <si>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</si>
  <si>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</si>
  <si>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</si>
  <si>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</si>
  <si>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</si>
  <si>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</si>
  <si>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</si>
  <si>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</si>
  <si>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</si>
  <si>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</si>
  <si>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</si>
  <si>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</si>
  <si>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</si>
  <si>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</si>
  <si>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</si>
  <si>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</si>
  <si>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</si>
  <si>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</si>
  <si>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</si>
  <si>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</si>
  <si>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</si>
  <si>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</si>
  <si>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</si>
  <si>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</si>
  <si>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</si>
  <si>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</si>
  <si>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</si>
  <si>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</si>
  <si>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</si>
  <si>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</si>
  <si>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</si>
  <si>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</si>
  <si>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</si>
  <si>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</si>
  <si>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</si>
  <si>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</si>
  <si>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</si>
  <si>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</si>
  <si>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</si>
  <si>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</si>
  <si>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</si>
  <si>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</si>
  <si>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</si>
  <si>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</si>
  <si>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</si>
  <si>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</si>
  <si>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</si>
  <si>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</si>
  <si>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</si>
  <si>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</si>
  <si>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</si>
  <si>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</si>
  <si>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</si>
  <si>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</si>
  <si>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</si>
  <si>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</si>
  <si>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</si>
  <si>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</si>
  <si>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</si>
  <si>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</si>
  <si>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</si>
  <si>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</si>
  <si>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</si>
  <si>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</si>
  <si>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</si>
  <si>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</si>
  <si>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</si>
  <si>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</si>
  <si>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</si>
  <si>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</si>
  <si>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</si>
  <si>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</si>
  <si>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</si>
  <si>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</si>
  <si>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</si>
  <si>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</si>
  <si>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</si>
  <si>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</si>
  <si>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</si>
  <si>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</si>
  <si>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</si>
  <si>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</si>
  <si>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</si>
  <si>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</si>
  <si>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</si>
  <si>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</si>
  <si>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</si>
  <si>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</si>
  <si>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</si>
  <si>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</si>
  <si>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</si>
  <si>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</si>
  <si>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</si>
  <si>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</si>
  <si>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</si>
  <si>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</si>
  <si>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</si>
  <si>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</si>
  <si>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</si>
  <si>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</si>
  <si>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</si>
  <si>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</si>
  <si>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</si>
  <si>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</si>
  <si>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</si>
  <si>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</si>
  <si>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</si>
  <si>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</si>
  <si>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</si>
  <si>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</si>
  <si>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</si>
  <si>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</si>
  <si>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</si>
  <si>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</si>
  <si>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</si>
  <si>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</si>
  <si>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</si>
  <si>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</si>
  <si>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</si>
  <si>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</si>
  <si>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</si>
  <si>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</si>
  <si>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</si>
  <si>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</si>
  <si>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</si>
  <si>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島根県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</si>
  <si>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</si>
  <si>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</si>
  <si>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</si>
  <si>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</si>
  <si>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</si>
  <si>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</si>
  <si>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</si>
  <si>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</si>
  <si>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</si>
  <si>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</si>
  <si>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</si>
  <si>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</si>
  <si>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</si>
  <si>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</si>
  <si>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</si>
  <si>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</si>
  <si>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</si>
  <si>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</si>
  <si>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</si>
  <si>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</si>
  <si>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</si>
  <si>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総務事務集中処理特別会計</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</si>
  <si>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</si>
  <si>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</si>
  <si>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</si>
  <si>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</si>
  <si>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母子寡婦福祉資金特別会計</t>
    <phoneticPr fontId="5"/>
  </si>
  <si>
    <t>中小企業近代化資金特別会計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</si>
  <si>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</si>
  <si>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</si>
  <si>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</si>
  <si>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</si>
  <si>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</si>
  <si>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</si>
  <si>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</si>
  <si>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</si>
  <si>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</si>
  <si>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</si>
  <si>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</si>
  <si>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</si>
  <si>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</si>
  <si>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</si>
  <si>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</si>
  <si>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</si>
  <si>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</si>
  <si>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</si>
  <si>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病院事業会計</t>
    <phoneticPr fontId="5"/>
  </si>
  <si>
    <t>宅地造成事業会計</t>
    <phoneticPr fontId="5"/>
  </si>
  <si>
    <t>中海水中貯木場特別会計</t>
    <phoneticPr fontId="5"/>
  </si>
  <si>
    <t>法非適用企業</t>
    <phoneticPr fontId="5"/>
  </si>
  <si>
    <t>流域下水道特別会計</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</si>
  <si>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</si>
  <si>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</si>
  <si>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</si>
  <si>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</si>
  <si>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</si>
  <si>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</si>
  <si>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</si>
  <si>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</si>
  <si>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</si>
  <si>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</si>
  <si>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</si>
  <si>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</si>
  <si>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</si>
  <si>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</si>
  <si>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</si>
  <si>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</si>
  <si>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</si>
  <si>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</si>
  <si>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</si>
  <si>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</si>
  <si>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</si>
  <si>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</si>
  <si>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</si>
  <si>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</si>
  <si>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</si>
  <si>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</si>
  <si>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</si>
  <si>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</si>
  <si>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</si>
  <si>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</si>
  <si>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</si>
  <si>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</si>
  <si>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</si>
  <si>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</si>
  <si>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</si>
  <si>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</si>
  <si>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</si>
  <si>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</si>
  <si>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</si>
  <si>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</si>
  <si>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</si>
  <si>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</si>
  <si>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</si>
  <si>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</si>
  <si>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</si>
  <si>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</si>
  <si>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</si>
  <si>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</si>
  <si>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</si>
  <si>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</si>
  <si>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</si>
  <si>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</si>
  <si>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</si>
  <si>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</si>
  <si>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</si>
  <si>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</si>
  <si>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</si>
  <si>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</si>
  <si>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</si>
  <si>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</si>
  <si>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</si>
  <si>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</si>
  <si>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</si>
  <si>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</si>
  <si>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</si>
  <si>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</si>
  <si>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</si>
  <si>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</si>
  <si>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</si>
  <si>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</si>
  <si>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</si>
  <si>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</si>
  <si>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</si>
  <si>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</si>
  <si>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</si>
  <si>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</si>
  <si>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</si>
  <si>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</si>
  <si>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</si>
  <si>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</si>
  <si>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</si>
  <si>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</si>
  <si>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</si>
  <si>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</si>
  <si>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</si>
  <si>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</si>
  <si>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</si>
  <si>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</si>
  <si>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</si>
  <si>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</si>
  <si>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</si>
  <si>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</si>
  <si>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</si>
  <si>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</si>
  <si>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</si>
  <si>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</si>
  <si>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</si>
  <si>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</si>
  <si>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</si>
  <si>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</si>
  <si>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</si>
  <si>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</si>
  <si>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</si>
  <si>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</si>
  <si>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</si>
  <si>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</si>
  <si>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</si>
  <si>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</si>
  <si>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</si>
  <si>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</si>
  <si>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</si>
  <si>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</si>
  <si>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</si>
  <si>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</si>
  <si>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</si>
  <si>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</si>
  <si>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</si>
  <si>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</si>
  <si>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</si>
  <si>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</si>
  <si>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</si>
  <si>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</si>
  <si>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</si>
  <si>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</si>
  <si>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</si>
  <si>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</si>
  <si>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</si>
  <si>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</si>
  <si>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</si>
  <si>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</si>
  <si>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</si>
  <si>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病院事業会計</t>
  </si>
  <si>
    <t>一般会計</t>
  </si>
  <si>
    <t>電気事業会計</t>
  </si>
  <si>
    <t>臨港地域整備特別会計</t>
  </si>
  <si>
    <t>水道事業会計</t>
  </si>
  <si>
    <t>流域下水道特別会計</t>
  </si>
  <si>
    <t>工業用水道事業会計</t>
  </si>
  <si>
    <t>証紙特別会計</t>
  </si>
  <si>
    <t>その他会計（赤字）</t>
  </si>
  <si>
    <t>その他会計（黒字）</t>
  </si>
  <si>
    <t>島根県野菜価格安定基金協会</t>
    <rPh sb="0" eb="3">
      <t>シマネケン</t>
    </rPh>
    <rPh sb="3" eb="5">
      <t>ヤサイ</t>
    </rPh>
    <rPh sb="5" eb="7">
      <t>カカク</t>
    </rPh>
    <rPh sb="7" eb="9">
      <t>アンテイ</t>
    </rPh>
    <rPh sb="9" eb="11">
      <t>キキン</t>
    </rPh>
    <rPh sb="11" eb="13">
      <t>キョウカイ</t>
    </rPh>
    <phoneticPr fontId="8"/>
  </si>
  <si>
    <t>島根県畜産振興協会</t>
    <rPh sb="0" eb="3">
      <t>シマネケン</t>
    </rPh>
    <rPh sb="3" eb="5">
      <t>チクサン</t>
    </rPh>
    <rPh sb="5" eb="7">
      <t>シンコウ</t>
    </rPh>
    <rPh sb="7" eb="9">
      <t>キョウカイ</t>
    </rPh>
    <phoneticPr fontId="8"/>
  </si>
  <si>
    <t>○</t>
  </si>
  <si>
    <t>島根県林業公社（林業公社）</t>
    <rPh sb="0" eb="3">
      <t>シマネケン</t>
    </rPh>
    <rPh sb="3" eb="5">
      <t>リンギョウ</t>
    </rPh>
    <rPh sb="5" eb="7">
      <t>コウシャ</t>
    </rPh>
    <rPh sb="8" eb="10">
      <t>リンギョウ</t>
    </rPh>
    <rPh sb="10" eb="12">
      <t>コウシャ</t>
    </rPh>
    <phoneticPr fontId="8"/>
  </si>
  <si>
    <t>島根県水産振興協会</t>
    <rPh sb="0" eb="3">
      <t>シマネケン</t>
    </rPh>
    <rPh sb="3" eb="5">
      <t>スイサン</t>
    </rPh>
    <rPh sb="5" eb="7">
      <t>シンコウ</t>
    </rPh>
    <rPh sb="7" eb="9">
      <t>キョウカイ</t>
    </rPh>
    <phoneticPr fontId="8"/>
  </si>
  <si>
    <t>島根県育英会</t>
    <rPh sb="0" eb="3">
      <t>シマネケン</t>
    </rPh>
    <rPh sb="3" eb="6">
      <t>イクエイカイ</t>
    </rPh>
    <phoneticPr fontId="8"/>
  </si>
  <si>
    <t>しまね海洋館</t>
    <rPh sb="3" eb="5">
      <t>カイヨウ</t>
    </rPh>
    <rPh sb="5" eb="6">
      <t>カン</t>
    </rPh>
    <phoneticPr fontId="8"/>
  </si>
  <si>
    <t>ふるさと島根定住財団</t>
    <rPh sb="4" eb="6">
      <t>シマネ</t>
    </rPh>
    <rPh sb="6" eb="8">
      <t>テイジュウ</t>
    </rPh>
    <rPh sb="8" eb="10">
      <t>ザイダン</t>
    </rPh>
    <phoneticPr fontId="8"/>
  </si>
  <si>
    <t>しまね自然と環境財団</t>
    <rPh sb="3" eb="5">
      <t>シゼン</t>
    </rPh>
    <rPh sb="6" eb="8">
      <t>カンキョウ</t>
    </rPh>
    <rPh sb="8" eb="10">
      <t>ザイダン</t>
    </rPh>
    <phoneticPr fontId="8"/>
  </si>
  <si>
    <t>島根県環境管理センター</t>
    <rPh sb="0" eb="3">
      <t>シマネケン</t>
    </rPh>
    <rPh sb="3" eb="5">
      <t>カンキョウ</t>
    </rPh>
    <rPh sb="5" eb="7">
      <t>カンリ</t>
    </rPh>
    <phoneticPr fontId="8"/>
  </si>
  <si>
    <t>しまね女性センター</t>
    <rPh sb="3" eb="5">
      <t>ジョセイ</t>
    </rPh>
    <phoneticPr fontId="8"/>
  </si>
  <si>
    <t>島根県文化振興財団</t>
    <rPh sb="0" eb="3">
      <t>シマネケン</t>
    </rPh>
    <rPh sb="3" eb="5">
      <t>ブンカ</t>
    </rPh>
    <rPh sb="5" eb="7">
      <t>シンコウ</t>
    </rPh>
    <rPh sb="7" eb="9">
      <t>ザイダン</t>
    </rPh>
    <phoneticPr fontId="8"/>
  </si>
  <si>
    <t>しまね国際センター</t>
    <rPh sb="3" eb="5">
      <t>コクサイ</t>
    </rPh>
    <phoneticPr fontId="8"/>
  </si>
  <si>
    <t>島根県障害者スポーツ協会</t>
  </si>
  <si>
    <t>島根県生活衛生営業指導センター</t>
  </si>
  <si>
    <t>しまね農業振興公社</t>
  </si>
  <si>
    <t>島根県みどりの担い手育成基金</t>
  </si>
  <si>
    <t>くにびきメッセ</t>
  </si>
  <si>
    <t>島根県石央地域地場産業振興センター</t>
  </si>
  <si>
    <t>しまね産業振興財団</t>
  </si>
  <si>
    <t>島根県建設技術センター</t>
  </si>
  <si>
    <t>島根県暴力追放県民センター</t>
  </si>
  <si>
    <t>島根県食肉公社</t>
  </si>
  <si>
    <t>出雲空港ターミナルビル</t>
  </si>
  <si>
    <t>石見空港ターミナルビル</t>
  </si>
  <si>
    <t>島根県住宅供給公社</t>
  </si>
  <si>
    <t>島根県土地開発公社</t>
  </si>
  <si>
    <t>公立大学法人島根県立大学</t>
  </si>
  <si>
    <t>境港管理組合</t>
    <rPh sb="0" eb="1">
      <t>サカイ</t>
    </rPh>
    <rPh sb="1" eb="2">
      <t>コウ</t>
    </rPh>
    <rPh sb="2" eb="4">
      <t>カンリ</t>
    </rPh>
    <rPh sb="4" eb="6">
      <t>クミアイ</t>
    </rPh>
    <phoneticPr fontId="8"/>
  </si>
  <si>
    <t>　①一般会計</t>
    <rPh sb="2" eb="4">
      <t>イッパン</t>
    </rPh>
    <rPh sb="4" eb="6">
      <t>カイケイ</t>
    </rPh>
    <phoneticPr fontId="8"/>
  </si>
  <si>
    <t>　②港湾整備事業特別会計</t>
    <rPh sb="2" eb="4">
      <t>コウワン</t>
    </rPh>
    <rPh sb="4" eb="6">
      <t>セイビ</t>
    </rPh>
    <rPh sb="6" eb="8">
      <t>ジギョウ</t>
    </rPh>
    <rPh sb="8" eb="10">
      <t>トクベツ</t>
    </rPh>
    <rPh sb="10" eb="12">
      <t>カイケイ</t>
    </rPh>
    <phoneticPr fontId="8"/>
  </si>
  <si>
    <t>隠岐広域連合</t>
    <rPh sb="0" eb="2">
      <t>オキ</t>
    </rPh>
    <rPh sb="2" eb="4">
      <t>コウイキ</t>
    </rPh>
    <rPh sb="4" eb="6">
      <t>レンゴウ</t>
    </rPh>
    <phoneticPr fontId="8"/>
  </si>
  <si>
    <t>　②消防事業特別会計</t>
    <rPh sb="2" eb="4">
      <t>ショウボウ</t>
    </rPh>
    <rPh sb="4" eb="6">
      <t>ジギョウ</t>
    </rPh>
    <rPh sb="6" eb="8">
      <t>トクベツ</t>
    </rPh>
    <rPh sb="8" eb="10">
      <t>カイケイ</t>
    </rPh>
    <phoneticPr fontId="8"/>
  </si>
  <si>
    <t>-</t>
    <phoneticPr fontId="2"/>
  </si>
  <si>
    <t>-</t>
    <phoneticPr fontId="2"/>
  </si>
  <si>
    <t>-</t>
    <phoneticPr fontId="2"/>
  </si>
  <si>
    <t>-</t>
    <phoneticPr fontId="2"/>
  </si>
  <si>
    <t>　③介護保険事業特別会計</t>
    <rPh sb="2" eb="4">
      <t>カイゴ</t>
    </rPh>
    <rPh sb="4" eb="6">
      <t>ホケン</t>
    </rPh>
    <rPh sb="6" eb="8">
      <t>ジギョウ</t>
    </rPh>
    <rPh sb="8" eb="10">
      <t>トクベツ</t>
    </rPh>
    <rPh sb="10" eb="12">
      <t>カイケイ</t>
    </rPh>
    <phoneticPr fontId="8"/>
  </si>
  <si>
    <t>　④隠岐病院事業特別会計</t>
    <rPh sb="2" eb="4">
      <t>オキ</t>
    </rPh>
    <rPh sb="4" eb="6">
      <t>ビョウイン</t>
    </rPh>
    <rPh sb="6" eb="8">
      <t>ジギョウ</t>
    </rPh>
    <rPh sb="8" eb="10">
      <t>トクベツ</t>
    </rPh>
    <rPh sb="10" eb="12">
      <t>カイケイ</t>
    </rPh>
    <phoneticPr fontId="8"/>
  </si>
  <si>
    <t>　⑤隠岐島前病院事業特別会計</t>
    <rPh sb="2" eb="4">
      <t>オキ</t>
    </rPh>
    <rPh sb="4" eb="6">
      <t>ドウゼン</t>
    </rPh>
    <rPh sb="6" eb="8">
      <t>ビョウイン</t>
    </rPh>
    <rPh sb="8" eb="10">
      <t>ジギョウ</t>
    </rPh>
    <rPh sb="10" eb="12">
      <t>トクベツ</t>
    </rPh>
    <rPh sb="12" eb="14">
      <t>カイケイ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</si>
</sst>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12" xfId="29" applyNumberFormat="1" applyFont="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96" xfId="29" applyNumberFormat="1" applyFont="1" applyBorder="1" applyAlignment="1" applyProtection="1">
      <alignment horizontal="right" vertical="center" shrinkToFit="1"/>
      <protection locked="0"/>
    </xf>
    <xf numFmtId="177" fontId="25" fillId="0" borderId="92"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1"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123663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181163</c:v>
                </c:pt>
                <c:pt idx="1">
                  <c:v>163163</c:v>
                </c:pt>
                <c:pt idx="2">
                  <c:v>164275</c:v>
                </c:pt>
                <c:pt idx="3">
                  <c:v>171717</c:v>
                </c:pt>
                <c:pt idx="4">
                  <c:v>168561</c:v>
                </c:pt>
              </c:numCache>
            </c:numRef>
          </c:val>
          <c:smooth val="0"/>
        </c:ser>
        <c:dLbls>
          <c:showLegendKey val="0"/>
          <c:showVal val="0"/>
          <c:showCatName val="0"/>
          <c:showSerName val="0"/>
          <c:showPercent val="0"/>
          <c:showBubbleSize val="0"/>
        </c:dLbls>
        <c:marker val="1"/>
        <c:smooth val="0"/>
        <c:axId val="63630720"/>
        <c:axId val="63792640"/>
      </c:lineChart>
      <c:catAx>
        <c:axId val="63630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792640"/>
        <c:crosses val="autoZero"/>
        <c:auto val="1"/>
        <c:lblAlgn val="ctr"/>
        <c:lblOffset val="100"/>
        <c:tickLblSkip val="1"/>
        <c:tickMarkSkip val="1"/>
        <c:noMultiLvlLbl val="0"/>
      </c:catAx>
      <c:valAx>
        <c:axId val="637926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63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c:v>
                </c:pt>
                <c:pt idx="1">
                  <c:v>1.87</c:v>
                </c:pt>
                <c:pt idx="2">
                  <c:v>1.68</c:v>
                </c:pt>
                <c:pt idx="3">
                  <c:v>1.86</c:v>
                </c:pt>
                <c:pt idx="4">
                  <c:v>1.78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c:v>
                </c:pt>
                <c:pt idx="1">
                  <c:v>1.64</c:v>
                </c:pt>
                <c:pt idx="2">
                  <c:v>1.64</c:v>
                </c:pt>
                <c:pt idx="3">
                  <c:v>1.63</c:v>
                </c:pt>
                <c:pt idx="4">
                  <c:v>1.64</c:v>
                </c:pt>
              </c:numCache>
            </c:numRef>
          </c:val>
        </c:ser>
        <c:dLbls>
          <c:showLegendKey val="0"/>
          <c:showVal val="0"/>
          <c:showCatName val="0"/>
          <c:showSerName val="0"/>
          <c:showPercent val="0"/>
          <c:showBubbleSize val="0"/>
        </c:dLbls>
        <c:gapWidth val="250"/>
        <c:overlap val="100"/>
        <c:axId val="66366848"/>
        <c:axId val="6636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4.6500000000000004</c:v>
                </c:pt>
                <c:pt idx="1">
                  <c:v>2.94</c:v>
                </c:pt>
                <c:pt idx="2">
                  <c:v>1.92</c:v>
                </c:pt>
                <c:pt idx="3">
                  <c:v>0.99</c:v>
                </c:pt>
                <c:pt idx="4">
                  <c:v>1.65</c:v>
                </c:pt>
              </c:numCache>
            </c:numRef>
          </c:val>
          <c:smooth val="0"/>
        </c:ser>
        <c:dLbls>
          <c:showLegendKey val="0"/>
          <c:showVal val="0"/>
          <c:showCatName val="0"/>
          <c:showSerName val="0"/>
          <c:showPercent val="0"/>
          <c:showBubbleSize val="0"/>
        </c:dLbls>
        <c:marker val="1"/>
        <c:smooth val="0"/>
        <c:axId val="66366848"/>
        <c:axId val="66369024"/>
      </c:lineChart>
      <c:catAx>
        <c:axId val="663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69024"/>
        <c:crosses val="autoZero"/>
        <c:auto val="1"/>
        <c:lblAlgn val="ctr"/>
        <c:lblOffset val="100"/>
        <c:tickLblSkip val="1"/>
        <c:tickMarkSkip val="1"/>
        <c:noMultiLvlLbl val="0"/>
      </c:catAx>
      <c:valAx>
        <c:axId val="6636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6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0.04</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0.6</c:v>
                </c:pt>
                <c:pt idx="4">
                  <c:v>#N/A</c:v>
                </c:pt>
                <c:pt idx="5">
                  <c:v>7.0000000000000007E-2</c:v>
                </c:pt>
                <c:pt idx="6">
                  <c:v>#N/A</c:v>
                </c:pt>
                <c:pt idx="7">
                  <c:v>0.06</c:v>
                </c:pt>
                <c:pt idx="8">
                  <c:v>#N/A</c:v>
                </c:pt>
                <c:pt idx="9">
                  <c:v>0.08</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0.35</c:v>
                </c:pt>
                <c:pt idx="4">
                  <c:v>#N/A</c:v>
                </c:pt>
                <c:pt idx="5">
                  <c:v>0.28000000000000003</c:v>
                </c:pt>
                <c:pt idx="6">
                  <c:v>#N/A</c:v>
                </c:pt>
                <c:pt idx="7">
                  <c:v>0.25</c:v>
                </c:pt>
                <c:pt idx="8">
                  <c:v>#N/A</c:v>
                </c:pt>
                <c:pt idx="9">
                  <c:v>0.2</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0.25</c:v>
                </c:pt>
                <c:pt idx="4">
                  <c:v>#N/A</c:v>
                </c:pt>
                <c:pt idx="5">
                  <c:v>0.28999999999999998</c:v>
                </c:pt>
                <c:pt idx="6">
                  <c:v>#N/A</c:v>
                </c:pt>
                <c:pt idx="7">
                  <c:v>0.37</c:v>
                </c:pt>
                <c:pt idx="8">
                  <c:v>#N/A</c:v>
                </c:pt>
                <c:pt idx="9">
                  <c:v>0.4</c:v>
                </c:pt>
              </c:numCache>
            </c:numRef>
          </c:val>
        </c:ser>
        <c:ser>
          <c:idx val="6"/>
          <c:order val="6"/>
          <c:tx>
            <c:strRef>
              <c:f>データシート!$A$33</c:f>
              <c:strCache>
                <c:ptCount val="1"/>
                <c:pt idx="0">
                  <c:v>臨港地域整備特別会計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0.85</c:v>
                </c:pt>
                <c:pt idx="2">
                  <c:v>#N/A</c:v>
                </c:pt>
                <c:pt idx="3">
                  <c:v>0.86</c:v>
                </c:pt>
                <c:pt idx="4">
                  <c:v>#N/A</c:v>
                </c:pt>
                <c:pt idx="5">
                  <c:v>0.75</c:v>
                </c:pt>
                <c:pt idx="6">
                  <c:v>#N/A</c:v>
                </c:pt>
                <c:pt idx="7">
                  <c:v>0.7</c:v>
                </c:pt>
                <c:pt idx="8">
                  <c:v>#N/A</c:v>
                </c:pt>
                <c:pt idx="9">
                  <c:v>0.56000000000000005</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0.17</c:v>
                </c:pt>
                <c:pt idx="2">
                  <c:v>#N/A</c:v>
                </c:pt>
                <c:pt idx="3">
                  <c:v>0.28000000000000003</c:v>
                </c:pt>
                <c:pt idx="4">
                  <c:v>#N/A</c:v>
                </c:pt>
                <c:pt idx="5">
                  <c:v>0.43</c:v>
                </c:pt>
                <c:pt idx="6">
                  <c:v>#N/A</c:v>
                </c:pt>
                <c:pt idx="7">
                  <c:v>0.57999999999999996</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1.45</c:v>
                </c:pt>
                <c:pt idx="2">
                  <c:v>#N/A</c:v>
                </c:pt>
                <c:pt idx="3">
                  <c:v>1.82</c:v>
                </c:pt>
                <c:pt idx="4">
                  <c:v>#N/A</c:v>
                </c:pt>
                <c:pt idx="5">
                  <c:v>1.6</c:v>
                </c:pt>
                <c:pt idx="6">
                  <c:v>#N/A</c:v>
                </c:pt>
                <c:pt idx="7">
                  <c:v>1.79</c:v>
                </c:pt>
                <c:pt idx="8">
                  <c:v>#N/A</c:v>
                </c:pt>
                <c:pt idx="9">
                  <c:v>1.71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3.14</c:v>
                </c:pt>
                <c:pt idx="2">
                  <c:v>#N/A</c:v>
                </c:pt>
                <c:pt idx="3">
                  <c:v>3.48</c:v>
                </c:pt>
                <c:pt idx="4">
                  <c:v>#N/A</c:v>
                </c:pt>
                <c:pt idx="5">
                  <c:v>3.59</c:v>
                </c:pt>
                <c:pt idx="6">
                  <c:v>#N/A</c:v>
                </c:pt>
                <c:pt idx="7">
                  <c:v>3.48</c:v>
                </c:pt>
                <c:pt idx="8">
                  <c:v>#N/A</c:v>
                </c:pt>
                <c:pt idx="9">
                  <c:v>3.1</c:v>
                </c:pt>
              </c:numCache>
            </c:numRef>
          </c:val>
        </c:ser>
        <c:dLbls>
          <c:showLegendKey val="0"/>
          <c:showVal val="0"/>
          <c:showCatName val="0"/>
          <c:showSerName val="0"/>
          <c:showPercent val="0"/>
          <c:showBubbleSize val="0"/>
        </c:dLbls>
        <c:gapWidth val="150"/>
        <c:overlap val="100"/>
        <c:axId val="66496000"/>
        <c:axId val="66497536"/>
      </c:barChart>
      <c:catAx>
        <c:axId val="664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97536"/>
        <c:crosses val="autoZero"/>
        <c:auto val="1"/>
        <c:lblAlgn val="ctr"/>
        <c:lblOffset val="100"/>
        <c:tickLblSkip val="1"/>
        <c:tickMarkSkip val="1"/>
        <c:noMultiLvlLbl val="0"/>
      </c:catAx>
      <c:valAx>
        <c:axId val="6649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9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61566</c:v>
                </c:pt>
                <c:pt idx="5">
                  <c:v>62488</c:v>
                </c:pt>
                <c:pt idx="8">
                  <c:v>63416</c:v>
                </c:pt>
                <c:pt idx="11">
                  <c:v>64978</c:v>
                </c:pt>
                <c:pt idx="14">
                  <c:v>67506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1582</c:v>
                </c:pt>
                <c:pt idx="3">
                  <c:v>1350</c:v>
                </c:pt>
                <c:pt idx="6">
                  <c:v>1098</c:v>
                </c:pt>
                <c:pt idx="9">
                  <c:v>1030</c:v>
                </c:pt>
                <c:pt idx="12">
                  <c:v>992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513</c:v>
                </c:pt>
                <c:pt idx="3">
                  <c:v>502</c:v>
                </c:pt>
                <c:pt idx="6">
                  <c:v>479</c:v>
                </c:pt>
                <c:pt idx="9">
                  <c:v>507</c:v>
                </c:pt>
                <c:pt idx="12">
                  <c:v>498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2222</c:v>
                </c:pt>
                <c:pt idx="3">
                  <c:v>2209</c:v>
                </c:pt>
                <c:pt idx="6">
                  <c:v>2346</c:v>
                </c:pt>
                <c:pt idx="9">
                  <c:v>2385</c:v>
                </c:pt>
                <c:pt idx="12">
                  <c:v>2369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2891</c:v>
                </c:pt>
                <c:pt idx="3">
                  <c:v>3558</c:v>
                </c:pt>
                <c:pt idx="6">
                  <c:v>3600</c:v>
                </c:pt>
                <c:pt idx="9">
                  <c:v>4301</c:v>
                </c:pt>
                <c:pt idx="12">
                  <c:v>5010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94503</c:v>
                </c:pt>
                <c:pt idx="3">
                  <c:v>85417</c:v>
                </c:pt>
                <c:pt idx="6">
                  <c:v>83775</c:v>
                </c:pt>
                <c:pt idx="9">
                  <c:v>86413</c:v>
                </c:pt>
                <c:pt idx="12">
                  <c:v>84507</c:v>
                </c:pt>
              </c:numCache>
            </c:numRef>
          </c:val>
        </c:ser>
        <c:dLbls>
          <c:showLegendKey val="0"/>
          <c:showVal val="0"/>
          <c:showCatName val="0"/>
          <c:showSerName val="0"/>
          <c:showPercent val="0"/>
          <c:showBubbleSize val="0"/>
        </c:dLbls>
        <c:gapWidth val="100"/>
        <c:overlap val="100"/>
        <c:axId val="66646784"/>
        <c:axId val="6664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40145</c:v>
                </c:pt>
                <c:pt idx="2">
                  <c:v>#N/A</c:v>
                </c:pt>
                <c:pt idx="3">
                  <c:v>#N/A</c:v>
                </c:pt>
                <c:pt idx="4">
                  <c:v>30548</c:v>
                </c:pt>
                <c:pt idx="5">
                  <c:v>#N/A</c:v>
                </c:pt>
                <c:pt idx="6">
                  <c:v>#N/A</c:v>
                </c:pt>
                <c:pt idx="7">
                  <c:v>27882</c:v>
                </c:pt>
                <c:pt idx="8">
                  <c:v>#N/A</c:v>
                </c:pt>
                <c:pt idx="9">
                  <c:v>#N/A</c:v>
                </c:pt>
                <c:pt idx="10">
                  <c:v>29658</c:v>
                </c:pt>
                <c:pt idx="11">
                  <c:v>#N/A</c:v>
                </c:pt>
                <c:pt idx="12">
                  <c:v>#N/A</c:v>
                </c:pt>
                <c:pt idx="13">
                  <c:v>25886</c:v>
                </c:pt>
                <c:pt idx="14">
                  <c:v>#N/A</c:v>
                </c:pt>
              </c:numCache>
            </c:numRef>
          </c:val>
          <c:smooth val="0"/>
        </c:ser>
        <c:dLbls>
          <c:showLegendKey val="0"/>
          <c:showVal val="0"/>
          <c:showCatName val="0"/>
          <c:showSerName val="0"/>
          <c:showPercent val="0"/>
          <c:showBubbleSize val="0"/>
        </c:dLbls>
        <c:marker val="1"/>
        <c:smooth val="0"/>
        <c:axId val="66646784"/>
        <c:axId val="66648704"/>
      </c:lineChart>
      <c:catAx>
        <c:axId val="666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48704"/>
        <c:crosses val="autoZero"/>
        <c:auto val="1"/>
        <c:lblAlgn val="ctr"/>
        <c:lblOffset val="100"/>
        <c:tickLblSkip val="1"/>
        <c:tickMarkSkip val="1"/>
        <c:noMultiLvlLbl val="0"/>
      </c:catAx>
      <c:valAx>
        <c:axId val="6664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731647</c:v>
                </c:pt>
                <c:pt idx="5">
                  <c:v>739149</c:v>
                </c:pt>
                <c:pt idx="8">
                  <c:v>747010</c:v>
                </c:pt>
                <c:pt idx="11">
                  <c:v>746776</c:v>
                </c:pt>
                <c:pt idx="14">
                  <c:v>733304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14236</c:v>
                </c:pt>
                <c:pt idx="5">
                  <c:v>13809</c:v>
                </c:pt>
                <c:pt idx="8">
                  <c:v>13413</c:v>
                </c:pt>
                <c:pt idx="11">
                  <c:v>12909</c:v>
                </c:pt>
                <c:pt idx="14">
                  <c:v>12508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75892</c:v>
                </c:pt>
                <c:pt idx="5">
                  <c:v>73356</c:v>
                </c:pt>
                <c:pt idx="8">
                  <c:v>75888</c:v>
                </c:pt>
                <c:pt idx="11">
                  <c:v>79444</c:v>
                </c:pt>
                <c:pt idx="14">
                  <c:v>76290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31241</c:v>
                </c:pt>
                <c:pt idx="3">
                  <c:v>28538</c:v>
                </c:pt>
                <c:pt idx="6">
                  <c:v>26958</c:v>
                </c:pt>
                <c:pt idx="9">
                  <c:v>27534</c:v>
                </c:pt>
                <c:pt idx="12">
                  <c:v>25632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135131</c:v>
                </c:pt>
                <c:pt idx="3">
                  <c:v>134777</c:v>
                </c:pt>
                <c:pt idx="6">
                  <c:v>133354</c:v>
                </c:pt>
                <c:pt idx="9">
                  <c:v>130406</c:v>
                </c:pt>
                <c:pt idx="12">
                  <c:v>122050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4629</c:v>
                </c:pt>
                <c:pt idx="3">
                  <c:v>4528</c:v>
                </c:pt>
                <c:pt idx="6">
                  <c:v>4185</c:v>
                </c:pt>
                <c:pt idx="9">
                  <c:v>3460</c:v>
                </c:pt>
                <c:pt idx="12">
                  <c:v>3095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29522</c:v>
                </c:pt>
                <c:pt idx="3">
                  <c:v>31185</c:v>
                </c:pt>
                <c:pt idx="6">
                  <c:v>28313</c:v>
                </c:pt>
                <c:pt idx="9">
                  <c:v>27119</c:v>
                </c:pt>
                <c:pt idx="12">
                  <c:v>25244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13644</c:v>
                </c:pt>
                <c:pt idx="3">
                  <c:v>10572</c:v>
                </c:pt>
                <c:pt idx="6">
                  <c:v>11748</c:v>
                </c:pt>
                <c:pt idx="9">
                  <c:v>10559</c:v>
                </c:pt>
                <c:pt idx="12">
                  <c:v>9442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1035210</c:v>
                </c:pt>
                <c:pt idx="3">
                  <c:v>1025200</c:v>
                </c:pt>
                <c:pt idx="6">
                  <c:v>1031503</c:v>
                </c:pt>
                <c:pt idx="9">
                  <c:v>1033870</c:v>
                </c:pt>
                <c:pt idx="12">
                  <c:v>1022190</c:v>
                </c:pt>
              </c:numCache>
            </c:numRef>
          </c:val>
        </c:ser>
        <c:dLbls>
          <c:showLegendKey val="0"/>
          <c:showVal val="0"/>
          <c:showCatName val="0"/>
          <c:showSerName val="0"/>
          <c:showPercent val="0"/>
          <c:showBubbleSize val="0"/>
        </c:dLbls>
        <c:gapWidth val="100"/>
        <c:overlap val="100"/>
        <c:axId val="76444032"/>
        <c:axId val="7644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427601</c:v>
                </c:pt>
                <c:pt idx="2">
                  <c:v>#N/A</c:v>
                </c:pt>
                <c:pt idx="3">
                  <c:v>#N/A</c:v>
                </c:pt>
                <c:pt idx="4">
                  <c:v>408485</c:v>
                </c:pt>
                <c:pt idx="5">
                  <c:v>#N/A</c:v>
                </c:pt>
                <c:pt idx="6">
                  <c:v>#N/A</c:v>
                </c:pt>
                <c:pt idx="7">
                  <c:v>399750</c:v>
                </c:pt>
                <c:pt idx="8">
                  <c:v>#N/A</c:v>
                </c:pt>
                <c:pt idx="9">
                  <c:v>#N/A</c:v>
                </c:pt>
                <c:pt idx="10">
                  <c:v>393820</c:v>
                </c:pt>
                <c:pt idx="11">
                  <c:v>#N/A</c:v>
                </c:pt>
                <c:pt idx="12">
                  <c:v>#N/A</c:v>
                </c:pt>
                <c:pt idx="13">
                  <c:v>385552</c:v>
                </c:pt>
                <c:pt idx="14">
                  <c:v>#N/A</c:v>
                </c:pt>
              </c:numCache>
            </c:numRef>
          </c:val>
          <c:smooth val="0"/>
        </c:ser>
        <c:dLbls>
          <c:showLegendKey val="0"/>
          <c:showVal val="0"/>
          <c:showCatName val="0"/>
          <c:showSerName val="0"/>
          <c:showPercent val="0"/>
          <c:showBubbleSize val="0"/>
        </c:dLbls>
        <c:marker val="1"/>
        <c:smooth val="0"/>
        <c:axId val="76444032"/>
        <c:axId val="76445952"/>
      </c:lineChart>
      <c:catAx>
        <c:axId val="764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445952"/>
        <c:crosses val="autoZero"/>
        <c:auto val="1"/>
        <c:lblAlgn val="ctr"/>
        <c:lblOffset val="100"/>
        <c:tickLblSkip val="1"/>
        <c:tickMarkSkip val="1"/>
        <c:noMultiLvlLbl val="0"/>
      </c:catAx>
      <c:valAx>
        <c:axId val="7644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4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706,198
700,491
6,708.23
536,486,890
518,558,603
5,039,910
283,522,681
978,607,642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人口減少・高齢化が進行し、産業集積も乏しい本県は、県税収入は歳入総額の</a:t>
          </a:r>
          <a:r>
            <a:rPr kumimoji="1" lang="en-US" altLang="ja-JP" sz="1300">
              <a:latin typeface="ＭＳ Ｐゴシック"/>
            </a:rPr>
            <a:t>10%</a:t>
          </a:r>
          <a:r>
            <a:rPr kumimoji="1" lang="ja-JP" altLang="en-US" sz="1300">
              <a:latin typeface="ＭＳ Ｐゴシック"/>
            </a:rPr>
            <a:t>程度と脆弱な財政基盤となって</a:t>
          </a:r>
          <a:r>
            <a:rPr kumimoji="1" lang="ja-JP" altLang="en-US" sz="1300">
              <a:solidFill>
                <a:sysClr val="windowText" lastClr="000000"/>
              </a:solidFill>
              <a:latin typeface="ＭＳ Ｐゴシック"/>
            </a:rPr>
            <a:t>います。近年は、リーマンショック以降の経済対策等による財政需要の増加により、財政力指数はわずかながら低下していましたが、平成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年度は、企業業績の回復による法人事業税、地方法人特別譲与税の増加などにより上昇しました。</a:t>
          </a:r>
        </a:p>
        <a:p>
          <a:r>
            <a:rPr kumimoji="1" lang="ja-JP" altLang="en-US" sz="1300">
              <a:solidFill>
                <a:sysClr val="windowText" lastClr="000000"/>
              </a:solidFill>
              <a:latin typeface="ＭＳ Ｐゴシック"/>
            </a:rPr>
            <a:t>　産業振興による税源涵養により県税収入の増加を図るとともに、県税徴収を強化するなど一層の税収確保に努めます。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45</xdr:row>
      <xdr:rowOff>74083</xdr:rowOff>
    </xdr:to>
    <xdr:cxnSp macro="">
      <xdr:nvCxnSpPr>
        <xdr:cNvPr id="65" name="直線コネクタ 64"/>
        <xdr:cNvCxnSpPr/>
      </xdr:nvCxnSpPr>
      <xdr:spPr>
        <a:xfrm flipV="1">
          <a:off x="4114800" y="75882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74083</xdr:rowOff>
    </xdr:to>
    <xdr:cxnSp macro="">
      <xdr:nvCxnSpPr>
        <xdr:cNvPr id="68" name="直線コネクタ 67"/>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45</xdr:row>
      <xdr:rowOff>74083</xdr:rowOff>
    </xdr:to>
    <xdr:cxnSp macro="">
      <xdr:nvCxnSpPr>
        <xdr:cNvPr id="71" name="直線コネクタ 70"/>
        <xdr:cNvCxnSpPr/>
      </xdr:nvCxnSpPr>
      <xdr:spPr>
        <a:xfrm>
          <a:off x="2336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3" name="テキスト ボックス 7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44</xdr:row>
      <xdr:rowOff>44450</xdr:rowOff>
    </xdr:to>
    <xdr:cxnSp macro="">
      <xdr:nvCxnSpPr>
        <xdr:cNvPr id="74" name="直線コネクタ 73"/>
        <xdr:cNvCxnSpPr/>
      </xdr:nvCxnSpPr>
      <xdr:spPr>
        <a:xfrm>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6" name="テキスト ボックス 75"/>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7" name="フローチャート : 判断 76"/>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78" name="テキスト ボックス 77"/>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4" name="円/楕円 83"/>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5"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6" name="円/楕円 85"/>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7" name="テキスト ボックス 86"/>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8" name="円/楕円 87"/>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89" name="テキスト ボックス 8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0" name="円/楕円 89"/>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1" name="テキスト ボックス 90"/>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2" name="円/楕円 91"/>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3" name="テキスト ボックス 9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月に策定した「財政健全化基本方針」に基づき、総人件費及び公債費の抑制や歳出削減等に取り組んでおり、平成</a:t>
          </a:r>
          <a:r>
            <a:rPr kumimoji="1" lang="en-US" altLang="ja-JP" sz="1300">
              <a:latin typeface="ＭＳ Ｐゴシック"/>
            </a:rPr>
            <a:t>19</a:t>
          </a:r>
          <a:r>
            <a:rPr kumimoji="1" lang="ja-JP" altLang="en-US" sz="1300">
              <a:latin typeface="ＭＳ Ｐゴシック"/>
            </a:rPr>
            <a:t>年度時点で見込まれた収支不足</a:t>
          </a:r>
          <a:r>
            <a:rPr kumimoji="1" lang="en-US" altLang="ja-JP" sz="1300">
              <a:latin typeface="ＭＳ Ｐゴシック"/>
            </a:rPr>
            <a:t>200</a:t>
          </a:r>
          <a:r>
            <a:rPr kumimoji="1" lang="ja-JP" altLang="en-US" sz="1300">
              <a:latin typeface="ＭＳ Ｐゴシック"/>
            </a:rPr>
            <a:t>億円台後半のうち</a:t>
          </a:r>
          <a:r>
            <a:rPr kumimoji="1" lang="en-US" altLang="ja-JP" sz="1300">
              <a:latin typeface="ＭＳ Ｐゴシック"/>
            </a:rPr>
            <a:t>230</a:t>
          </a:r>
          <a:r>
            <a:rPr kumimoji="1" lang="ja-JP" altLang="en-US" sz="1300">
              <a:latin typeface="ＭＳ Ｐゴシック"/>
            </a:rPr>
            <a:t>億円程度を解消してきた結果、類似団体平均を下回っており、引き続き収支不足の圧縮のための取組を着実に推進し、更なる改善に努めます。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97790</xdr:rowOff>
    </xdr:from>
    <xdr:to>
      <xdr:col>7</xdr:col>
      <xdr:colOff>152400</xdr:colOff>
      <xdr:row>67</xdr:row>
      <xdr:rowOff>152400</xdr:rowOff>
    </xdr:to>
    <xdr:cxnSp macro="">
      <xdr:nvCxnSpPr>
        <xdr:cNvPr id="119" name="直線コネクタ 118"/>
        <xdr:cNvCxnSpPr/>
      </xdr:nvCxnSpPr>
      <xdr:spPr>
        <a:xfrm flipV="1">
          <a:off x="4953000" y="1038479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0"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1" name="直線コネクタ 120"/>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12717</xdr:rowOff>
    </xdr:from>
    <xdr:ext cx="762000" cy="259045"/>
    <xdr:sp macro="" textlink="">
      <xdr:nvSpPr>
        <xdr:cNvPr id="122"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97790</xdr:rowOff>
    </xdr:from>
    <xdr:to>
      <xdr:col>7</xdr:col>
      <xdr:colOff>241300</xdr:colOff>
      <xdr:row>60</xdr:row>
      <xdr:rowOff>97790</xdr:rowOff>
    </xdr:to>
    <xdr:cxnSp macro="">
      <xdr:nvCxnSpPr>
        <xdr:cNvPr id="123" name="直線コネクタ 122"/>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62</xdr:row>
      <xdr:rowOff>44450</xdr:rowOff>
    </xdr:to>
    <xdr:cxnSp macro="">
      <xdr:nvCxnSpPr>
        <xdr:cNvPr id="124" name="直線コネクタ 123"/>
        <xdr:cNvCxnSpPr/>
      </xdr:nvCxnSpPr>
      <xdr:spPr>
        <a:xfrm>
          <a:off x="4114800" y="105054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25"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26" name="フローチャート : 判断 125"/>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46990</xdr:rowOff>
    </xdr:to>
    <xdr:cxnSp macro="">
      <xdr:nvCxnSpPr>
        <xdr:cNvPr id="127" name="直線コネクタ 126"/>
        <xdr:cNvCxnSpPr/>
      </xdr:nvCxnSpPr>
      <xdr:spPr>
        <a:xfrm>
          <a:off x="3225800" y="1050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157480</xdr:rowOff>
    </xdr:from>
    <xdr:to>
      <xdr:col>6</xdr:col>
      <xdr:colOff>50800</xdr:colOff>
      <xdr:row>65</xdr:row>
      <xdr:rowOff>87630</xdr:rowOff>
    </xdr:to>
    <xdr:sp macro="" textlink="">
      <xdr:nvSpPr>
        <xdr:cNvPr id="128" name="フローチャート : 判断 127"/>
        <xdr:cNvSpPr/>
      </xdr:nvSpPr>
      <xdr:spPr>
        <a:xfrm>
          <a:off x="4064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29" name="テキスト ボックス 128"/>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46990</xdr:rowOff>
    </xdr:to>
    <xdr:cxnSp macro="">
      <xdr:nvCxnSpPr>
        <xdr:cNvPr id="130" name="直線コネクタ 129"/>
        <xdr:cNvCxnSpPr/>
      </xdr:nvCxnSpPr>
      <xdr:spPr>
        <a:xfrm>
          <a:off x="2336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66</xdr:row>
      <xdr:rowOff>80010</xdr:rowOff>
    </xdr:from>
    <xdr:to>
      <xdr:col>4</xdr:col>
      <xdr:colOff>533400</xdr:colOff>
      <xdr:row>67</xdr:row>
      <xdr:rowOff>10160</xdr:rowOff>
    </xdr:to>
    <xdr:sp macro="" textlink="">
      <xdr:nvSpPr>
        <xdr:cNvPr id="131" name="フローチャート : 判断 130"/>
        <xdr:cNvSpPr/>
      </xdr:nvSpPr>
      <xdr:spPr>
        <a:xfrm>
          <a:off x="3175000" y="113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32" name="テキスト ボックス 131"/>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22860</xdr:rowOff>
    </xdr:to>
    <xdr:cxnSp macro="">
      <xdr:nvCxnSpPr>
        <xdr:cNvPr id="133" name="直線コネクタ 132"/>
        <xdr:cNvCxnSpPr/>
      </xdr:nvCxnSpPr>
      <xdr:spPr>
        <a:xfrm>
          <a:off x="1447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130810</xdr:rowOff>
    </xdr:from>
    <xdr:to>
      <xdr:col>3</xdr:col>
      <xdr:colOff>330200</xdr:colOff>
      <xdr:row>66</xdr:row>
      <xdr:rowOff>60960</xdr:rowOff>
    </xdr:to>
    <xdr:sp macro="" textlink="">
      <xdr:nvSpPr>
        <xdr:cNvPr id="134" name="フローチャート : 判断 133"/>
        <xdr:cNvSpPr/>
      </xdr:nvSpPr>
      <xdr:spPr>
        <a:xfrm>
          <a:off x="2286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35" name="テキスト ボックス 134"/>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36" name="フローチャート : 判断 135"/>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37" name="テキスト ボックス 136"/>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3" name="円/楕円 14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4"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45" name="円/楕円 144"/>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46" name="テキスト ボックス 145"/>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47" name="円/楕円 14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48" name="テキスト ボックス 147"/>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49" name="円/楕円 148"/>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0" name="テキスト ボックス 149"/>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1" name="円/楕円 150"/>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2" name="テキスト ボックス 151"/>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a:t>
          </a:r>
          <a:r>
            <a:rPr kumimoji="1" lang="ja-JP" altLang="en-US" sz="1100">
              <a:solidFill>
                <a:sysClr val="windowText" lastClr="000000"/>
              </a:solidFill>
              <a:latin typeface="ＭＳ Ｐゴシック"/>
            </a:rPr>
            <a:t>県土が東西に長く、離島、中山間地域を抱える本県は、行政サービスを実施する上で非効率な面があることから、国が基準を定めている教員や警察官をはじめとして職員数及び人件費・物件費等の内部管理経費が多くならざるを得ない状況にあります。</a:t>
          </a:r>
        </a:p>
        <a:p>
          <a:r>
            <a:rPr kumimoji="1" lang="ja-JP" altLang="en-US" sz="1100">
              <a:solidFill>
                <a:sysClr val="windowText" lastClr="000000"/>
              </a:solidFill>
              <a:latin typeface="ＭＳ Ｐゴシック"/>
            </a:rPr>
            <a:t>　このような状況の中、教員・警察官等を除いた一般行政部門を中心とする職員について、平成</a:t>
          </a:r>
          <a:r>
            <a:rPr kumimoji="1" lang="en-US" altLang="ja-JP" sz="1100">
              <a:solidFill>
                <a:sysClr val="windowText" lastClr="000000"/>
              </a:solidFill>
              <a:latin typeface="ＭＳ Ｐゴシック"/>
            </a:rPr>
            <a:t>14</a:t>
          </a:r>
          <a:r>
            <a:rPr kumimoji="1" lang="ja-JP" altLang="en-US" sz="1100">
              <a:solidFill>
                <a:sysClr val="windowText" lastClr="000000"/>
              </a:solidFill>
              <a:latin typeface="ＭＳ Ｐゴシック"/>
            </a:rPr>
            <a:t>年度から</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年度までの間に、</a:t>
          </a:r>
          <a:r>
            <a:rPr kumimoji="1" lang="en-US" altLang="ja-JP" sz="1100">
              <a:solidFill>
                <a:sysClr val="windowText" lastClr="000000"/>
              </a:solidFill>
              <a:latin typeface="ＭＳ Ｐゴシック"/>
            </a:rPr>
            <a:t>1,300</a:t>
          </a:r>
          <a:r>
            <a:rPr kumimoji="1" lang="ja-JP" altLang="en-US" sz="1100">
              <a:solidFill>
                <a:sysClr val="windowText" lastClr="000000"/>
              </a:solidFill>
              <a:latin typeface="ＭＳ Ｐゴシック"/>
            </a:rPr>
            <a:t>人程度の定員削減に取り組んでいます。</a:t>
          </a:r>
          <a:r>
            <a:rPr kumimoji="1" lang="en-US" altLang="ja-JP" sz="1100">
              <a:solidFill>
                <a:sysClr val="windowText" lastClr="000000"/>
              </a:solidFill>
              <a:latin typeface="ＭＳ Ｐゴシック"/>
            </a:rPr>
            <a:t/>
          </a:r>
          <a:br>
            <a:rPr kumimoji="1" lang="en-US" altLang="ja-JP" sz="1100">
              <a:solidFill>
                <a:sysClr val="windowText" lastClr="000000"/>
              </a:solidFill>
              <a:latin typeface="ＭＳ Ｐゴシック"/>
            </a:rPr>
          </a:br>
          <a:r>
            <a:rPr kumimoji="1" lang="ja-JP" altLang="en-US" sz="1100">
              <a:solidFill>
                <a:sysClr val="windowText" lastClr="000000"/>
              </a:solidFill>
              <a:latin typeface="ＭＳ Ｐゴシック"/>
            </a:rPr>
            <a:t>　また、内部管理経費については、これまでも地方機関をはじめとする県立機関の廃止統合や公の施設への指定管理者制度の導入等を実施してきており、今後も経費の削減に引き続き努めます</a:t>
          </a:r>
          <a:r>
            <a:rPr kumimoji="1" lang="ja-JP" altLang="en-US" sz="1100">
              <a:latin typeface="ＭＳ Ｐゴシック"/>
            </a:rPr>
            <a:t>。</a:t>
          </a: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85537</xdr:rowOff>
    </xdr:from>
    <xdr:to>
      <xdr:col>7</xdr:col>
      <xdr:colOff>152400</xdr:colOff>
      <xdr:row>88</xdr:row>
      <xdr:rowOff>170695</xdr:rowOff>
    </xdr:to>
    <xdr:cxnSp macro="">
      <xdr:nvCxnSpPr>
        <xdr:cNvPr id="178" name="直線コネクタ 177"/>
        <xdr:cNvCxnSpPr/>
      </xdr:nvCxnSpPr>
      <xdr:spPr>
        <a:xfrm flipV="1">
          <a:off x="4953000" y="13972987"/>
          <a:ext cx="0" cy="12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142772</xdr:rowOff>
    </xdr:from>
    <xdr:ext cx="762000" cy="259045"/>
    <xdr:sp macro="" textlink="">
      <xdr:nvSpPr>
        <xdr:cNvPr id="179" name="人件費・物件費等の状況最小値テキスト"/>
        <xdr:cNvSpPr txBox="1"/>
      </xdr:nvSpPr>
      <xdr:spPr>
        <a:xfrm>
          <a:off x="5041900" y="1523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197,074</a:t>
          </a:r>
          <a:endParaRPr kumimoji="1" lang="ja-JP" altLang="en-US" sz="1000" b="1">
            <a:latin typeface="ＭＳ Ｐゴシック"/>
          </a:endParaRPr>
        </a:p>
      </xdr:txBody>
    </xdr:sp>
    <xdr:clientData/>
  </xdr:oneCellAnchor>
  <xdr:twoCellAnchor>
    <xdr:from>
      <xdr:col>7</xdr:col>
      <xdr:colOff>63500</xdr:colOff>
      <xdr:row>88</xdr:row>
      <xdr:rowOff>170695</xdr:rowOff>
    </xdr:from>
    <xdr:to>
      <xdr:col>7</xdr:col>
      <xdr:colOff>241300</xdr:colOff>
      <xdr:row>88</xdr:row>
      <xdr:rowOff>170695</xdr:rowOff>
    </xdr:to>
    <xdr:cxnSp macro="">
      <xdr:nvCxnSpPr>
        <xdr:cNvPr id="180" name="直線コネクタ 179"/>
        <xdr:cNvCxnSpPr/>
      </xdr:nvCxnSpPr>
      <xdr:spPr>
        <a:xfrm>
          <a:off x="4864100" y="1525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464</xdr:rowOff>
    </xdr:from>
    <xdr:ext cx="762000" cy="259045"/>
    <xdr:sp macro="" textlink="">
      <xdr:nvSpPr>
        <xdr:cNvPr id="181" name="人件費・物件費等の状況最大値テキスト"/>
        <xdr:cNvSpPr txBox="1"/>
      </xdr:nvSpPr>
      <xdr:spPr>
        <a:xfrm>
          <a:off x="5041900" y="137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143,808</a:t>
          </a:r>
          <a:endParaRPr kumimoji="1" lang="ja-JP" altLang="en-US" sz="1000" b="1">
            <a:latin typeface="ＭＳ Ｐゴシック"/>
          </a:endParaRPr>
        </a:p>
      </xdr:txBody>
    </xdr:sp>
    <xdr:clientData/>
  </xdr:oneCellAnchor>
  <xdr:twoCellAnchor>
    <xdr:from>
      <xdr:col>7</xdr:col>
      <xdr:colOff>63500</xdr:colOff>
      <xdr:row>81</xdr:row>
      <xdr:rowOff>85537</xdr:rowOff>
    </xdr:from>
    <xdr:to>
      <xdr:col>7</xdr:col>
      <xdr:colOff>241300</xdr:colOff>
      <xdr:row>81</xdr:row>
      <xdr:rowOff>85537</xdr:rowOff>
    </xdr:to>
    <xdr:cxnSp macro="">
      <xdr:nvCxnSpPr>
        <xdr:cNvPr id="182" name="直線コネクタ 181"/>
        <xdr:cNvCxnSpPr/>
      </xdr:nvCxnSpPr>
      <xdr:spPr>
        <a:xfrm>
          <a:off x="4864100" y="139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39115</xdr:rowOff>
    </xdr:from>
    <xdr:to>
      <xdr:col>7</xdr:col>
      <xdr:colOff>152400</xdr:colOff>
      <xdr:row>88</xdr:row>
      <xdr:rowOff>147290</xdr:rowOff>
    </xdr:to>
    <xdr:cxnSp macro="">
      <xdr:nvCxnSpPr>
        <xdr:cNvPr id="183" name="直線コネクタ 182"/>
        <xdr:cNvCxnSpPr/>
      </xdr:nvCxnSpPr>
      <xdr:spPr>
        <a:xfrm>
          <a:off x="4114800" y="15126715"/>
          <a:ext cx="838200" cy="10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108168</xdr:rowOff>
    </xdr:from>
    <xdr:ext cx="762000" cy="259045"/>
    <xdr:sp macro="" textlink="">
      <xdr:nvSpPr>
        <xdr:cNvPr id="184" name="人件費・物件費等の状況平均値テキスト"/>
        <xdr:cNvSpPr txBox="1"/>
      </xdr:nvSpPr>
      <xdr:spPr>
        <a:xfrm>
          <a:off x="5041900" y="1433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91641</xdr:rowOff>
    </xdr:from>
    <xdr:to>
      <xdr:col>7</xdr:col>
      <xdr:colOff>203200</xdr:colOff>
      <xdr:row>85</xdr:row>
      <xdr:rowOff>21791</xdr:rowOff>
    </xdr:to>
    <xdr:sp macro="" textlink="">
      <xdr:nvSpPr>
        <xdr:cNvPr id="185" name="フローチャート : 判断 184"/>
        <xdr:cNvSpPr/>
      </xdr:nvSpPr>
      <xdr:spPr>
        <a:xfrm>
          <a:off x="49022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39115</xdr:rowOff>
    </xdr:from>
    <xdr:to>
      <xdr:col>6</xdr:col>
      <xdr:colOff>0</xdr:colOff>
      <xdr:row>88</xdr:row>
      <xdr:rowOff>72631</xdr:rowOff>
    </xdr:to>
    <xdr:cxnSp macro="">
      <xdr:nvCxnSpPr>
        <xdr:cNvPr id="186" name="直線コネクタ 185"/>
        <xdr:cNvCxnSpPr/>
      </xdr:nvCxnSpPr>
      <xdr:spPr>
        <a:xfrm flipV="1">
          <a:off x="3225800" y="15126715"/>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4085</xdr:rowOff>
    </xdr:from>
    <xdr:to>
      <xdr:col>6</xdr:col>
      <xdr:colOff>50800</xdr:colOff>
      <xdr:row>82</xdr:row>
      <xdr:rowOff>105685</xdr:rowOff>
    </xdr:to>
    <xdr:sp macro="" textlink="">
      <xdr:nvSpPr>
        <xdr:cNvPr id="187" name="フローチャート : 判断 186"/>
        <xdr:cNvSpPr/>
      </xdr:nvSpPr>
      <xdr:spPr>
        <a:xfrm>
          <a:off x="4064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115862</xdr:rowOff>
    </xdr:from>
    <xdr:ext cx="736600" cy="259045"/>
    <xdr:sp macro="" textlink="">
      <xdr:nvSpPr>
        <xdr:cNvPr id="188" name="テキスト ボックス 187"/>
        <xdr:cNvSpPr txBox="1"/>
      </xdr:nvSpPr>
      <xdr:spPr>
        <a:xfrm>
          <a:off x="3733800" y="1383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159699</xdr:rowOff>
    </xdr:from>
    <xdr:to>
      <xdr:col>4</xdr:col>
      <xdr:colOff>482600</xdr:colOff>
      <xdr:row>88</xdr:row>
      <xdr:rowOff>72631</xdr:rowOff>
    </xdr:to>
    <xdr:cxnSp macro="">
      <xdr:nvCxnSpPr>
        <xdr:cNvPr id="189" name="直線コネクタ 188"/>
        <xdr:cNvCxnSpPr/>
      </xdr:nvCxnSpPr>
      <xdr:spPr>
        <a:xfrm>
          <a:off x="2336800" y="15075849"/>
          <a:ext cx="889000" cy="8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108086</xdr:rowOff>
    </xdr:from>
    <xdr:to>
      <xdr:col>4</xdr:col>
      <xdr:colOff>533400</xdr:colOff>
      <xdr:row>83</xdr:row>
      <xdr:rowOff>38236</xdr:rowOff>
    </xdr:to>
    <xdr:sp macro="" textlink="">
      <xdr:nvSpPr>
        <xdr:cNvPr id="190" name="フローチャート : 判断 189"/>
        <xdr:cNvSpPr/>
      </xdr:nvSpPr>
      <xdr:spPr>
        <a:xfrm>
          <a:off x="3175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48413</xdr:rowOff>
    </xdr:from>
    <xdr:ext cx="762000" cy="259045"/>
    <xdr:sp macro="" textlink="">
      <xdr:nvSpPr>
        <xdr:cNvPr id="191" name="テキスト ボックス 190"/>
        <xdr:cNvSpPr txBox="1"/>
      </xdr:nvSpPr>
      <xdr:spPr>
        <a:xfrm>
          <a:off x="2844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159699</xdr:rowOff>
    </xdr:from>
    <xdr:to>
      <xdr:col>3</xdr:col>
      <xdr:colOff>279400</xdr:colOff>
      <xdr:row>87</xdr:row>
      <xdr:rowOff>162691</xdr:rowOff>
    </xdr:to>
    <xdr:cxnSp macro="">
      <xdr:nvCxnSpPr>
        <xdr:cNvPr id="192" name="直線コネクタ 191"/>
        <xdr:cNvCxnSpPr/>
      </xdr:nvCxnSpPr>
      <xdr:spPr>
        <a:xfrm flipV="1">
          <a:off x="1447800" y="15075849"/>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108707</xdr:rowOff>
    </xdr:from>
    <xdr:to>
      <xdr:col>3</xdr:col>
      <xdr:colOff>330200</xdr:colOff>
      <xdr:row>84</xdr:row>
      <xdr:rowOff>38857</xdr:rowOff>
    </xdr:to>
    <xdr:sp macro="" textlink="">
      <xdr:nvSpPr>
        <xdr:cNvPr id="193" name="フローチャート : 判断 192"/>
        <xdr:cNvSpPr/>
      </xdr:nvSpPr>
      <xdr:spPr>
        <a:xfrm>
          <a:off x="2286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49034</xdr:rowOff>
    </xdr:from>
    <xdr:ext cx="762000" cy="259045"/>
    <xdr:sp macro="" textlink="">
      <xdr:nvSpPr>
        <xdr:cNvPr id="194" name="テキスト ボックス 193"/>
        <xdr:cNvSpPr txBox="1"/>
      </xdr:nvSpPr>
      <xdr:spPr>
        <a:xfrm>
          <a:off x="1955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169569</xdr:rowOff>
    </xdr:from>
    <xdr:to>
      <xdr:col>2</xdr:col>
      <xdr:colOff>127000</xdr:colOff>
      <xdr:row>83</xdr:row>
      <xdr:rowOff>99719</xdr:rowOff>
    </xdr:to>
    <xdr:sp macro="" textlink="">
      <xdr:nvSpPr>
        <xdr:cNvPr id="195" name="フローチャート : 判断 194"/>
        <xdr:cNvSpPr/>
      </xdr:nvSpPr>
      <xdr:spPr>
        <a:xfrm>
          <a:off x="1397000" y="1422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109896</xdr:rowOff>
    </xdr:from>
    <xdr:ext cx="762000" cy="259045"/>
    <xdr:sp macro="" textlink="">
      <xdr:nvSpPr>
        <xdr:cNvPr id="196" name="テキスト ボックス 195"/>
        <xdr:cNvSpPr txBox="1"/>
      </xdr:nvSpPr>
      <xdr:spPr>
        <a:xfrm>
          <a:off x="1066800" y="139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96490</xdr:rowOff>
    </xdr:from>
    <xdr:to>
      <xdr:col>7</xdr:col>
      <xdr:colOff>203200</xdr:colOff>
      <xdr:row>89</xdr:row>
      <xdr:rowOff>26640</xdr:rowOff>
    </xdr:to>
    <xdr:sp macro="" textlink="">
      <xdr:nvSpPr>
        <xdr:cNvPr id="202" name="円/楕円 201"/>
        <xdr:cNvSpPr/>
      </xdr:nvSpPr>
      <xdr:spPr>
        <a:xfrm>
          <a:off x="4902200" y="151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163817</xdr:rowOff>
    </xdr:from>
    <xdr:ext cx="762000" cy="259045"/>
    <xdr:sp macro="" textlink="">
      <xdr:nvSpPr>
        <xdr:cNvPr id="203" name="人件費・物件費等の状況該当値テキスト"/>
        <xdr:cNvSpPr txBox="1"/>
      </xdr:nvSpPr>
      <xdr:spPr>
        <a:xfrm>
          <a:off x="5041900" y="1507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196,104</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159765</xdr:rowOff>
    </xdr:from>
    <xdr:to>
      <xdr:col>6</xdr:col>
      <xdr:colOff>50800</xdr:colOff>
      <xdr:row>88</xdr:row>
      <xdr:rowOff>89915</xdr:rowOff>
    </xdr:to>
    <xdr:sp macro="" textlink="">
      <xdr:nvSpPr>
        <xdr:cNvPr id="204" name="円/楕円 203"/>
        <xdr:cNvSpPr/>
      </xdr:nvSpPr>
      <xdr:spPr>
        <a:xfrm>
          <a:off x="4064000" y="150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74692</xdr:rowOff>
    </xdr:from>
    <xdr:ext cx="736600" cy="259045"/>
    <xdr:sp macro="" textlink="">
      <xdr:nvSpPr>
        <xdr:cNvPr id="205" name="テキスト ボックス 204"/>
        <xdr:cNvSpPr txBox="1"/>
      </xdr:nvSpPr>
      <xdr:spPr>
        <a:xfrm>
          <a:off x="3733800" y="1516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191,621</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21831</xdr:rowOff>
    </xdr:from>
    <xdr:to>
      <xdr:col>4</xdr:col>
      <xdr:colOff>533400</xdr:colOff>
      <xdr:row>88</xdr:row>
      <xdr:rowOff>123431</xdr:rowOff>
    </xdr:to>
    <xdr:sp macro="" textlink="">
      <xdr:nvSpPr>
        <xdr:cNvPr id="206" name="円/楕円 205"/>
        <xdr:cNvSpPr/>
      </xdr:nvSpPr>
      <xdr:spPr>
        <a:xfrm>
          <a:off x="3175000" y="151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108208</xdr:rowOff>
    </xdr:from>
    <xdr:ext cx="762000" cy="259045"/>
    <xdr:sp macro="" textlink="">
      <xdr:nvSpPr>
        <xdr:cNvPr id="207" name="テキスト ボックス 206"/>
        <xdr:cNvSpPr txBox="1"/>
      </xdr:nvSpPr>
      <xdr:spPr>
        <a:xfrm>
          <a:off x="2844800" y="151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108899</xdr:rowOff>
    </xdr:from>
    <xdr:to>
      <xdr:col>3</xdr:col>
      <xdr:colOff>330200</xdr:colOff>
      <xdr:row>88</xdr:row>
      <xdr:rowOff>39049</xdr:rowOff>
    </xdr:to>
    <xdr:sp macro="" textlink="">
      <xdr:nvSpPr>
        <xdr:cNvPr id="208" name="円/楕円 207"/>
        <xdr:cNvSpPr/>
      </xdr:nvSpPr>
      <xdr:spPr>
        <a:xfrm>
          <a:off x="2286000" y="150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23826</xdr:rowOff>
    </xdr:from>
    <xdr:ext cx="762000" cy="259045"/>
    <xdr:sp macro="" textlink="">
      <xdr:nvSpPr>
        <xdr:cNvPr id="209" name="テキスト ボックス 208"/>
        <xdr:cNvSpPr txBox="1"/>
      </xdr:nvSpPr>
      <xdr:spPr>
        <a:xfrm>
          <a:off x="1955800" y="1511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189,513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111891</xdr:rowOff>
    </xdr:from>
    <xdr:to>
      <xdr:col>2</xdr:col>
      <xdr:colOff>127000</xdr:colOff>
      <xdr:row>88</xdr:row>
      <xdr:rowOff>42041</xdr:rowOff>
    </xdr:to>
    <xdr:sp macro="" textlink="">
      <xdr:nvSpPr>
        <xdr:cNvPr id="210" name="円/楕円 209"/>
        <xdr:cNvSpPr/>
      </xdr:nvSpPr>
      <xdr:spPr>
        <a:xfrm>
          <a:off x="1397000" y="150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26818</xdr:rowOff>
    </xdr:from>
    <xdr:ext cx="762000" cy="259045"/>
    <xdr:sp macro="" textlink="">
      <xdr:nvSpPr>
        <xdr:cNvPr id="211" name="テキスト ボックス 210"/>
        <xdr:cNvSpPr txBox="1"/>
      </xdr:nvSpPr>
      <xdr:spPr>
        <a:xfrm>
          <a:off x="1066800" y="1511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年度からの地域給の導入や諸手当の見直しをはじめとした様々な取組の結果、指数は全国で</a:t>
          </a:r>
          <a:r>
            <a:rPr kumimoji="1" lang="en-US" altLang="ja-JP" sz="1300">
              <a:latin typeface="ＭＳ Ｐゴシック"/>
            </a:rPr>
            <a:t>6</a:t>
          </a:r>
          <a:r>
            <a:rPr kumimoji="1" lang="ja-JP" altLang="en-US" sz="1300">
              <a:latin typeface="ＭＳ Ｐゴシック"/>
            </a:rPr>
            <a:t>番目に低い水準となっています。</a:t>
          </a:r>
        </a:p>
        <a:p>
          <a:r>
            <a:rPr kumimoji="1" lang="ja-JP" altLang="en-US" sz="1300">
              <a:latin typeface="ＭＳ Ｐゴシック"/>
            </a:rPr>
            <a:t>　給与の特例減額については平成</a:t>
          </a:r>
          <a:r>
            <a:rPr kumimoji="1" lang="en-US" altLang="ja-JP" sz="1300">
              <a:latin typeface="ＭＳ Ｐゴシック"/>
            </a:rPr>
            <a:t>15</a:t>
          </a:r>
          <a:r>
            <a:rPr kumimoji="1" lang="ja-JP" altLang="en-US" sz="1300">
              <a:latin typeface="ＭＳ Ｐゴシック"/>
            </a:rPr>
            <a:t>年度から実施していますが、平成</a:t>
          </a:r>
          <a:r>
            <a:rPr kumimoji="1" lang="en-US" altLang="ja-JP" sz="1300">
              <a:latin typeface="ＭＳ Ｐゴシック"/>
            </a:rPr>
            <a:t>26</a:t>
          </a:r>
          <a:r>
            <a:rPr kumimoji="1" lang="ja-JP" altLang="en-US" sz="1300">
              <a:latin typeface="ＭＳ Ｐゴシック"/>
            </a:rPr>
            <a:t>年度の減額率は「特別職：</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％、一般職（管理職手当）</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12.5</a:t>
          </a:r>
          <a:r>
            <a:rPr kumimoji="1" lang="ja-JP" altLang="en-US" sz="1300">
              <a:latin typeface="ＭＳ Ｐゴシック"/>
            </a:rPr>
            <a:t>％」となっています。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25" name="直線コネクタ 22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26" name="テキスト ボックス 22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7" name="直線コネクタ 22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28" name="テキスト ボックス 22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29" name="直線コネクタ 22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0" name="テキスト ボックス 22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3" name="直線コネクタ 23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4" name="テキスト ボックス 23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37" name="直線コネクタ 23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38" name="テキスト ボックス 23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101600</xdr:rowOff>
    </xdr:to>
    <xdr:cxnSp macro="">
      <xdr:nvCxnSpPr>
        <xdr:cNvPr id="242" name="直線コネクタ 241"/>
        <xdr:cNvCxnSpPr/>
      </xdr:nvCxnSpPr>
      <xdr:spPr>
        <a:xfrm flipV="1">
          <a:off x="17018000" y="138811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3"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4" name="直線コネクタ 243"/>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46" name="直線コネクタ 24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84</xdr:row>
      <xdr:rowOff>62441</xdr:rowOff>
    </xdr:to>
    <xdr:cxnSp macro="">
      <xdr:nvCxnSpPr>
        <xdr:cNvPr id="247" name="直線コネクタ 246"/>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13881</xdr:rowOff>
    </xdr:from>
    <xdr:ext cx="762000" cy="259045"/>
    <xdr:sp macro="" textlink="">
      <xdr:nvSpPr>
        <xdr:cNvPr id="248" name="給与水準   （国との比較）平均値テキスト"/>
        <xdr:cNvSpPr txBox="1"/>
      </xdr:nvSpPr>
      <xdr:spPr>
        <a:xfrm>
          <a:off x="17106900" y="1441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49" name="フローチャート : 判断 248"/>
        <xdr:cNvSpPr/>
      </xdr:nvSpPr>
      <xdr:spPr>
        <a:xfrm>
          <a:off x="169672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62441</xdr:rowOff>
    </xdr:from>
    <xdr:to>
      <xdr:col>23</xdr:col>
      <xdr:colOff>406400</xdr:colOff>
      <xdr:row>88</xdr:row>
      <xdr:rowOff>170921</xdr:rowOff>
    </xdr:to>
    <xdr:cxnSp macro="">
      <xdr:nvCxnSpPr>
        <xdr:cNvPr id="250" name="直線コネクタ 249"/>
        <xdr:cNvCxnSpPr/>
      </xdr:nvCxnSpPr>
      <xdr:spPr>
        <a:xfrm flipV="1">
          <a:off x="15290800" y="14464241"/>
          <a:ext cx="889000" cy="7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51" name="フローチャート : 判断 250"/>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52" name="テキスト ボックス 251"/>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110596</xdr:rowOff>
    </xdr:from>
    <xdr:to>
      <xdr:col>22</xdr:col>
      <xdr:colOff>203200</xdr:colOff>
      <xdr:row>88</xdr:row>
      <xdr:rowOff>170921</xdr:rowOff>
    </xdr:to>
    <xdr:cxnSp macro="">
      <xdr:nvCxnSpPr>
        <xdr:cNvPr id="253" name="直線コネクタ 252"/>
        <xdr:cNvCxnSpPr/>
      </xdr:nvCxnSpPr>
      <xdr:spPr>
        <a:xfrm>
          <a:off x="14401800" y="151981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150284</xdr:rowOff>
    </xdr:from>
    <xdr:to>
      <xdr:col>22</xdr:col>
      <xdr:colOff>254000</xdr:colOff>
      <xdr:row>89</xdr:row>
      <xdr:rowOff>80434</xdr:rowOff>
    </xdr:to>
    <xdr:sp macro="" textlink="">
      <xdr:nvSpPr>
        <xdr:cNvPr id="254" name="フローチャート : 判断 253"/>
        <xdr:cNvSpPr/>
      </xdr:nvSpPr>
      <xdr:spPr>
        <a:xfrm>
          <a:off x="15240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55" name="テキスト ボックス 254"/>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104246</xdr:rowOff>
    </xdr:from>
    <xdr:to>
      <xdr:col>21</xdr:col>
      <xdr:colOff>0</xdr:colOff>
      <xdr:row>88</xdr:row>
      <xdr:rowOff>110596</xdr:rowOff>
    </xdr:to>
    <xdr:cxnSp macro="">
      <xdr:nvCxnSpPr>
        <xdr:cNvPr id="256" name="直線コネクタ 255"/>
        <xdr:cNvCxnSpPr/>
      </xdr:nvCxnSpPr>
      <xdr:spPr>
        <a:xfrm>
          <a:off x="13512800" y="1399169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19050</xdr:rowOff>
    </xdr:from>
    <xdr:to>
      <xdr:col>21</xdr:col>
      <xdr:colOff>50800</xdr:colOff>
      <xdr:row>89</xdr:row>
      <xdr:rowOff>120650</xdr:rowOff>
    </xdr:to>
    <xdr:sp macro="" textlink="">
      <xdr:nvSpPr>
        <xdr:cNvPr id="257" name="フローチャート : 判断 256"/>
        <xdr:cNvSpPr/>
      </xdr:nvSpPr>
      <xdr:spPr>
        <a:xfrm>
          <a:off x="14351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58" name="テキスト ボックス 257"/>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11641</xdr:rowOff>
    </xdr:from>
    <xdr:to>
      <xdr:col>19</xdr:col>
      <xdr:colOff>533400</xdr:colOff>
      <xdr:row>84</xdr:row>
      <xdr:rowOff>113241</xdr:rowOff>
    </xdr:to>
    <xdr:sp macro="" textlink="">
      <xdr:nvSpPr>
        <xdr:cNvPr id="259" name="フローチャート : 判断 258"/>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98018</xdr:rowOff>
    </xdr:from>
    <xdr:ext cx="762000" cy="259045"/>
    <xdr:sp macro="" textlink="">
      <xdr:nvSpPr>
        <xdr:cNvPr id="260" name="テキスト ボックス 259"/>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66" name="円/楕円 265"/>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28168</xdr:rowOff>
    </xdr:from>
    <xdr:ext cx="762000" cy="259045"/>
    <xdr:sp macro="" textlink="">
      <xdr:nvSpPr>
        <xdr:cNvPr id="267"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11641</xdr:rowOff>
    </xdr:from>
    <xdr:to>
      <xdr:col>23</xdr:col>
      <xdr:colOff>457200</xdr:colOff>
      <xdr:row>84</xdr:row>
      <xdr:rowOff>113241</xdr:rowOff>
    </xdr:to>
    <xdr:sp macro="" textlink="">
      <xdr:nvSpPr>
        <xdr:cNvPr id="268" name="円/楕円 267"/>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123418</xdr:rowOff>
    </xdr:from>
    <xdr:ext cx="736600" cy="259045"/>
    <xdr:sp macro="" textlink="">
      <xdr:nvSpPr>
        <xdr:cNvPr id="269" name="テキスト ボックス 268"/>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120121</xdr:rowOff>
    </xdr:from>
    <xdr:to>
      <xdr:col>22</xdr:col>
      <xdr:colOff>254000</xdr:colOff>
      <xdr:row>89</xdr:row>
      <xdr:rowOff>50271</xdr:rowOff>
    </xdr:to>
    <xdr:sp macro="" textlink="">
      <xdr:nvSpPr>
        <xdr:cNvPr id="270" name="円/楕円 269"/>
        <xdr:cNvSpPr/>
      </xdr:nvSpPr>
      <xdr:spPr>
        <a:xfrm>
          <a:off x="15240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60448</xdr:rowOff>
    </xdr:from>
    <xdr:ext cx="762000" cy="259045"/>
    <xdr:sp macro="" textlink="">
      <xdr:nvSpPr>
        <xdr:cNvPr id="271" name="テキスト ボックス 270"/>
        <xdr:cNvSpPr txBox="1"/>
      </xdr:nvSpPr>
      <xdr:spPr>
        <a:xfrm>
          <a:off x="14909800" y="149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59796</xdr:rowOff>
    </xdr:from>
    <xdr:to>
      <xdr:col>21</xdr:col>
      <xdr:colOff>50800</xdr:colOff>
      <xdr:row>88</xdr:row>
      <xdr:rowOff>161396</xdr:rowOff>
    </xdr:to>
    <xdr:sp macro="" textlink="">
      <xdr:nvSpPr>
        <xdr:cNvPr id="272" name="円/楕円 271"/>
        <xdr:cNvSpPr/>
      </xdr:nvSpPr>
      <xdr:spPr>
        <a:xfrm>
          <a:off x="14351000" y="151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123</xdr:rowOff>
    </xdr:from>
    <xdr:ext cx="762000" cy="259045"/>
    <xdr:sp macro="" textlink="">
      <xdr:nvSpPr>
        <xdr:cNvPr id="273" name="テキスト ボックス 272"/>
        <xdr:cNvSpPr txBox="1"/>
      </xdr:nvSpPr>
      <xdr:spPr>
        <a:xfrm>
          <a:off x="14020800" y="149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53446</xdr:rowOff>
    </xdr:from>
    <xdr:to>
      <xdr:col>19</xdr:col>
      <xdr:colOff>533400</xdr:colOff>
      <xdr:row>81</xdr:row>
      <xdr:rowOff>155046</xdr:rowOff>
    </xdr:to>
    <xdr:sp macro="" textlink="">
      <xdr:nvSpPr>
        <xdr:cNvPr id="274" name="円/楕円 273"/>
        <xdr:cNvSpPr/>
      </xdr:nvSpPr>
      <xdr:spPr>
        <a:xfrm>
          <a:off x="13462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165223</xdr:rowOff>
    </xdr:from>
    <xdr:ext cx="762000" cy="259045"/>
    <xdr:sp macro="" textlink="">
      <xdr:nvSpPr>
        <xdr:cNvPr id="275" name="テキスト ボックス 274"/>
        <xdr:cNvSpPr txBox="1"/>
      </xdr:nvSpPr>
      <xdr:spPr>
        <a:xfrm>
          <a:off x="13131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[1,798.08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土が東西に長く、離島、中山間地域を抱える本県は、行政サービスを実施する上で非効率な面があることから、国が定めている教員や警察官をはじめとして職員数及び人件費・物件費等の内部管理経費が多くならざるを得ない状況にあります。</a:t>
          </a:r>
        </a:p>
        <a:p>
          <a:r>
            <a:rPr kumimoji="1" lang="ja-JP" altLang="en-US" sz="1300">
              <a:latin typeface="ＭＳ Ｐゴシック"/>
            </a:rPr>
            <a:t>　このような状況においても、教員・警察官等を除いた一般行政部門を中心とする職員については、平成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29</a:t>
          </a:r>
          <a:r>
            <a:rPr kumimoji="1" lang="ja-JP" altLang="en-US" sz="1300">
              <a:latin typeface="ＭＳ Ｐゴシック"/>
            </a:rPr>
            <a:t>年度までの間に、</a:t>
          </a:r>
          <a:r>
            <a:rPr kumimoji="1" lang="en-US" altLang="ja-JP" sz="1300">
              <a:latin typeface="ＭＳ Ｐゴシック"/>
            </a:rPr>
            <a:t>1,300</a:t>
          </a:r>
          <a:r>
            <a:rPr kumimoji="1" lang="ja-JP" altLang="en-US" sz="1300">
              <a:latin typeface="ＭＳ Ｐゴシック"/>
            </a:rPr>
            <a:t>人程度の定員削減に取り組んでいます。</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17611</xdr:rowOff>
    </xdr:from>
    <xdr:to>
      <xdr:col>24</xdr:col>
      <xdr:colOff>558800</xdr:colOff>
      <xdr:row>67</xdr:row>
      <xdr:rowOff>104462</xdr:rowOff>
    </xdr:to>
    <xdr:cxnSp macro="">
      <xdr:nvCxnSpPr>
        <xdr:cNvPr id="303" name="直線コネクタ 302"/>
        <xdr:cNvCxnSpPr/>
      </xdr:nvCxnSpPr>
      <xdr:spPr>
        <a:xfrm flipV="1">
          <a:off x="17018000" y="9961711"/>
          <a:ext cx="0" cy="1629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76539</xdr:rowOff>
    </xdr:from>
    <xdr:ext cx="762000" cy="259045"/>
    <xdr:sp macro="" textlink="">
      <xdr:nvSpPr>
        <xdr:cNvPr id="304" name="定員管理の状況最小値テキスト"/>
        <xdr:cNvSpPr txBox="1"/>
      </xdr:nvSpPr>
      <xdr:spPr>
        <a:xfrm>
          <a:off x="17106900" y="115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1,798.08</a:t>
          </a:r>
          <a:endParaRPr kumimoji="1" lang="ja-JP" altLang="en-US" sz="1000" b="1">
            <a:latin typeface="ＭＳ Ｐゴシック"/>
          </a:endParaRPr>
        </a:p>
      </xdr:txBody>
    </xdr:sp>
    <xdr:clientData/>
  </xdr:oneCellAnchor>
  <xdr:twoCellAnchor>
    <xdr:from>
      <xdr:col>24</xdr:col>
      <xdr:colOff>469900</xdr:colOff>
      <xdr:row>67</xdr:row>
      <xdr:rowOff>104462</xdr:rowOff>
    </xdr:from>
    <xdr:to>
      <xdr:col>24</xdr:col>
      <xdr:colOff>647700</xdr:colOff>
      <xdr:row>67</xdr:row>
      <xdr:rowOff>104462</xdr:rowOff>
    </xdr:to>
    <xdr:cxnSp macro="">
      <xdr:nvCxnSpPr>
        <xdr:cNvPr id="305" name="直線コネクタ 304"/>
        <xdr:cNvCxnSpPr/>
      </xdr:nvCxnSpPr>
      <xdr:spPr>
        <a:xfrm>
          <a:off x="16929100" y="115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103988</xdr:rowOff>
    </xdr:from>
    <xdr:ext cx="762000" cy="259045"/>
    <xdr:sp macro="" textlink="">
      <xdr:nvSpPr>
        <xdr:cNvPr id="306" name="定員管理の状況最大値テキスト"/>
        <xdr:cNvSpPr txBox="1"/>
      </xdr:nvSpPr>
      <xdr:spPr>
        <a:xfrm>
          <a:off x="17106900" y="970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1,392.80</a:t>
          </a:r>
          <a:endParaRPr kumimoji="1" lang="ja-JP" altLang="en-US" sz="1000" b="1">
            <a:latin typeface="ＭＳ Ｐゴシック"/>
          </a:endParaRPr>
        </a:p>
      </xdr:txBody>
    </xdr:sp>
    <xdr:clientData/>
  </xdr:oneCellAnchor>
  <xdr:twoCellAnchor>
    <xdr:from>
      <xdr:col>24</xdr:col>
      <xdr:colOff>469900</xdr:colOff>
      <xdr:row>58</xdr:row>
      <xdr:rowOff>17611</xdr:rowOff>
    </xdr:from>
    <xdr:to>
      <xdr:col>24</xdr:col>
      <xdr:colOff>647700</xdr:colOff>
      <xdr:row>58</xdr:row>
      <xdr:rowOff>17611</xdr:rowOff>
    </xdr:to>
    <xdr:cxnSp macro="">
      <xdr:nvCxnSpPr>
        <xdr:cNvPr id="307" name="直線コネクタ 306"/>
        <xdr:cNvCxnSpPr/>
      </xdr:nvCxnSpPr>
      <xdr:spPr>
        <a:xfrm>
          <a:off x="16929100" y="996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54754</xdr:rowOff>
    </xdr:from>
    <xdr:to>
      <xdr:col>24</xdr:col>
      <xdr:colOff>558800</xdr:colOff>
      <xdr:row>67</xdr:row>
      <xdr:rowOff>104462</xdr:rowOff>
    </xdr:to>
    <xdr:cxnSp macro="">
      <xdr:nvCxnSpPr>
        <xdr:cNvPr id="308" name="直線コネクタ 307"/>
        <xdr:cNvCxnSpPr/>
      </xdr:nvCxnSpPr>
      <xdr:spPr>
        <a:xfrm>
          <a:off x="16179800" y="11541904"/>
          <a:ext cx="8382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1008</xdr:rowOff>
    </xdr:from>
    <xdr:ext cx="762000" cy="259045"/>
    <xdr:sp macro="" textlink="">
      <xdr:nvSpPr>
        <xdr:cNvPr id="309" name="定員管理の状況平均値テキスト"/>
        <xdr:cNvSpPr txBox="1"/>
      </xdr:nvSpPr>
      <xdr:spPr>
        <a:xfrm>
          <a:off x="17106900" y="1045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155931</xdr:rowOff>
    </xdr:from>
    <xdr:to>
      <xdr:col>24</xdr:col>
      <xdr:colOff>609600</xdr:colOff>
      <xdr:row>62</xdr:row>
      <xdr:rowOff>86081</xdr:rowOff>
    </xdr:to>
    <xdr:sp macro="" textlink="">
      <xdr:nvSpPr>
        <xdr:cNvPr id="310" name="フローチャート : 判断 309"/>
        <xdr:cNvSpPr/>
      </xdr:nvSpPr>
      <xdr:spPr>
        <a:xfrm>
          <a:off x="169672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54754</xdr:rowOff>
    </xdr:from>
    <xdr:to>
      <xdr:col>23</xdr:col>
      <xdr:colOff>406400</xdr:colOff>
      <xdr:row>67</xdr:row>
      <xdr:rowOff>83750</xdr:rowOff>
    </xdr:to>
    <xdr:cxnSp macro="">
      <xdr:nvCxnSpPr>
        <xdr:cNvPr id="311" name="直線コネクタ 310"/>
        <xdr:cNvCxnSpPr/>
      </xdr:nvCxnSpPr>
      <xdr:spPr>
        <a:xfrm flipV="1">
          <a:off x="15290800" y="11541904"/>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22779</xdr:rowOff>
    </xdr:from>
    <xdr:to>
      <xdr:col>23</xdr:col>
      <xdr:colOff>457200</xdr:colOff>
      <xdr:row>60</xdr:row>
      <xdr:rowOff>124379</xdr:rowOff>
    </xdr:to>
    <xdr:sp macro="" textlink="">
      <xdr:nvSpPr>
        <xdr:cNvPr id="312" name="フローチャート : 判断 311"/>
        <xdr:cNvSpPr/>
      </xdr:nvSpPr>
      <xdr:spPr>
        <a:xfrm>
          <a:off x="16129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134556</xdr:rowOff>
    </xdr:from>
    <xdr:ext cx="736600" cy="259045"/>
    <xdr:sp macro="" textlink="">
      <xdr:nvSpPr>
        <xdr:cNvPr id="313" name="テキスト ボックス 312"/>
        <xdr:cNvSpPr txBox="1"/>
      </xdr:nvSpPr>
      <xdr:spPr>
        <a:xfrm>
          <a:off x="15798800" y="1007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83750</xdr:rowOff>
    </xdr:from>
    <xdr:to>
      <xdr:col>22</xdr:col>
      <xdr:colOff>203200</xdr:colOff>
      <xdr:row>67</xdr:row>
      <xdr:rowOff>155054</xdr:rowOff>
    </xdr:to>
    <xdr:cxnSp macro="">
      <xdr:nvCxnSpPr>
        <xdr:cNvPr id="314" name="直線コネクタ 313"/>
        <xdr:cNvCxnSpPr/>
      </xdr:nvCxnSpPr>
      <xdr:spPr>
        <a:xfrm flipV="1">
          <a:off x="14401800" y="11570900"/>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27002</xdr:rowOff>
    </xdr:from>
    <xdr:to>
      <xdr:col>22</xdr:col>
      <xdr:colOff>254000</xdr:colOff>
      <xdr:row>60</xdr:row>
      <xdr:rowOff>128602</xdr:rowOff>
    </xdr:to>
    <xdr:sp macro="" textlink="">
      <xdr:nvSpPr>
        <xdr:cNvPr id="315" name="フローチャート : 判断 314"/>
        <xdr:cNvSpPr/>
      </xdr:nvSpPr>
      <xdr:spPr>
        <a:xfrm>
          <a:off x="15240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138779</xdr:rowOff>
    </xdr:from>
    <xdr:ext cx="762000" cy="259045"/>
    <xdr:sp macro="" textlink="">
      <xdr:nvSpPr>
        <xdr:cNvPr id="316" name="テキスト ボックス 315"/>
        <xdr:cNvSpPr txBox="1"/>
      </xdr:nvSpPr>
      <xdr:spPr>
        <a:xfrm>
          <a:off x="14909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155054</xdr:rowOff>
    </xdr:from>
    <xdr:to>
      <xdr:col>21</xdr:col>
      <xdr:colOff>0</xdr:colOff>
      <xdr:row>67</xdr:row>
      <xdr:rowOff>163178</xdr:rowOff>
    </xdr:to>
    <xdr:cxnSp macro="">
      <xdr:nvCxnSpPr>
        <xdr:cNvPr id="317" name="直線コネクタ 316"/>
        <xdr:cNvCxnSpPr/>
      </xdr:nvCxnSpPr>
      <xdr:spPr>
        <a:xfrm flipV="1">
          <a:off x="13512800" y="11642204"/>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118414</xdr:rowOff>
    </xdr:from>
    <xdr:to>
      <xdr:col>21</xdr:col>
      <xdr:colOff>50800</xdr:colOff>
      <xdr:row>61</xdr:row>
      <xdr:rowOff>48564</xdr:rowOff>
    </xdr:to>
    <xdr:sp macro="" textlink="">
      <xdr:nvSpPr>
        <xdr:cNvPr id="318" name="フローチャート : 判断 317"/>
        <xdr:cNvSpPr/>
      </xdr:nvSpPr>
      <xdr:spPr>
        <a:xfrm>
          <a:off x="14351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58741</xdr:rowOff>
    </xdr:from>
    <xdr:ext cx="762000" cy="259045"/>
    <xdr:sp macro="" textlink="">
      <xdr:nvSpPr>
        <xdr:cNvPr id="319" name="テキスト ボックス 318"/>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130601</xdr:rowOff>
    </xdr:from>
    <xdr:to>
      <xdr:col>19</xdr:col>
      <xdr:colOff>533400</xdr:colOff>
      <xdr:row>61</xdr:row>
      <xdr:rowOff>60751</xdr:rowOff>
    </xdr:to>
    <xdr:sp macro="" textlink="">
      <xdr:nvSpPr>
        <xdr:cNvPr id="320" name="フローチャート : 判断 319"/>
        <xdr:cNvSpPr/>
      </xdr:nvSpPr>
      <xdr:spPr>
        <a:xfrm>
          <a:off x="13462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70928</xdr:rowOff>
    </xdr:from>
    <xdr:ext cx="762000" cy="259045"/>
    <xdr:sp macro="" textlink="">
      <xdr:nvSpPr>
        <xdr:cNvPr id="321" name="テキスト ボックス 320"/>
        <xdr:cNvSpPr txBox="1"/>
      </xdr:nvSpPr>
      <xdr:spPr>
        <a:xfrm>
          <a:off x="13131800" y="101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53662</xdr:rowOff>
    </xdr:from>
    <xdr:to>
      <xdr:col>24</xdr:col>
      <xdr:colOff>609600</xdr:colOff>
      <xdr:row>67</xdr:row>
      <xdr:rowOff>155262</xdr:rowOff>
    </xdr:to>
    <xdr:sp macro="" textlink="">
      <xdr:nvSpPr>
        <xdr:cNvPr id="327" name="円/楕円 326"/>
        <xdr:cNvSpPr/>
      </xdr:nvSpPr>
      <xdr:spPr>
        <a:xfrm>
          <a:off x="16967200" y="115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120989</xdr:rowOff>
    </xdr:from>
    <xdr:ext cx="762000" cy="259045"/>
    <xdr:sp macro="" textlink="">
      <xdr:nvSpPr>
        <xdr:cNvPr id="328" name="定員管理の状況該当値テキスト"/>
        <xdr:cNvSpPr txBox="1"/>
      </xdr:nvSpPr>
      <xdr:spPr>
        <a:xfrm>
          <a:off x="17106900" y="1143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1,798.08</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3954</xdr:rowOff>
    </xdr:from>
    <xdr:to>
      <xdr:col>23</xdr:col>
      <xdr:colOff>457200</xdr:colOff>
      <xdr:row>67</xdr:row>
      <xdr:rowOff>105554</xdr:rowOff>
    </xdr:to>
    <xdr:sp macro="" textlink="">
      <xdr:nvSpPr>
        <xdr:cNvPr id="329" name="円/楕円 328"/>
        <xdr:cNvSpPr/>
      </xdr:nvSpPr>
      <xdr:spPr>
        <a:xfrm>
          <a:off x="16129000" y="114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90331</xdr:rowOff>
    </xdr:from>
    <xdr:ext cx="736600" cy="259045"/>
    <xdr:sp macro="" textlink="">
      <xdr:nvSpPr>
        <xdr:cNvPr id="330" name="テキスト ボックス 329"/>
        <xdr:cNvSpPr txBox="1"/>
      </xdr:nvSpPr>
      <xdr:spPr>
        <a:xfrm>
          <a:off x="15798800" y="11577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1,785.72</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32950</xdr:rowOff>
    </xdr:from>
    <xdr:to>
      <xdr:col>22</xdr:col>
      <xdr:colOff>254000</xdr:colOff>
      <xdr:row>67</xdr:row>
      <xdr:rowOff>134550</xdr:rowOff>
    </xdr:to>
    <xdr:sp macro="" textlink="">
      <xdr:nvSpPr>
        <xdr:cNvPr id="331" name="円/楕円 330"/>
        <xdr:cNvSpPr/>
      </xdr:nvSpPr>
      <xdr:spPr>
        <a:xfrm>
          <a:off x="15240000" y="115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119327</xdr:rowOff>
    </xdr:from>
    <xdr:ext cx="762000" cy="259045"/>
    <xdr:sp macro="" textlink="">
      <xdr:nvSpPr>
        <xdr:cNvPr id="332" name="テキスト ボックス 331"/>
        <xdr:cNvSpPr txBox="1"/>
      </xdr:nvSpPr>
      <xdr:spPr>
        <a:xfrm>
          <a:off x="14909800" y="1160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1,792.93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104254</xdr:rowOff>
    </xdr:from>
    <xdr:to>
      <xdr:col>21</xdr:col>
      <xdr:colOff>50800</xdr:colOff>
      <xdr:row>68</xdr:row>
      <xdr:rowOff>34404</xdr:rowOff>
    </xdr:to>
    <xdr:sp macro="" textlink="">
      <xdr:nvSpPr>
        <xdr:cNvPr id="333" name="円/楕円 332"/>
        <xdr:cNvSpPr/>
      </xdr:nvSpPr>
      <xdr:spPr>
        <a:xfrm>
          <a:off x="14351000" y="11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19181</xdr:rowOff>
    </xdr:from>
    <xdr:ext cx="762000" cy="259045"/>
    <xdr:sp macro="" textlink="">
      <xdr:nvSpPr>
        <xdr:cNvPr id="334" name="テキスト ボックス 333"/>
        <xdr:cNvSpPr txBox="1"/>
      </xdr:nvSpPr>
      <xdr:spPr>
        <a:xfrm>
          <a:off x="14020800" y="116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1,810.66</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112378</xdr:rowOff>
    </xdr:from>
    <xdr:to>
      <xdr:col>19</xdr:col>
      <xdr:colOff>533400</xdr:colOff>
      <xdr:row>68</xdr:row>
      <xdr:rowOff>42528</xdr:rowOff>
    </xdr:to>
    <xdr:sp macro="" textlink="">
      <xdr:nvSpPr>
        <xdr:cNvPr id="335" name="円/楕円 334"/>
        <xdr:cNvSpPr/>
      </xdr:nvSpPr>
      <xdr:spPr>
        <a:xfrm>
          <a:off x="13462000" y="115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27305</xdr:rowOff>
    </xdr:from>
    <xdr:ext cx="762000" cy="259045"/>
    <xdr:sp macro="" textlink="">
      <xdr:nvSpPr>
        <xdr:cNvPr id="336" name="テキスト ボックス 335"/>
        <xdr:cNvSpPr txBox="1"/>
      </xdr:nvSpPr>
      <xdr:spPr>
        <a:xfrm>
          <a:off x="13131800" y="116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道路整備など社会資本の整備や戦略的プロジェクトの推進していきた結果、生活・社会基盤の整備水準は相当程度向上してきたものの、その財源である県債残高や公債費負担が財政運営に重くのしかかっています。</a:t>
          </a:r>
        </a:p>
        <a:p>
          <a:r>
            <a:rPr kumimoji="1" lang="ja-JP" altLang="en-US" sz="1300">
              <a:solidFill>
                <a:sysClr val="windowText" lastClr="000000"/>
              </a:solidFill>
              <a:latin typeface="ＭＳ Ｐゴシック"/>
            </a:rPr>
            <a:t>　このような状況において、財政健全化のため県債の新規発行の抑制や決算剰余金を活用した繰上償還（</a:t>
          </a:r>
          <a:r>
            <a:rPr kumimoji="1" lang="en-US" altLang="ja-JP" sz="1300">
              <a:solidFill>
                <a:sysClr val="windowText" lastClr="000000"/>
              </a:solidFill>
              <a:latin typeface="ＭＳ Ｐゴシック"/>
            </a:rPr>
            <a:t>H22</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640</a:t>
          </a:r>
          <a:r>
            <a:rPr kumimoji="1" lang="ja-JP" altLang="en-US" sz="1300">
              <a:solidFill>
                <a:sysClr val="windowText" lastClr="000000"/>
              </a:solidFill>
              <a:latin typeface="ＭＳ Ｐゴシック"/>
            </a:rPr>
            <a:t>億円程度　借換債発行抑制を含む）を進めてきた結果、近年は減少傾向となっており、類似団体平均を下回っています。</a:t>
          </a:r>
        </a:p>
        <a:p>
          <a:r>
            <a:rPr kumimoji="1" lang="ja-JP" altLang="en-US" sz="1300">
              <a:solidFill>
                <a:sysClr val="windowText" lastClr="000000"/>
              </a:solidFill>
              <a:latin typeface="ＭＳ Ｐゴシック"/>
            </a:rPr>
            <a:t>　引き続き県債の新規発行の抑制、県債残高の圧縮に努めます。</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44</xdr:row>
      <xdr:rowOff>24342</xdr:rowOff>
    </xdr:to>
    <xdr:cxnSp macro="">
      <xdr:nvCxnSpPr>
        <xdr:cNvPr id="364" name="直線コネクタ 363"/>
        <xdr:cNvCxnSpPr/>
      </xdr:nvCxnSpPr>
      <xdr:spPr>
        <a:xfrm flipV="1">
          <a:off x="17018000" y="618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167869</xdr:rowOff>
    </xdr:from>
    <xdr:ext cx="762000" cy="259045"/>
    <xdr:sp macro="" textlink="">
      <xdr:nvSpPr>
        <xdr:cNvPr id="36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24</xdr:col>
      <xdr:colOff>469900</xdr:colOff>
      <xdr:row>44</xdr:row>
      <xdr:rowOff>24342</xdr:rowOff>
    </xdr:from>
    <xdr:to>
      <xdr:col>24</xdr:col>
      <xdr:colOff>647700</xdr:colOff>
      <xdr:row>44</xdr:row>
      <xdr:rowOff>24342</xdr:rowOff>
    </xdr:to>
    <xdr:cxnSp macro="">
      <xdr:nvCxnSpPr>
        <xdr:cNvPr id="366" name="直線コネクタ 36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6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68" name="直線コネクタ 36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129117</xdr:rowOff>
    </xdr:from>
    <xdr:to>
      <xdr:col>24</xdr:col>
      <xdr:colOff>558800</xdr:colOff>
      <xdr:row>37</xdr:row>
      <xdr:rowOff>78317</xdr:rowOff>
    </xdr:to>
    <xdr:cxnSp macro="">
      <xdr:nvCxnSpPr>
        <xdr:cNvPr id="369" name="直線コネクタ 368"/>
        <xdr:cNvCxnSpPr/>
      </xdr:nvCxnSpPr>
      <xdr:spPr>
        <a:xfrm flipV="1">
          <a:off x="16179800" y="63013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100135</xdr:rowOff>
    </xdr:from>
    <xdr:ext cx="762000" cy="259045"/>
    <xdr:sp macro="" textlink="">
      <xdr:nvSpPr>
        <xdr:cNvPr id="370" name="公債費負担の状況平均値テキスト"/>
        <xdr:cNvSpPr txBox="1"/>
      </xdr:nvSpPr>
      <xdr:spPr>
        <a:xfrm>
          <a:off x="17106900" y="644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371" name="フローチャート : 判断 370"/>
        <xdr:cNvSpPr/>
      </xdr:nvSpPr>
      <xdr:spPr>
        <a:xfrm>
          <a:off x="16967200" y="6471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78317</xdr:rowOff>
    </xdr:from>
    <xdr:to>
      <xdr:col>23</xdr:col>
      <xdr:colOff>406400</xdr:colOff>
      <xdr:row>39</xdr:row>
      <xdr:rowOff>16933</xdr:rowOff>
    </xdr:to>
    <xdr:cxnSp macro="">
      <xdr:nvCxnSpPr>
        <xdr:cNvPr id="372" name="直線コネクタ 371"/>
        <xdr:cNvCxnSpPr/>
      </xdr:nvCxnSpPr>
      <xdr:spPr>
        <a:xfrm flipV="1">
          <a:off x="15290800" y="64219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73" name="フローチャート : 判断 372"/>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92727</xdr:rowOff>
    </xdr:from>
    <xdr:ext cx="736600" cy="259045"/>
    <xdr:sp macro="" textlink="">
      <xdr:nvSpPr>
        <xdr:cNvPr id="374" name="テキスト ボックス 373"/>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16933</xdr:rowOff>
    </xdr:from>
    <xdr:to>
      <xdr:col>22</xdr:col>
      <xdr:colOff>203200</xdr:colOff>
      <xdr:row>40</xdr:row>
      <xdr:rowOff>127000</xdr:rowOff>
    </xdr:to>
    <xdr:cxnSp macro="">
      <xdr:nvCxnSpPr>
        <xdr:cNvPr id="375" name="直線コネクタ 374"/>
        <xdr:cNvCxnSpPr/>
      </xdr:nvCxnSpPr>
      <xdr:spPr>
        <a:xfrm flipV="1">
          <a:off x="14401800" y="670348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106892</xdr:rowOff>
    </xdr:from>
    <xdr:to>
      <xdr:col>22</xdr:col>
      <xdr:colOff>254000</xdr:colOff>
      <xdr:row>40</xdr:row>
      <xdr:rowOff>37042</xdr:rowOff>
    </xdr:to>
    <xdr:sp macro="" textlink="">
      <xdr:nvSpPr>
        <xdr:cNvPr id="376" name="フローチャート : 判断 375"/>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21819</xdr:rowOff>
    </xdr:from>
    <xdr:ext cx="762000" cy="259045"/>
    <xdr:sp macro="" textlink="">
      <xdr:nvSpPr>
        <xdr:cNvPr id="377" name="テキスト ボックス 376"/>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156633</xdr:rowOff>
    </xdr:to>
    <xdr:cxnSp macro="">
      <xdr:nvCxnSpPr>
        <xdr:cNvPr id="378" name="直線コネクタ 377"/>
        <xdr:cNvCxnSpPr/>
      </xdr:nvCxnSpPr>
      <xdr:spPr>
        <a:xfrm flipV="1">
          <a:off x="13512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79" name="フローチャート : 判断 378"/>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380" name="テキスト ボックス 37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381" name="フローチャート : 判断 380"/>
        <xdr:cNvSpPr/>
      </xdr:nvSpPr>
      <xdr:spPr>
        <a:xfrm>
          <a:off x="13462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382" name="テキスト ボックス 381"/>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78317</xdr:rowOff>
    </xdr:from>
    <xdr:to>
      <xdr:col>24</xdr:col>
      <xdr:colOff>609600</xdr:colOff>
      <xdr:row>37</xdr:row>
      <xdr:rowOff>8467</xdr:rowOff>
    </xdr:to>
    <xdr:sp macro="" textlink="">
      <xdr:nvSpPr>
        <xdr:cNvPr id="388" name="円/楕円 387"/>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171044</xdr:rowOff>
    </xdr:from>
    <xdr:ext cx="762000" cy="259045"/>
    <xdr:sp macro="" textlink="">
      <xdr:nvSpPr>
        <xdr:cNvPr id="389"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27517</xdr:rowOff>
    </xdr:from>
    <xdr:to>
      <xdr:col>23</xdr:col>
      <xdr:colOff>457200</xdr:colOff>
      <xdr:row>37</xdr:row>
      <xdr:rowOff>129117</xdr:rowOff>
    </xdr:to>
    <xdr:sp macro="" textlink="">
      <xdr:nvSpPr>
        <xdr:cNvPr id="390" name="円/楕円 389"/>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139294</xdr:rowOff>
    </xdr:from>
    <xdr:ext cx="736600" cy="259045"/>
    <xdr:sp macro="" textlink="">
      <xdr:nvSpPr>
        <xdr:cNvPr id="391" name="テキスト ボックス 390"/>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137583</xdr:rowOff>
    </xdr:from>
    <xdr:to>
      <xdr:col>22</xdr:col>
      <xdr:colOff>254000</xdr:colOff>
      <xdr:row>39</xdr:row>
      <xdr:rowOff>67733</xdr:rowOff>
    </xdr:to>
    <xdr:sp macro="" textlink="">
      <xdr:nvSpPr>
        <xdr:cNvPr id="392" name="円/楕円 391"/>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394" name="円/楕円 39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95" name="テキスト ボックス 394"/>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396" name="円/楕円 39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397" name="テキスト ボックス 39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地方債の繰上償還及び新規発行の抑制により地方債残高の圧縮を図ってきたことなどにより、平成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年度時点で</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兆</a:t>
          </a:r>
          <a:r>
            <a:rPr kumimoji="1" lang="en-US" altLang="ja-JP" sz="1300">
              <a:solidFill>
                <a:sysClr val="windowText" lastClr="000000"/>
              </a:solidFill>
              <a:latin typeface="ＭＳ Ｐゴシック"/>
            </a:rPr>
            <a:t>500</a:t>
          </a:r>
          <a:r>
            <a:rPr kumimoji="1" lang="ja-JP" altLang="en-US" sz="1300">
              <a:solidFill>
                <a:sysClr val="windowText" lastClr="000000"/>
              </a:solidFill>
              <a:latin typeface="ＭＳ Ｐゴシック"/>
            </a:rPr>
            <a:t>億円程度あった残高は平成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年度末時点で</a:t>
          </a:r>
          <a:r>
            <a:rPr kumimoji="1" lang="en-US" altLang="ja-JP" sz="1300">
              <a:solidFill>
                <a:sysClr val="windowText" lastClr="000000"/>
              </a:solidFill>
              <a:latin typeface="ＭＳ Ｐゴシック"/>
            </a:rPr>
            <a:t>9,800</a:t>
          </a:r>
          <a:r>
            <a:rPr kumimoji="1" lang="ja-JP" altLang="en-US" sz="1300">
              <a:solidFill>
                <a:sysClr val="windowText" lastClr="000000"/>
              </a:solidFill>
              <a:latin typeface="ＭＳ Ｐゴシック"/>
            </a:rPr>
            <a:t>億円程度となり、数値は改善しています。</a:t>
          </a:r>
        </a:p>
        <a:p>
          <a:r>
            <a:rPr kumimoji="1" lang="ja-JP" altLang="en-US" sz="1300">
              <a:solidFill>
                <a:sysClr val="windowText" lastClr="000000"/>
              </a:solidFill>
              <a:latin typeface="ＭＳ Ｐゴシック"/>
            </a:rPr>
            <a:t>　引き続き県債の新規発行の抑制、県債残高の圧縮に努めます。</a:t>
          </a: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28279</xdr:rowOff>
    </xdr:from>
    <xdr:to>
      <xdr:col>24</xdr:col>
      <xdr:colOff>558800</xdr:colOff>
      <xdr:row>22</xdr:row>
      <xdr:rowOff>136652</xdr:rowOff>
    </xdr:to>
    <xdr:cxnSp macro="">
      <xdr:nvCxnSpPr>
        <xdr:cNvPr id="425" name="直線コネクタ 424"/>
        <xdr:cNvCxnSpPr/>
      </xdr:nvCxnSpPr>
      <xdr:spPr>
        <a:xfrm flipV="1">
          <a:off x="17018000" y="2428579"/>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108729</xdr:rowOff>
    </xdr:from>
    <xdr:ext cx="762000" cy="259045"/>
    <xdr:sp macro="" textlink="">
      <xdr:nvSpPr>
        <xdr:cNvPr id="426"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241.2</a:t>
          </a:r>
          <a:endParaRPr kumimoji="1" lang="ja-JP" altLang="en-US" sz="1000" b="1">
            <a:latin typeface="ＭＳ Ｐゴシック"/>
          </a:endParaRPr>
        </a:p>
      </xdr:txBody>
    </xdr:sp>
    <xdr:clientData/>
  </xdr:oneCellAnchor>
  <xdr:twoCellAnchor>
    <xdr:from>
      <xdr:col>24</xdr:col>
      <xdr:colOff>469900</xdr:colOff>
      <xdr:row>22</xdr:row>
      <xdr:rowOff>136652</xdr:rowOff>
    </xdr:from>
    <xdr:to>
      <xdr:col>24</xdr:col>
      <xdr:colOff>647700</xdr:colOff>
      <xdr:row>22</xdr:row>
      <xdr:rowOff>136652</xdr:rowOff>
    </xdr:to>
    <xdr:cxnSp macro="">
      <xdr:nvCxnSpPr>
        <xdr:cNvPr id="427" name="直線コネクタ 426"/>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114656</xdr:rowOff>
    </xdr:from>
    <xdr:ext cx="762000" cy="259045"/>
    <xdr:sp macro="" textlink="">
      <xdr:nvSpPr>
        <xdr:cNvPr id="428" name="将来負担の状況最大値テキスト"/>
        <xdr:cNvSpPr txBox="1"/>
      </xdr:nvSpPr>
      <xdr:spPr>
        <a:xfrm>
          <a:off x="17106900" y="21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a:t>
          </a:r>
          <a:endParaRPr kumimoji="1" lang="ja-JP" altLang="en-US" sz="1000" b="1">
            <a:latin typeface="ＭＳ Ｐゴシック"/>
          </a:endParaRPr>
        </a:p>
      </xdr:txBody>
    </xdr:sp>
    <xdr:clientData/>
  </xdr:oneCellAnchor>
  <xdr:twoCellAnchor>
    <xdr:from>
      <xdr:col>24</xdr:col>
      <xdr:colOff>469900</xdr:colOff>
      <xdr:row>14</xdr:row>
      <xdr:rowOff>28279</xdr:rowOff>
    </xdr:from>
    <xdr:to>
      <xdr:col>24</xdr:col>
      <xdr:colOff>647700</xdr:colOff>
      <xdr:row>14</xdr:row>
      <xdr:rowOff>28279</xdr:rowOff>
    </xdr:to>
    <xdr:cxnSp macro="">
      <xdr:nvCxnSpPr>
        <xdr:cNvPr id="429" name="直線コネクタ 428"/>
        <xdr:cNvCxnSpPr/>
      </xdr:nvCxnSpPr>
      <xdr:spPr>
        <a:xfrm>
          <a:off x="16929100" y="24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137033</xdr:rowOff>
    </xdr:from>
    <xdr:to>
      <xdr:col>24</xdr:col>
      <xdr:colOff>558800</xdr:colOff>
      <xdr:row>19</xdr:row>
      <xdr:rowOff>144272</xdr:rowOff>
    </xdr:to>
    <xdr:cxnSp macro="">
      <xdr:nvCxnSpPr>
        <xdr:cNvPr id="430" name="直線コネクタ 429"/>
        <xdr:cNvCxnSpPr/>
      </xdr:nvCxnSpPr>
      <xdr:spPr>
        <a:xfrm flipV="1">
          <a:off x="16179800" y="339458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69909</xdr:rowOff>
    </xdr:from>
    <xdr:ext cx="762000" cy="259045"/>
    <xdr:sp macro="" textlink="">
      <xdr:nvSpPr>
        <xdr:cNvPr id="431" name="将来負担の状況平均値テキスト"/>
        <xdr:cNvSpPr txBox="1"/>
      </xdr:nvSpPr>
      <xdr:spPr>
        <a:xfrm>
          <a:off x="17106900" y="298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32" name="フローチャート : 判断 431"/>
        <xdr:cNvSpPr/>
      </xdr:nvSpPr>
      <xdr:spPr>
        <a:xfrm>
          <a:off x="169672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144272</xdr:rowOff>
    </xdr:from>
    <xdr:to>
      <xdr:col>23</xdr:col>
      <xdr:colOff>406400</xdr:colOff>
      <xdr:row>19</xdr:row>
      <xdr:rowOff>156337</xdr:rowOff>
    </xdr:to>
    <xdr:cxnSp macro="">
      <xdr:nvCxnSpPr>
        <xdr:cNvPr id="433" name="直線コネクタ 432"/>
        <xdr:cNvCxnSpPr/>
      </xdr:nvCxnSpPr>
      <xdr:spPr>
        <a:xfrm flipV="1">
          <a:off x="15290800" y="34018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41191</xdr:rowOff>
    </xdr:from>
    <xdr:to>
      <xdr:col>23</xdr:col>
      <xdr:colOff>457200</xdr:colOff>
      <xdr:row>19</xdr:row>
      <xdr:rowOff>142791</xdr:rowOff>
    </xdr:to>
    <xdr:sp macro="" textlink="">
      <xdr:nvSpPr>
        <xdr:cNvPr id="434" name="フローチャート : 判断 433"/>
        <xdr:cNvSpPr/>
      </xdr:nvSpPr>
      <xdr:spPr>
        <a:xfrm>
          <a:off x="16129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152967</xdr:rowOff>
    </xdr:from>
    <xdr:ext cx="736600" cy="259045"/>
    <xdr:sp macro="" textlink="">
      <xdr:nvSpPr>
        <xdr:cNvPr id="435" name="テキスト ボックス 434"/>
        <xdr:cNvSpPr txBox="1"/>
      </xdr:nvSpPr>
      <xdr:spPr>
        <a:xfrm>
          <a:off x="15798800" y="306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156337</xdr:rowOff>
    </xdr:from>
    <xdr:to>
      <xdr:col>22</xdr:col>
      <xdr:colOff>203200</xdr:colOff>
      <xdr:row>20</xdr:row>
      <xdr:rowOff>14647</xdr:rowOff>
    </xdr:to>
    <xdr:cxnSp macro="">
      <xdr:nvCxnSpPr>
        <xdr:cNvPr id="436" name="直線コネクタ 435"/>
        <xdr:cNvCxnSpPr/>
      </xdr:nvCxnSpPr>
      <xdr:spPr>
        <a:xfrm flipV="1">
          <a:off x="14401800" y="341388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164253</xdr:rowOff>
    </xdr:from>
    <xdr:to>
      <xdr:col>22</xdr:col>
      <xdr:colOff>254000</xdr:colOff>
      <xdr:row>20</xdr:row>
      <xdr:rowOff>94403</xdr:rowOff>
    </xdr:to>
    <xdr:sp macro="" textlink="">
      <xdr:nvSpPr>
        <xdr:cNvPr id="437" name="フローチャート : 判断 436"/>
        <xdr:cNvSpPr/>
      </xdr:nvSpPr>
      <xdr:spPr>
        <a:xfrm>
          <a:off x="15240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79180</xdr:rowOff>
    </xdr:from>
    <xdr:ext cx="762000" cy="259045"/>
    <xdr:sp macro="" textlink="">
      <xdr:nvSpPr>
        <xdr:cNvPr id="438" name="テキスト ボックス 437"/>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14647</xdr:rowOff>
    </xdr:from>
    <xdr:to>
      <xdr:col>21</xdr:col>
      <xdr:colOff>0</xdr:colOff>
      <xdr:row>20</xdr:row>
      <xdr:rowOff>43603</xdr:rowOff>
    </xdr:to>
    <xdr:cxnSp macro="">
      <xdr:nvCxnSpPr>
        <xdr:cNvPr id="439" name="直線コネクタ 438"/>
        <xdr:cNvCxnSpPr/>
      </xdr:nvCxnSpPr>
      <xdr:spPr>
        <a:xfrm flipV="1">
          <a:off x="13512800" y="34436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57150</xdr:rowOff>
    </xdr:from>
    <xdr:to>
      <xdr:col>21</xdr:col>
      <xdr:colOff>50800</xdr:colOff>
      <xdr:row>20</xdr:row>
      <xdr:rowOff>158750</xdr:rowOff>
    </xdr:to>
    <xdr:sp macro="" textlink="">
      <xdr:nvSpPr>
        <xdr:cNvPr id="440" name="フローチャート : 判断 439"/>
        <xdr:cNvSpPr/>
      </xdr:nvSpPr>
      <xdr:spPr>
        <a:xfrm>
          <a:off x="14351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143527</xdr:rowOff>
    </xdr:from>
    <xdr:ext cx="762000" cy="259045"/>
    <xdr:sp macro="" textlink="">
      <xdr:nvSpPr>
        <xdr:cNvPr id="441" name="テキスト ボックス 440"/>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128058</xdr:rowOff>
    </xdr:from>
    <xdr:to>
      <xdr:col>19</xdr:col>
      <xdr:colOff>533400</xdr:colOff>
      <xdr:row>20</xdr:row>
      <xdr:rowOff>58208</xdr:rowOff>
    </xdr:to>
    <xdr:sp macro="" textlink="">
      <xdr:nvSpPr>
        <xdr:cNvPr id="442" name="フローチャート : 判断 441"/>
        <xdr:cNvSpPr/>
      </xdr:nvSpPr>
      <xdr:spPr>
        <a:xfrm>
          <a:off x="13462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68385</xdr:rowOff>
    </xdr:from>
    <xdr:ext cx="762000" cy="259045"/>
    <xdr:sp macro="" textlink="">
      <xdr:nvSpPr>
        <xdr:cNvPr id="443" name="テキスト ボックス 442"/>
        <xdr:cNvSpPr txBox="1"/>
      </xdr:nvSpPr>
      <xdr:spPr>
        <a:xfrm>
          <a:off x="13131800" y="315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86233</xdr:rowOff>
    </xdr:from>
    <xdr:to>
      <xdr:col>24</xdr:col>
      <xdr:colOff>609600</xdr:colOff>
      <xdr:row>20</xdr:row>
      <xdr:rowOff>16383</xdr:rowOff>
    </xdr:to>
    <xdr:sp macro="" textlink="">
      <xdr:nvSpPr>
        <xdr:cNvPr id="449" name="円/楕円 448"/>
        <xdr:cNvSpPr/>
      </xdr:nvSpPr>
      <xdr:spPr>
        <a:xfrm>
          <a:off x="16967200" y="33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58310</xdr:rowOff>
    </xdr:from>
    <xdr:ext cx="762000" cy="259045"/>
    <xdr:sp macro="" textlink="">
      <xdr:nvSpPr>
        <xdr:cNvPr id="450" name="将来負担の状況該当値テキスト"/>
        <xdr:cNvSpPr txBox="1"/>
      </xdr:nvSpPr>
      <xdr:spPr>
        <a:xfrm>
          <a:off x="17106900" y="33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93472</xdr:rowOff>
    </xdr:from>
    <xdr:to>
      <xdr:col>23</xdr:col>
      <xdr:colOff>457200</xdr:colOff>
      <xdr:row>20</xdr:row>
      <xdr:rowOff>23622</xdr:rowOff>
    </xdr:to>
    <xdr:sp macro="" textlink="">
      <xdr:nvSpPr>
        <xdr:cNvPr id="451" name="円/楕円 450"/>
        <xdr:cNvSpPr/>
      </xdr:nvSpPr>
      <xdr:spPr>
        <a:xfrm>
          <a:off x="161290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8399</xdr:rowOff>
    </xdr:from>
    <xdr:ext cx="736600" cy="259045"/>
    <xdr:sp macro="" textlink="">
      <xdr:nvSpPr>
        <xdr:cNvPr id="452" name="テキスト ボックス 451"/>
        <xdr:cNvSpPr txBox="1"/>
      </xdr:nvSpPr>
      <xdr:spPr>
        <a:xfrm>
          <a:off x="15798800" y="343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105537</xdr:rowOff>
    </xdr:from>
    <xdr:to>
      <xdr:col>22</xdr:col>
      <xdr:colOff>254000</xdr:colOff>
      <xdr:row>20</xdr:row>
      <xdr:rowOff>35687</xdr:rowOff>
    </xdr:to>
    <xdr:sp macro="" textlink="">
      <xdr:nvSpPr>
        <xdr:cNvPr id="453" name="円/楕円 452"/>
        <xdr:cNvSpPr/>
      </xdr:nvSpPr>
      <xdr:spPr>
        <a:xfrm>
          <a:off x="15240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45864</xdr:rowOff>
    </xdr:from>
    <xdr:ext cx="762000" cy="259045"/>
    <xdr:sp macro="" textlink="">
      <xdr:nvSpPr>
        <xdr:cNvPr id="454" name="テキスト ボックス 453"/>
        <xdr:cNvSpPr txBox="1"/>
      </xdr:nvSpPr>
      <xdr:spPr>
        <a:xfrm>
          <a:off x="14909800" y="31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135297</xdr:rowOff>
    </xdr:from>
    <xdr:to>
      <xdr:col>21</xdr:col>
      <xdr:colOff>50800</xdr:colOff>
      <xdr:row>20</xdr:row>
      <xdr:rowOff>65447</xdr:rowOff>
    </xdr:to>
    <xdr:sp macro="" textlink="">
      <xdr:nvSpPr>
        <xdr:cNvPr id="455" name="円/楕円 454"/>
        <xdr:cNvSpPr/>
      </xdr:nvSpPr>
      <xdr:spPr>
        <a:xfrm>
          <a:off x="14351000" y="33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75624</xdr:rowOff>
    </xdr:from>
    <xdr:ext cx="762000" cy="259045"/>
    <xdr:sp macro="" textlink="">
      <xdr:nvSpPr>
        <xdr:cNvPr id="456" name="テキスト ボックス 455"/>
        <xdr:cNvSpPr txBox="1"/>
      </xdr:nvSpPr>
      <xdr:spPr>
        <a:xfrm>
          <a:off x="14020800" y="316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164253</xdr:rowOff>
    </xdr:from>
    <xdr:to>
      <xdr:col>19</xdr:col>
      <xdr:colOff>533400</xdr:colOff>
      <xdr:row>20</xdr:row>
      <xdr:rowOff>94403</xdr:rowOff>
    </xdr:to>
    <xdr:sp macro="" textlink="">
      <xdr:nvSpPr>
        <xdr:cNvPr id="457" name="円/楕円 456"/>
        <xdr:cNvSpPr/>
      </xdr:nvSpPr>
      <xdr:spPr>
        <a:xfrm>
          <a:off x="13462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79180</xdr:rowOff>
    </xdr:from>
    <xdr:ext cx="762000" cy="259045"/>
    <xdr:sp macro="" textlink="">
      <xdr:nvSpPr>
        <xdr:cNvPr id="458" name="テキスト ボックス 457"/>
        <xdr:cNvSpPr txBox="1"/>
      </xdr:nvSpPr>
      <xdr:spPr>
        <a:xfrm>
          <a:off x="13131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706,198
700,491
6,708.23
536,486,890
518,558,603
5,039,910
283,522,681
978,607,642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年度からの地域給の導入や諸手当の見直しなどの取組により類似団体平均を下回っていますが、今後も、平成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月に策定した「財政健全化基本方針」に基づき、更なる取組を進めることとしています。</a:t>
          </a:r>
        </a:p>
        <a:p>
          <a:r>
            <a:rPr kumimoji="1" lang="ja-JP" altLang="en-US" sz="1300">
              <a:latin typeface="ＭＳ Ｐゴシック"/>
            </a:rPr>
            <a:t>　このような状況において教員・警察官等を除いた一般行政部門を中心とする職員については、平成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29</a:t>
          </a:r>
          <a:r>
            <a:rPr kumimoji="1" lang="ja-JP" altLang="en-US" sz="1300">
              <a:latin typeface="ＭＳ Ｐゴシック"/>
            </a:rPr>
            <a:t>年度までの間に、</a:t>
          </a:r>
          <a:r>
            <a:rPr kumimoji="1" lang="en-US" altLang="ja-JP" sz="1300">
              <a:latin typeface="ＭＳ Ｐゴシック"/>
            </a:rPr>
            <a:t>1,300</a:t>
          </a:r>
          <a:r>
            <a:rPr kumimoji="1" lang="ja-JP" altLang="en-US" sz="1300">
              <a:latin typeface="ＭＳ Ｐゴシック"/>
            </a:rPr>
            <a:t>人程度の定員削減に取り組んでいます。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127000</xdr:rowOff>
    </xdr:from>
    <xdr:to>
      <xdr:col>7</xdr:col>
      <xdr:colOff>15875</xdr:colOff>
      <xdr:row>42</xdr:row>
      <xdr:rowOff>29028</xdr:rowOff>
    </xdr:to>
    <xdr:cxnSp macro="">
      <xdr:nvCxnSpPr>
        <xdr:cNvPr id="61" name="直線コネクタ 60"/>
        <xdr:cNvCxnSpPr/>
      </xdr:nvCxnSpPr>
      <xdr:spPr>
        <a:xfrm flipV="1">
          <a:off x="4826000" y="59563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1105</xdr:rowOff>
    </xdr:from>
    <xdr:ext cx="762000" cy="259045"/>
    <xdr:sp macro="" textlink="">
      <xdr:nvSpPr>
        <xdr:cNvPr id="62" name="人件費最小値テキスト"/>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42</xdr:row>
      <xdr:rowOff>29028</xdr:rowOff>
    </xdr:from>
    <xdr:to>
      <xdr:col>7</xdr:col>
      <xdr:colOff>104775</xdr:colOff>
      <xdr:row>42</xdr:row>
      <xdr:rowOff>29028</xdr:rowOff>
    </xdr:to>
    <xdr:cxnSp macro="">
      <xdr:nvCxnSpPr>
        <xdr:cNvPr id="63" name="直線コネクタ 62"/>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41927</xdr:rowOff>
    </xdr:from>
    <xdr:ext cx="762000" cy="259045"/>
    <xdr:sp macro="" textlink="">
      <xdr:nvSpPr>
        <xdr:cNvPr id="64"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34</xdr:row>
      <xdr:rowOff>127000</xdr:rowOff>
    </xdr:from>
    <xdr:to>
      <xdr:col>7</xdr:col>
      <xdr:colOff>104775</xdr:colOff>
      <xdr:row>34</xdr:row>
      <xdr:rowOff>127000</xdr:rowOff>
    </xdr:to>
    <xdr:cxnSp macro="">
      <xdr:nvCxnSpPr>
        <xdr:cNvPr id="65" name="直線コネクタ 64"/>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135164</xdr:rowOff>
    </xdr:from>
    <xdr:to>
      <xdr:col>7</xdr:col>
      <xdr:colOff>15875</xdr:colOff>
      <xdr:row>35</xdr:row>
      <xdr:rowOff>4536</xdr:rowOff>
    </xdr:to>
    <xdr:cxnSp macro="">
      <xdr:nvCxnSpPr>
        <xdr:cNvPr id="66" name="直線コネクタ 65"/>
        <xdr:cNvCxnSpPr/>
      </xdr:nvCxnSpPr>
      <xdr:spPr>
        <a:xfrm>
          <a:off x="3987800" y="57930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80934</xdr:rowOff>
    </xdr:from>
    <xdr:ext cx="762000" cy="259045"/>
    <xdr:sp macro="" textlink="">
      <xdr:nvSpPr>
        <xdr:cNvPr id="67"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108857</xdr:rowOff>
    </xdr:from>
    <xdr:to>
      <xdr:col>7</xdr:col>
      <xdr:colOff>66675</xdr:colOff>
      <xdr:row>37</xdr:row>
      <xdr:rowOff>39007</xdr:rowOff>
    </xdr:to>
    <xdr:sp macro="" textlink="">
      <xdr:nvSpPr>
        <xdr:cNvPr id="68" name="フローチャート : 判断 67"/>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135164</xdr:rowOff>
    </xdr:from>
    <xdr:to>
      <xdr:col>5</xdr:col>
      <xdr:colOff>549275</xdr:colOff>
      <xdr:row>35</xdr:row>
      <xdr:rowOff>102507</xdr:rowOff>
    </xdr:to>
    <xdr:cxnSp macro="">
      <xdr:nvCxnSpPr>
        <xdr:cNvPr id="69" name="直線コネクタ 68"/>
        <xdr:cNvCxnSpPr/>
      </xdr:nvCxnSpPr>
      <xdr:spPr>
        <a:xfrm flipV="1">
          <a:off x="3098800" y="57930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71" name="テキスト ボックス 70"/>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102507</xdr:rowOff>
    </xdr:to>
    <xdr:cxnSp macro="">
      <xdr:nvCxnSpPr>
        <xdr:cNvPr id="72" name="直線コネクタ 71"/>
        <xdr:cNvCxnSpPr/>
      </xdr:nvCxnSpPr>
      <xdr:spPr>
        <a:xfrm>
          <a:off x="2209800" y="5956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3" name="フローチャート : 判断 72"/>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113592</xdr:rowOff>
    </xdr:from>
    <xdr:ext cx="762000" cy="259045"/>
    <xdr:sp macro="" textlink="">
      <xdr:nvSpPr>
        <xdr:cNvPr id="74" name="テキスト ボックス 73"/>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127000</xdr:rowOff>
    </xdr:to>
    <xdr:cxnSp macro="">
      <xdr:nvCxnSpPr>
        <xdr:cNvPr id="75" name="直線コネクタ 74"/>
        <xdr:cNvCxnSpPr/>
      </xdr:nvCxnSpPr>
      <xdr:spPr>
        <a:xfrm>
          <a:off x="1320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40112</xdr:rowOff>
    </xdr:from>
    <xdr:ext cx="762000" cy="259045"/>
    <xdr:sp macro="" textlink="">
      <xdr:nvSpPr>
        <xdr:cNvPr id="77" name="テキスト ボックス 76"/>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59872</xdr:rowOff>
    </xdr:from>
    <xdr:to>
      <xdr:col>1</xdr:col>
      <xdr:colOff>676275</xdr:colOff>
      <xdr:row>38</xdr:row>
      <xdr:rowOff>161472</xdr:rowOff>
    </xdr:to>
    <xdr:sp macro="" textlink="">
      <xdr:nvSpPr>
        <xdr:cNvPr id="78" name="フローチャート : 判断 77"/>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146249</xdr:rowOff>
    </xdr:from>
    <xdr:ext cx="762000" cy="259045"/>
    <xdr:sp macro="" textlink="">
      <xdr:nvSpPr>
        <xdr:cNvPr id="79" name="テキスト ボックス 78"/>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125186</xdr:rowOff>
    </xdr:from>
    <xdr:to>
      <xdr:col>7</xdr:col>
      <xdr:colOff>66675</xdr:colOff>
      <xdr:row>35</xdr:row>
      <xdr:rowOff>55336</xdr:rowOff>
    </xdr:to>
    <xdr:sp macro="" textlink="">
      <xdr:nvSpPr>
        <xdr:cNvPr id="85" name="円/楕円 84"/>
        <xdr:cNvSpPr/>
      </xdr:nvSpPr>
      <xdr:spPr>
        <a:xfrm>
          <a:off x="47752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33763</xdr:rowOff>
    </xdr:from>
    <xdr:ext cx="762000" cy="259045"/>
    <xdr:sp macro="" textlink="">
      <xdr:nvSpPr>
        <xdr:cNvPr id="86" name="人件費該当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84364</xdr:rowOff>
    </xdr:from>
    <xdr:to>
      <xdr:col>5</xdr:col>
      <xdr:colOff>600075</xdr:colOff>
      <xdr:row>34</xdr:row>
      <xdr:rowOff>14514</xdr:rowOff>
    </xdr:to>
    <xdr:sp macro="" textlink="">
      <xdr:nvSpPr>
        <xdr:cNvPr id="87" name="円/楕円 86"/>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24691</xdr:rowOff>
    </xdr:from>
    <xdr:ext cx="736600" cy="259045"/>
    <xdr:sp macro="" textlink="">
      <xdr:nvSpPr>
        <xdr:cNvPr id="88" name="テキスト ボックス 87"/>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51707</xdr:rowOff>
    </xdr:from>
    <xdr:to>
      <xdr:col>4</xdr:col>
      <xdr:colOff>396875</xdr:colOff>
      <xdr:row>35</xdr:row>
      <xdr:rowOff>153307</xdr:rowOff>
    </xdr:to>
    <xdr:sp macro="" textlink="">
      <xdr:nvSpPr>
        <xdr:cNvPr id="89" name="円/楕円 88"/>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163484</xdr:rowOff>
    </xdr:from>
    <xdr:ext cx="762000" cy="259045"/>
    <xdr:sp macro="" textlink="">
      <xdr:nvSpPr>
        <xdr:cNvPr id="90" name="テキスト ボックス 89"/>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公の施設の管理運営に当たり、平成</a:t>
          </a:r>
          <a:r>
            <a:rPr kumimoji="1" lang="en-US" altLang="ja-JP" sz="1200">
              <a:latin typeface="ＭＳ Ｐゴシック"/>
            </a:rPr>
            <a:t>17</a:t>
          </a:r>
          <a:r>
            <a:rPr kumimoji="1" lang="ja-JP" altLang="en-US" sz="1200">
              <a:latin typeface="ＭＳ Ｐゴシック"/>
            </a:rPr>
            <a:t>年４月から他県に先駆けて指定管理者制度を導入するなどコスト削減を図った結果、平成</a:t>
          </a:r>
          <a:r>
            <a:rPr kumimoji="1" lang="en-US" altLang="ja-JP" sz="1200">
              <a:latin typeface="ＭＳ Ｐゴシック"/>
            </a:rPr>
            <a:t>23</a:t>
          </a:r>
          <a:r>
            <a:rPr kumimoji="1" lang="ja-JP" altLang="en-US" sz="1200">
              <a:latin typeface="ＭＳ Ｐゴシック"/>
            </a:rPr>
            <a:t>年度までは類似団体を下回っています。　　</a:t>
          </a:r>
        </a:p>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年度以降は、内部管理事務の集中処理を推進するための外部委託の増等により類似団体を上回っていましたが、平成</a:t>
          </a:r>
          <a:r>
            <a:rPr kumimoji="1" lang="en-US" altLang="ja-JP" sz="1200">
              <a:latin typeface="ＭＳ Ｐゴシック"/>
            </a:rPr>
            <a:t>26</a:t>
          </a:r>
          <a:r>
            <a:rPr kumimoji="1" lang="ja-JP" altLang="en-US" sz="1200">
              <a:latin typeface="ＭＳ Ｐゴシック"/>
            </a:rPr>
            <a:t>年度は、当該費用の縮減により類似団体を下回りました。</a:t>
          </a:r>
        </a:p>
        <a:p>
          <a:r>
            <a:rPr kumimoji="1" lang="ja-JP" altLang="en-US" sz="1200">
              <a:latin typeface="ＭＳ Ｐゴシック"/>
            </a:rPr>
            <a:t>　今後も情報通信システムなどの維持管理経費の縮減のほか、事務の統合・廃止・譲渡などにより、経費の削減を図ります。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8" name="テキスト ボックス 107"/>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10" name="テキスト ボックス 109"/>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2" name="テキスト ボックス 111"/>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4" name="テキスト ボックス 113"/>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6" name="テキスト ボックス 115"/>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8" name="テキスト ボックス 117"/>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20" name="テキスト ボックス 119"/>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48079</xdr:rowOff>
    </xdr:from>
    <xdr:to>
      <xdr:col>24</xdr:col>
      <xdr:colOff>22225</xdr:colOff>
      <xdr:row>20</xdr:row>
      <xdr:rowOff>154214</xdr:rowOff>
    </xdr:to>
    <xdr:cxnSp macro="">
      <xdr:nvCxnSpPr>
        <xdr:cNvPr id="122" name="直線コネクタ 121"/>
        <xdr:cNvCxnSpPr/>
      </xdr:nvCxnSpPr>
      <xdr:spPr>
        <a:xfrm flipV="1">
          <a:off x="16510000" y="22769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126291</xdr:rowOff>
    </xdr:from>
    <xdr:ext cx="762000" cy="259045"/>
    <xdr:sp macro="" textlink="">
      <xdr:nvSpPr>
        <xdr:cNvPr id="123"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20</xdr:row>
      <xdr:rowOff>154214</xdr:rowOff>
    </xdr:from>
    <xdr:to>
      <xdr:col>24</xdr:col>
      <xdr:colOff>111125</xdr:colOff>
      <xdr:row>20</xdr:row>
      <xdr:rowOff>154214</xdr:rowOff>
    </xdr:to>
    <xdr:cxnSp macro="">
      <xdr:nvCxnSpPr>
        <xdr:cNvPr id="124" name="直線コネクタ 123"/>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134456</xdr:rowOff>
    </xdr:from>
    <xdr:ext cx="762000" cy="259045"/>
    <xdr:sp macro="" textlink="">
      <xdr:nvSpPr>
        <xdr:cNvPr id="125"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619125</xdr:colOff>
      <xdr:row>13</xdr:row>
      <xdr:rowOff>48079</xdr:rowOff>
    </xdr:from>
    <xdr:to>
      <xdr:col>24</xdr:col>
      <xdr:colOff>111125</xdr:colOff>
      <xdr:row>13</xdr:row>
      <xdr:rowOff>48079</xdr:rowOff>
    </xdr:to>
    <xdr:cxnSp macro="">
      <xdr:nvCxnSpPr>
        <xdr:cNvPr id="126" name="直線コネクタ 125"/>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140607</xdr:rowOff>
    </xdr:from>
    <xdr:to>
      <xdr:col>24</xdr:col>
      <xdr:colOff>22225</xdr:colOff>
      <xdr:row>15</xdr:row>
      <xdr:rowOff>140607</xdr:rowOff>
    </xdr:to>
    <xdr:cxnSp macro="">
      <xdr:nvCxnSpPr>
        <xdr:cNvPr id="127" name="直線コネクタ 126"/>
        <xdr:cNvCxnSpPr/>
      </xdr:nvCxnSpPr>
      <xdr:spPr>
        <a:xfrm>
          <a:off x="15671800" y="271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27214</xdr:rowOff>
    </xdr:from>
    <xdr:to>
      <xdr:col>24</xdr:col>
      <xdr:colOff>73025</xdr:colOff>
      <xdr:row>16</xdr:row>
      <xdr:rowOff>128814</xdr:rowOff>
    </xdr:to>
    <xdr:sp macro="" textlink="">
      <xdr:nvSpPr>
        <xdr:cNvPr id="129" name="フローチャート :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140607</xdr:rowOff>
    </xdr:from>
    <xdr:to>
      <xdr:col>22</xdr:col>
      <xdr:colOff>555625</xdr:colOff>
      <xdr:row>15</xdr:row>
      <xdr:rowOff>140607</xdr:rowOff>
    </xdr:to>
    <xdr:cxnSp macro="">
      <xdr:nvCxnSpPr>
        <xdr:cNvPr id="130" name="直線コネクタ 129"/>
        <xdr:cNvCxnSpPr/>
      </xdr:nvCxnSpPr>
      <xdr:spPr>
        <a:xfrm>
          <a:off x="14782800" y="271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13</xdr:row>
      <xdr:rowOff>106136</xdr:rowOff>
    </xdr:from>
    <xdr:to>
      <xdr:col>22</xdr:col>
      <xdr:colOff>606425</xdr:colOff>
      <xdr:row>14</xdr:row>
      <xdr:rowOff>36286</xdr:rowOff>
    </xdr:to>
    <xdr:sp macro="" textlink="">
      <xdr:nvSpPr>
        <xdr:cNvPr id="131" name="フローチャート : 判断 130"/>
        <xdr:cNvSpPr/>
      </xdr:nvSpPr>
      <xdr:spPr>
        <a:xfrm>
          <a:off x="15621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46463</xdr:rowOff>
    </xdr:from>
    <xdr:ext cx="736600" cy="259045"/>
    <xdr:sp macro="" textlink="">
      <xdr:nvSpPr>
        <xdr:cNvPr id="132" name="テキスト ボックス 131"/>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156936</xdr:rowOff>
    </xdr:from>
    <xdr:to>
      <xdr:col>21</xdr:col>
      <xdr:colOff>352425</xdr:colOff>
      <xdr:row>15</xdr:row>
      <xdr:rowOff>140607</xdr:rowOff>
    </xdr:to>
    <xdr:cxnSp macro="">
      <xdr:nvCxnSpPr>
        <xdr:cNvPr id="133" name="直線コネクタ 132"/>
        <xdr:cNvCxnSpPr/>
      </xdr:nvCxnSpPr>
      <xdr:spPr>
        <a:xfrm>
          <a:off x="13893800" y="23857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106136</xdr:rowOff>
    </xdr:from>
    <xdr:to>
      <xdr:col>21</xdr:col>
      <xdr:colOff>403225</xdr:colOff>
      <xdr:row>14</xdr:row>
      <xdr:rowOff>36286</xdr:rowOff>
    </xdr:to>
    <xdr:sp macro="" textlink="">
      <xdr:nvSpPr>
        <xdr:cNvPr id="134" name="フローチャート : 判断 133"/>
        <xdr:cNvSpPr/>
      </xdr:nvSpPr>
      <xdr:spPr>
        <a:xfrm>
          <a:off x="14732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46463</xdr:rowOff>
    </xdr:from>
    <xdr:ext cx="762000" cy="259045"/>
    <xdr:sp macro="" textlink="">
      <xdr:nvSpPr>
        <xdr:cNvPr id="135" name="テキスト ボックス 134"/>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48079</xdr:rowOff>
    </xdr:from>
    <xdr:to>
      <xdr:col>20</xdr:col>
      <xdr:colOff>149225</xdr:colOff>
      <xdr:row>13</xdr:row>
      <xdr:rowOff>156936</xdr:rowOff>
    </xdr:to>
    <xdr:cxnSp macro="">
      <xdr:nvCxnSpPr>
        <xdr:cNvPr id="136" name="直線コネクタ 135"/>
        <xdr:cNvCxnSpPr/>
      </xdr:nvCxnSpPr>
      <xdr:spPr>
        <a:xfrm>
          <a:off x="13004800" y="22769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106136</xdr:rowOff>
    </xdr:from>
    <xdr:to>
      <xdr:col>20</xdr:col>
      <xdr:colOff>200025</xdr:colOff>
      <xdr:row>14</xdr:row>
      <xdr:rowOff>36286</xdr:rowOff>
    </xdr:to>
    <xdr:sp macro="" textlink="">
      <xdr:nvSpPr>
        <xdr:cNvPr id="137" name="フローチャート : 判断 136"/>
        <xdr:cNvSpPr/>
      </xdr:nvSpPr>
      <xdr:spPr>
        <a:xfrm>
          <a:off x="13843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46463</xdr:rowOff>
    </xdr:from>
    <xdr:ext cx="762000" cy="259045"/>
    <xdr:sp macro="" textlink="">
      <xdr:nvSpPr>
        <xdr:cNvPr id="138" name="テキスト ボックス 137"/>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106136</xdr:rowOff>
    </xdr:from>
    <xdr:to>
      <xdr:col>18</xdr:col>
      <xdr:colOff>682625</xdr:colOff>
      <xdr:row>14</xdr:row>
      <xdr:rowOff>36286</xdr:rowOff>
    </xdr:to>
    <xdr:sp macro="" textlink="">
      <xdr:nvSpPr>
        <xdr:cNvPr id="139" name="フローチャート : 判断 138"/>
        <xdr:cNvSpPr/>
      </xdr:nvSpPr>
      <xdr:spPr>
        <a:xfrm>
          <a:off x="12954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21063</xdr:rowOff>
    </xdr:from>
    <xdr:ext cx="762000" cy="259045"/>
    <xdr:sp macro="" textlink="">
      <xdr:nvSpPr>
        <xdr:cNvPr id="140" name="テキスト ボックス 139"/>
        <xdr:cNvSpPr txBox="1"/>
      </xdr:nvSpPr>
      <xdr:spPr>
        <a:xfrm>
          <a:off x="12623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89807</xdr:rowOff>
    </xdr:from>
    <xdr:to>
      <xdr:col>24</xdr:col>
      <xdr:colOff>73025</xdr:colOff>
      <xdr:row>16</xdr:row>
      <xdr:rowOff>19957</xdr:rowOff>
    </xdr:to>
    <xdr:sp macro="" textlink="">
      <xdr:nvSpPr>
        <xdr:cNvPr id="146" name="円/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89807</xdr:rowOff>
    </xdr:from>
    <xdr:to>
      <xdr:col>22</xdr:col>
      <xdr:colOff>606425</xdr:colOff>
      <xdr:row>16</xdr:row>
      <xdr:rowOff>19957</xdr:rowOff>
    </xdr:to>
    <xdr:sp macro="" textlink="">
      <xdr:nvSpPr>
        <xdr:cNvPr id="148" name="円/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4734</xdr:rowOff>
    </xdr:from>
    <xdr:ext cx="736600" cy="259045"/>
    <xdr:sp macro="" textlink="">
      <xdr:nvSpPr>
        <xdr:cNvPr id="149" name="テキスト ボックス 148"/>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89807</xdr:rowOff>
    </xdr:from>
    <xdr:to>
      <xdr:col>21</xdr:col>
      <xdr:colOff>403225</xdr:colOff>
      <xdr:row>16</xdr:row>
      <xdr:rowOff>19957</xdr:rowOff>
    </xdr:to>
    <xdr:sp macro="" textlink="">
      <xdr:nvSpPr>
        <xdr:cNvPr id="150" name="円/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4734</xdr:rowOff>
    </xdr:from>
    <xdr:ext cx="762000" cy="259045"/>
    <xdr:sp macro="" textlink="">
      <xdr:nvSpPr>
        <xdr:cNvPr id="151" name="テキスト ボックス 150"/>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106136</xdr:rowOff>
    </xdr:from>
    <xdr:to>
      <xdr:col>20</xdr:col>
      <xdr:colOff>200025</xdr:colOff>
      <xdr:row>14</xdr:row>
      <xdr:rowOff>36286</xdr:rowOff>
    </xdr:to>
    <xdr:sp macro="" textlink="">
      <xdr:nvSpPr>
        <xdr:cNvPr id="152" name="円/楕円 151"/>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21063</xdr:rowOff>
    </xdr:from>
    <xdr:ext cx="762000" cy="259045"/>
    <xdr:sp macro="" textlink="">
      <xdr:nvSpPr>
        <xdr:cNvPr id="153" name="テキスト ボックス 152"/>
        <xdr:cNvSpPr txBox="1"/>
      </xdr:nvSpPr>
      <xdr:spPr>
        <a:xfrm>
          <a:off x="13512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12</xdr:row>
      <xdr:rowOff>168729</xdr:rowOff>
    </xdr:from>
    <xdr:to>
      <xdr:col>18</xdr:col>
      <xdr:colOff>682625</xdr:colOff>
      <xdr:row>13</xdr:row>
      <xdr:rowOff>98879</xdr:rowOff>
    </xdr:to>
    <xdr:sp macro="" textlink="">
      <xdr:nvSpPr>
        <xdr:cNvPr id="154" name="円/楕円 153"/>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109056</xdr:rowOff>
    </xdr:from>
    <xdr:ext cx="762000" cy="259045"/>
    <xdr:sp macro="" textlink="">
      <xdr:nvSpPr>
        <xdr:cNvPr id="155" name="テキスト ボックス 154"/>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9" name="正方形/長方形 158"/>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60" name="正方形/長方形 159"/>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2" name="正方形/長方形 161"/>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4" name="テキスト ボックス 163"/>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人口減少・高齢化が進行する本県は、経常収支比率の扶助費分は、類似団体平均を上回っています。平成</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年度から</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年度にかけて比率が上昇しているのは障がい者自立支援給付費など社会保障関係経費の増加に伴い分子である扶助費が</a:t>
          </a:r>
          <a:r>
            <a:rPr kumimoji="1" lang="en-US" altLang="ja-JP" sz="1200">
              <a:solidFill>
                <a:sysClr val="windowText" lastClr="000000"/>
              </a:solidFill>
              <a:latin typeface="ＭＳ Ｐゴシック"/>
            </a:rPr>
            <a:t>8.2</a:t>
          </a:r>
          <a:r>
            <a:rPr kumimoji="1" lang="ja-JP" altLang="en-US" sz="1200">
              <a:solidFill>
                <a:sysClr val="windowText" lastClr="000000"/>
              </a:solidFill>
              <a:latin typeface="ＭＳ Ｐゴシック"/>
            </a:rPr>
            <a:t>％増加（＋</a:t>
          </a:r>
          <a:r>
            <a:rPr kumimoji="1" lang="en-US" altLang="ja-JP" sz="1200">
              <a:solidFill>
                <a:sysClr val="windowText" lastClr="000000"/>
              </a:solidFill>
              <a:latin typeface="ＭＳ Ｐゴシック"/>
            </a:rPr>
            <a:t>6</a:t>
          </a:r>
          <a:r>
            <a:rPr kumimoji="1" lang="ja-JP" altLang="en-US" sz="1200">
              <a:solidFill>
                <a:sysClr val="windowText" lastClr="000000"/>
              </a:solidFill>
              <a:latin typeface="ＭＳ Ｐゴシック"/>
            </a:rPr>
            <a:t>億円）したことが主な要因です。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7" name="テキスト ボックス 166"/>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8" name="直線コネクタ 167"/>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9" name="テキスト ボックス 168"/>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1" name="テキスト ボックス 170"/>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2" name="直線コネクタ 17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3" name="テキスト ボックス 172"/>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12700</xdr:rowOff>
    </xdr:to>
    <xdr:cxnSp macro="">
      <xdr:nvCxnSpPr>
        <xdr:cNvPr id="177" name="直線コネクタ 176"/>
        <xdr:cNvCxnSpPr/>
      </xdr:nvCxnSpPr>
      <xdr:spPr>
        <a:xfrm flipV="1">
          <a:off x="4826000" y="9271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78"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79" name="直線コネクタ 178"/>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1" name="直線コネクタ 18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69850</xdr:rowOff>
    </xdr:to>
    <xdr:cxnSp macro="">
      <xdr:nvCxnSpPr>
        <xdr:cNvPr id="182" name="直線コネクタ 181"/>
        <xdr:cNvCxnSpPr/>
      </xdr:nvCxnSpPr>
      <xdr:spPr>
        <a:xfrm>
          <a:off x="3987800" y="1018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3"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4" name="フローチャート : 判断 18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69850</xdr:rowOff>
    </xdr:to>
    <xdr:cxnSp macro="">
      <xdr:nvCxnSpPr>
        <xdr:cNvPr id="185" name="直線コネクタ 184"/>
        <xdr:cNvCxnSpPr/>
      </xdr:nvCxnSpPr>
      <xdr:spPr>
        <a:xfrm>
          <a:off x="3098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6" name="フローチャート : 判断 185"/>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87" name="テキスト ボックス 186"/>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xdr:rowOff>
    </xdr:from>
    <xdr:to>
      <xdr:col>4</xdr:col>
      <xdr:colOff>346075</xdr:colOff>
      <xdr:row>59</xdr:row>
      <xdr:rowOff>12700</xdr:rowOff>
    </xdr:to>
    <xdr:cxnSp macro="">
      <xdr:nvCxnSpPr>
        <xdr:cNvPr id="188" name="直線コネクタ 187"/>
        <xdr:cNvCxnSpPr/>
      </xdr:nvCxnSpPr>
      <xdr:spPr>
        <a:xfrm>
          <a:off x="2209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89" name="フローチャート : 判断 18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0" name="テキスト ボックス 18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12700</xdr:rowOff>
    </xdr:to>
    <xdr:cxnSp macro="">
      <xdr:nvCxnSpPr>
        <xdr:cNvPr id="191" name="直線コネクタ 190"/>
        <xdr:cNvCxnSpPr/>
      </xdr:nvCxnSpPr>
      <xdr:spPr>
        <a:xfrm>
          <a:off x="1320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2" name="フローチャート : 判断 191"/>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193" name="テキスト ボックス 192"/>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94" name="フローチャート : 判断 193"/>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130827</xdr:rowOff>
    </xdr:from>
    <xdr:ext cx="762000" cy="259045"/>
    <xdr:sp macro="" textlink="">
      <xdr:nvSpPr>
        <xdr:cNvPr id="195" name="テキスト ボックス 194"/>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1" name="円/楕円 20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3" name="円/楕円 202"/>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04" name="テキスト ボックス 203"/>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5" name="円/楕円 20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06" name="テキスト ボックス 20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07" name="円/楕円 20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08" name="テキスト ボックス 20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9" name="円/楕円 20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0" name="テキスト ボックス 20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その他のうち主な歳出経費は維持補修費ですが、類似団体平均を上回っています。これは、公共施設のうち約半数が築後</a:t>
          </a:r>
          <a:r>
            <a:rPr kumimoji="1" lang="en-US" altLang="ja-JP" sz="1200">
              <a:solidFill>
                <a:sysClr val="windowText" lastClr="000000"/>
              </a:solidFill>
              <a:latin typeface="ＭＳ Ｐゴシック"/>
            </a:rPr>
            <a:t>30</a:t>
          </a:r>
          <a:r>
            <a:rPr kumimoji="1" lang="ja-JP" altLang="en-US" sz="1200">
              <a:solidFill>
                <a:sysClr val="windowText" lastClr="000000"/>
              </a:solidFill>
              <a:latin typeface="ＭＳ Ｐゴシック"/>
            </a:rPr>
            <a:t>年以上経過し、今後、大規模修繕や更新の時期を迎えることを見据え、計画的な長寿命化対策事業を進めていることなどが主な要因です。　　</a:t>
          </a:r>
          <a:r>
            <a:rPr kumimoji="1" lang="en-US" altLang="ja-JP" sz="1200">
              <a:solidFill>
                <a:sysClr val="windowText" lastClr="000000"/>
              </a:solidFill>
              <a:latin typeface="ＭＳ Ｐゴシック"/>
            </a:rPr>
            <a:t/>
          </a:r>
          <a:br>
            <a:rPr kumimoji="1" lang="en-US" altLang="ja-JP" sz="1200">
              <a:solidFill>
                <a:sysClr val="windowText" lastClr="000000"/>
              </a:solidFill>
              <a:latin typeface="ＭＳ Ｐゴシック"/>
            </a:rPr>
          </a:br>
          <a:r>
            <a:rPr kumimoji="1" lang="ja-JP" altLang="en-US" sz="1200">
              <a:solidFill>
                <a:sysClr val="windowText" lastClr="000000"/>
              </a:solidFill>
              <a:latin typeface="ＭＳ Ｐゴシック"/>
            </a:rPr>
            <a:t>　今後も、平成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年に策定した「島根県公共施設等総合管理基本方針」に基づき、公共施設等の長寿命化による財政負担の軽減・平準化や公共施設等の有効活用・適正化に取り組んでいきます。</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4" name="テキスト ボックス 223"/>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6" name="テキスト ボックス 225"/>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8" name="テキスト ボックス 227"/>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0" name="テキスト ボックス 229"/>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2" name="テキスト ボックス 23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59</xdr:row>
      <xdr:rowOff>92710</xdr:rowOff>
    </xdr:to>
    <xdr:cxnSp macro="">
      <xdr:nvCxnSpPr>
        <xdr:cNvPr id="234" name="直線コネクタ 233"/>
        <xdr:cNvCxnSpPr/>
      </xdr:nvCxnSpPr>
      <xdr:spPr>
        <a:xfrm flipV="1">
          <a:off x="16510000" y="90652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64787</xdr:rowOff>
    </xdr:from>
    <xdr:ext cx="762000" cy="259045"/>
    <xdr:sp macro="" textlink="">
      <xdr:nvSpPr>
        <xdr:cNvPr id="235"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619125</xdr:colOff>
      <xdr:row>59</xdr:row>
      <xdr:rowOff>92710</xdr:rowOff>
    </xdr:from>
    <xdr:to>
      <xdr:col>24</xdr:col>
      <xdr:colOff>111125</xdr:colOff>
      <xdr:row>59</xdr:row>
      <xdr:rowOff>92710</xdr:rowOff>
    </xdr:to>
    <xdr:cxnSp macro="">
      <xdr:nvCxnSpPr>
        <xdr:cNvPr id="236" name="直線コネクタ 235"/>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3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38" name="直線コネクタ 23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115570</xdr:rowOff>
    </xdr:from>
    <xdr:to>
      <xdr:col>24</xdr:col>
      <xdr:colOff>22225</xdr:colOff>
      <xdr:row>58</xdr:row>
      <xdr:rowOff>35560</xdr:rowOff>
    </xdr:to>
    <xdr:cxnSp macro="">
      <xdr:nvCxnSpPr>
        <xdr:cNvPr id="239" name="直線コネクタ 238"/>
        <xdr:cNvCxnSpPr/>
      </xdr:nvCxnSpPr>
      <xdr:spPr>
        <a:xfrm flipV="1">
          <a:off x="15671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69867</xdr:rowOff>
    </xdr:from>
    <xdr:ext cx="762000" cy="259045"/>
    <xdr:sp macro="" textlink="">
      <xdr:nvSpPr>
        <xdr:cNvPr id="24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53340</xdr:rowOff>
    </xdr:from>
    <xdr:to>
      <xdr:col>24</xdr:col>
      <xdr:colOff>73025</xdr:colOff>
      <xdr:row>56</xdr:row>
      <xdr:rowOff>154940</xdr:rowOff>
    </xdr:to>
    <xdr:sp macro="" textlink="">
      <xdr:nvSpPr>
        <xdr:cNvPr id="241" name="フローチャート : 判断 24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115570</xdr:rowOff>
    </xdr:from>
    <xdr:to>
      <xdr:col>22</xdr:col>
      <xdr:colOff>555625</xdr:colOff>
      <xdr:row>58</xdr:row>
      <xdr:rowOff>35560</xdr:rowOff>
    </xdr:to>
    <xdr:cxnSp macro="">
      <xdr:nvCxnSpPr>
        <xdr:cNvPr id="242" name="直線コネクタ 241"/>
        <xdr:cNvCxnSpPr/>
      </xdr:nvCxnSpPr>
      <xdr:spPr>
        <a:xfrm>
          <a:off x="14782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43" name="フローチャート : 判断 242"/>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44" name="テキスト ボックス 243"/>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115570</xdr:rowOff>
    </xdr:to>
    <xdr:cxnSp macro="">
      <xdr:nvCxnSpPr>
        <xdr:cNvPr id="245" name="直線コネクタ 244"/>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6" name="フローチャート : 判断 245"/>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7" name="テキスト ボックス 24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58</xdr:row>
      <xdr:rowOff>81280</xdr:rowOff>
    </xdr:to>
    <xdr:cxnSp macro="">
      <xdr:nvCxnSpPr>
        <xdr:cNvPr id="248" name="直線コネクタ 247"/>
        <xdr:cNvCxnSpPr/>
      </xdr:nvCxnSpPr>
      <xdr:spPr>
        <a:xfrm flipV="1">
          <a:off x="13004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121920</xdr:rowOff>
    </xdr:from>
    <xdr:to>
      <xdr:col>20</xdr:col>
      <xdr:colOff>200025</xdr:colOff>
      <xdr:row>55</xdr:row>
      <xdr:rowOff>52070</xdr:rowOff>
    </xdr:to>
    <xdr:sp macro="" textlink="">
      <xdr:nvSpPr>
        <xdr:cNvPr id="249" name="フローチャート : 判断 248"/>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50" name="テキスト ボックス 249"/>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51" name="フローチャート : 判断 250"/>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52" name="テキスト ボックス 25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64770</xdr:rowOff>
    </xdr:from>
    <xdr:to>
      <xdr:col>24</xdr:col>
      <xdr:colOff>73025</xdr:colOff>
      <xdr:row>57</xdr:row>
      <xdr:rowOff>166370</xdr:rowOff>
    </xdr:to>
    <xdr:sp macro="" textlink="">
      <xdr:nvSpPr>
        <xdr:cNvPr id="258" name="円/楕円 25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36847</xdr:rowOff>
    </xdr:from>
    <xdr:ext cx="762000" cy="259045"/>
    <xdr:sp macro="" textlink="">
      <xdr:nvSpPr>
        <xdr:cNvPr id="25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156210</xdr:rowOff>
    </xdr:from>
    <xdr:to>
      <xdr:col>22</xdr:col>
      <xdr:colOff>606425</xdr:colOff>
      <xdr:row>58</xdr:row>
      <xdr:rowOff>86360</xdr:rowOff>
    </xdr:to>
    <xdr:sp macro="" textlink="">
      <xdr:nvSpPr>
        <xdr:cNvPr id="260" name="円/楕円 25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71137</xdr:rowOff>
    </xdr:from>
    <xdr:ext cx="736600" cy="259045"/>
    <xdr:sp macro="" textlink="">
      <xdr:nvSpPr>
        <xdr:cNvPr id="261" name="テキスト ボックス 26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64770</xdr:rowOff>
    </xdr:from>
    <xdr:to>
      <xdr:col>21</xdr:col>
      <xdr:colOff>403225</xdr:colOff>
      <xdr:row>57</xdr:row>
      <xdr:rowOff>166370</xdr:rowOff>
    </xdr:to>
    <xdr:sp macro="" textlink="">
      <xdr:nvSpPr>
        <xdr:cNvPr id="262" name="円/楕円 26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63" name="テキスト ボックス 26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64" name="円/楕円 26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30480</xdr:rowOff>
    </xdr:from>
    <xdr:to>
      <xdr:col>18</xdr:col>
      <xdr:colOff>682625</xdr:colOff>
      <xdr:row>58</xdr:row>
      <xdr:rowOff>132080</xdr:rowOff>
    </xdr:to>
    <xdr:sp macro="" textlink="">
      <xdr:nvSpPr>
        <xdr:cNvPr id="266" name="円/楕円 26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116857</xdr:rowOff>
    </xdr:from>
    <xdr:ext cx="762000" cy="259045"/>
    <xdr:sp macro="" textlink="">
      <xdr:nvSpPr>
        <xdr:cNvPr id="267" name="テキスト ボックス 26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300">
              <a:solidFill>
                <a:sysClr val="windowText" lastClr="000000"/>
              </a:solidFill>
              <a:latin typeface="+mn-ea"/>
              <a:ea typeface="+mn-ea"/>
            </a:rPr>
            <a:t>本県は制度融資を預託方式で実施しているため貸付金額が大きく経常収支比率の補助費等分の割合は相対的に低くなり、類似団体平均を下回っています。</a:t>
          </a:r>
        </a:p>
        <a:p>
          <a:r>
            <a:rPr kumimoji="1" lang="ja-JP" altLang="en-US" sz="1300">
              <a:solidFill>
                <a:sysClr val="windowText" lastClr="000000"/>
              </a:solidFill>
              <a:latin typeface="+mn-ea"/>
              <a:ea typeface="+mn-ea"/>
            </a:rPr>
            <a:t>　平成</a:t>
          </a:r>
          <a:r>
            <a:rPr kumimoji="1" lang="en-US" altLang="ja-JP" sz="1300">
              <a:solidFill>
                <a:sysClr val="windowText" lastClr="000000"/>
              </a:solidFill>
              <a:latin typeface="+mn-ea"/>
              <a:ea typeface="+mn-ea"/>
            </a:rPr>
            <a:t>22</a:t>
          </a:r>
          <a:r>
            <a:rPr kumimoji="1" lang="ja-JP" altLang="en-US" sz="1300">
              <a:solidFill>
                <a:sysClr val="windowText" lastClr="000000"/>
              </a:solidFill>
              <a:latin typeface="+mn-ea"/>
              <a:ea typeface="+mn-ea"/>
            </a:rPr>
            <a:t>年度から</a:t>
          </a:r>
          <a:r>
            <a:rPr kumimoji="1" lang="en-US" altLang="ja-JP" sz="1300">
              <a:solidFill>
                <a:sysClr val="windowText" lastClr="000000"/>
              </a:solidFill>
              <a:latin typeface="+mn-ea"/>
              <a:ea typeface="+mn-ea"/>
            </a:rPr>
            <a:t>26</a:t>
          </a:r>
          <a:r>
            <a:rPr kumimoji="1" lang="ja-JP" altLang="en-US" sz="1300">
              <a:solidFill>
                <a:sysClr val="windowText" lastClr="000000"/>
              </a:solidFill>
              <a:latin typeface="+mn-ea"/>
              <a:ea typeface="+mn-ea"/>
            </a:rPr>
            <a:t>年度にかけて比率が上昇しているのは、保育所等運営支援事業費など社会保障関係経費の増加により分子である補助費が</a:t>
          </a:r>
          <a:r>
            <a:rPr kumimoji="1" lang="en-US" altLang="ja-JP" sz="1300">
              <a:solidFill>
                <a:sysClr val="windowText" lastClr="000000"/>
              </a:solidFill>
              <a:latin typeface="+mn-ea"/>
              <a:ea typeface="+mn-ea"/>
            </a:rPr>
            <a:t>10.6</a:t>
          </a:r>
          <a:r>
            <a:rPr kumimoji="1" lang="ja-JP" altLang="en-US" sz="1300">
              <a:solidFill>
                <a:sysClr val="windowText" lastClr="000000"/>
              </a:solidFill>
              <a:latin typeface="+mn-ea"/>
              <a:ea typeface="+mn-ea"/>
            </a:rPr>
            <a:t>％増加（＋</a:t>
          </a:r>
          <a:r>
            <a:rPr kumimoji="1" lang="en-US" altLang="ja-JP" sz="1300">
              <a:solidFill>
                <a:sysClr val="windowText" lastClr="000000"/>
              </a:solidFill>
              <a:latin typeface="+mn-ea"/>
              <a:ea typeface="+mn-ea"/>
            </a:rPr>
            <a:t>44</a:t>
          </a:r>
          <a:r>
            <a:rPr kumimoji="1" lang="ja-JP" altLang="en-US" sz="1300">
              <a:solidFill>
                <a:sysClr val="windowText" lastClr="000000"/>
              </a:solidFill>
              <a:latin typeface="+mn-ea"/>
              <a:ea typeface="+mn-ea"/>
            </a:rPr>
            <a:t>億円）したことが主な要因です。</a:t>
          </a: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61686</xdr:rowOff>
    </xdr:from>
    <xdr:to>
      <xdr:col>24</xdr:col>
      <xdr:colOff>22225</xdr:colOff>
      <xdr:row>42</xdr:row>
      <xdr:rowOff>12700</xdr:rowOff>
    </xdr:to>
    <xdr:cxnSp macro="">
      <xdr:nvCxnSpPr>
        <xdr:cNvPr id="295" name="直線コネクタ 294"/>
        <xdr:cNvCxnSpPr/>
      </xdr:nvCxnSpPr>
      <xdr:spPr>
        <a:xfrm flipV="1">
          <a:off x="16510000" y="58909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156227</xdr:rowOff>
    </xdr:from>
    <xdr:ext cx="762000" cy="259045"/>
    <xdr:sp macro="" textlink="">
      <xdr:nvSpPr>
        <xdr:cNvPr id="29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619125</xdr:colOff>
      <xdr:row>42</xdr:row>
      <xdr:rowOff>12700</xdr:rowOff>
    </xdr:from>
    <xdr:to>
      <xdr:col>24</xdr:col>
      <xdr:colOff>111125</xdr:colOff>
      <xdr:row>42</xdr:row>
      <xdr:rowOff>12700</xdr:rowOff>
    </xdr:to>
    <xdr:cxnSp macro="">
      <xdr:nvCxnSpPr>
        <xdr:cNvPr id="297" name="直線コネクタ 29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148063</xdr:rowOff>
    </xdr:from>
    <xdr:ext cx="762000" cy="259045"/>
    <xdr:sp macro="" textlink="">
      <xdr:nvSpPr>
        <xdr:cNvPr id="298" name="補助費等最大値テキスト"/>
        <xdr:cNvSpPr txBox="1"/>
      </xdr:nvSpPr>
      <xdr:spPr>
        <a:xfrm>
          <a:off x="16598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619125</xdr:colOff>
      <xdr:row>34</xdr:row>
      <xdr:rowOff>61686</xdr:rowOff>
    </xdr:from>
    <xdr:to>
      <xdr:col>24</xdr:col>
      <xdr:colOff>111125</xdr:colOff>
      <xdr:row>34</xdr:row>
      <xdr:rowOff>61686</xdr:rowOff>
    </xdr:to>
    <xdr:cxnSp macro="">
      <xdr:nvCxnSpPr>
        <xdr:cNvPr id="299" name="直線コネクタ 298"/>
        <xdr:cNvCxnSpPr/>
      </xdr:nvCxnSpPr>
      <xdr:spPr>
        <a:xfrm>
          <a:off x="16421100" y="58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12700</xdr:rowOff>
    </xdr:from>
    <xdr:to>
      <xdr:col>24</xdr:col>
      <xdr:colOff>22225</xdr:colOff>
      <xdr:row>34</xdr:row>
      <xdr:rowOff>61686</xdr:rowOff>
    </xdr:to>
    <xdr:cxnSp macro="">
      <xdr:nvCxnSpPr>
        <xdr:cNvPr id="300" name="直線コネクタ 299"/>
        <xdr:cNvCxnSpPr/>
      </xdr:nvCxnSpPr>
      <xdr:spPr>
        <a:xfrm>
          <a:off x="15671800" y="58420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80934</xdr:rowOff>
    </xdr:from>
    <xdr:ext cx="762000" cy="259045"/>
    <xdr:sp macro="" textlink="">
      <xdr:nvSpPr>
        <xdr:cNvPr id="301" name="補助費等平均値テキスト"/>
        <xdr:cNvSpPr txBox="1"/>
      </xdr:nvSpPr>
      <xdr:spPr>
        <a:xfrm>
          <a:off x="16598900" y="659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108857</xdr:rowOff>
    </xdr:from>
    <xdr:to>
      <xdr:col>24</xdr:col>
      <xdr:colOff>73025</xdr:colOff>
      <xdr:row>39</xdr:row>
      <xdr:rowOff>39007</xdr:rowOff>
    </xdr:to>
    <xdr:sp macro="" textlink="">
      <xdr:nvSpPr>
        <xdr:cNvPr id="302" name="フローチャート : 判断 301"/>
        <xdr:cNvSpPr/>
      </xdr:nvSpPr>
      <xdr:spPr>
        <a:xfrm>
          <a:off x="164592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118836</xdr:rowOff>
    </xdr:from>
    <xdr:to>
      <xdr:col>22</xdr:col>
      <xdr:colOff>555625</xdr:colOff>
      <xdr:row>34</xdr:row>
      <xdr:rowOff>12700</xdr:rowOff>
    </xdr:to>
    <xdr:cxnSp macro="">
      <xdr:nvCxnSpPr>
        <xdr:cNvPr id="303" name="直線コネクタ 302"/>
        <xdr:cNvCxnSpPr/>
      </xdr:nvCxnSpPr>
      <xdr:spPr>
        <a:xfrm>
          <a:off x="14782800" y="5776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39</xdr:row>
      <xdr:rowOff>19050</xdr:rowOff>
    </xdr:from>
    <xdr:to>
      <xdr:col>22</xdr:col>
      <xdr:colOff>606425</xdr:colOff>
      <xdr:row>39</xdr:row>
      <xdr:rowOff>120650</xdr:rowOff>
    </xdr:to>
    <xdr:sp macro="" textlink="">
      <xdr:nvSpPr>
        <xdr:cNvPr id="304" name="フローチャート : 判断 303"/>
        <xdr:cNvSpPr/>
      </xdr:nvSpPr>
      <xdr:spPr>
        <a:xfrm>
          <a:off x="15621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105427</xdr:rowOff>
    </xdr:from>
    <xdr:ext cx="736600" cy="259045"/>
    <xdr:sp macro="" textlink="">
      <xdr:nvSpPr>
        <xdr:cNvPr id="305" name="テキスト ボックス 304"/>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53522</xdr:rowOff>
    </xdr:from>
    <xdr:to>
      <xdr:col>21</xdr:col>
      <xdr:colOff>352425</xdr:colOff>
      <xdr:row>33</xdr:row>
      <xdr:rowOff>118836</xdr:rowOff>
    </xdr:to>
    <xdr:cxnSp macro="">
      <xdr:nvCxnSpPr>
        <xdr:cNvPr id="306" name="直線コネクタ 305"/>
        <xdr:cNvCxnSpPr/>
      </xdr:nvCxnSpPr>
      <xdr:spPr>
        <a:xfrm>
          <a:off x="13893800" y="57113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157843</xdr:rowOff>
    </xdr:from>
    <xdr:to>
      <xdr:col>21</xdr:col>
      <xdr:colOff>403225</xdr:colOff>
      <xdr:row>39</xdr:row>
      <xdr:rowOff>87993</xdr:rowOff>
    </xdr:to>
    <xdr:sp macro="" textlink="">
      <xdr:nvSpPr>
        <xdr:cNvPr id="307" name="フローチャート : 判断 306"/>
        <xdr:cNvSpPr/>
      </xdr:nvSpPr>
      <xdr:spPr>
        <a:xfrm>
          <a:off x="14732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72770</xdr:rowOff>
    </xdr:from>
    <xdr:ext cx="762000" cy="259045"/>
    <xdr:sp macro="" textlink="">
      <xdr:nvSpPr>
        <xdr:cNvPr id="308" name="テキスト ボックス 307"/>
        <xdr:cNvSpPr txBox="1"/>
      </xdr:nvSpPr>
      <xdr:spPr>
        <a:xfrm>
          <a:off x="14401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33</xdr:row>
      <xdr:rowOff>53522</xdr:rowOff>
    </xdr:to>
    <xdr:cxnSp macro="">
      <xdr:nvCxnSpPr>
        <xdr:cNvPr id="309" name="直線コネクタ 308"/>
        <xdr:cNvCxnSpPr/>
      </xdr:nvCxnSpPr>
      <xdr:spPr>
        <a:xfrm>
          <a:off x="13004800" y="5629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37</xdr:row>
      <xdr:rowOff>84364</xdr:rowOff>
    </xdr:from>
    <xdr:to>
      <xdr:col>20</xdr:col>
      <xdr:colOff>200025</xdr:colOff>
      <xdr:row>38</xdr:row>
      <xdr:rowOff>14514</xdr:rowOff>
    </xdr:to>
    <xdr:sp macro="" textlink="">
      <xdr:nvSpPr>
        <xdr:cNvPr id="310" name="フローチャート : 判断 309"/>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170742</xdr:rowOff>
    </xdr:from>
    <xdr:ext cx="762000" cy="259045"/>
    <xdr:sp macro="" textlink="">
      <xdr:nvSpPr>
        <xdr:cNvPr id="311" name="テキスト ボックス 310"/>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108857</xdr:rowOff>
    </xdr:from>
    <xdr:to>
      <xdr:col>18</xdr:col>
      <xdr:colOff>682625</xdr:colOff>
      <xdr:row>37</xdr:row>
      <xdr:rowOff>39007</xdr:rowOff>
    </xdr:to>
    <xdr:sp macro="" textlink="">
      <xdr:nvSpPr>
        <xdr:cNvPr id="312" name="フローチャート : 判断 311"/>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23784</xdr:rowOff>
    </xdr:from>
    <xdr:ext cx="762000" cy="259045"/>
    <xdr:sp macro="" textlink="">
      <xdr:nvSpPr>
        <xdr:cNvPr id="313" name="テキスト ボックス 312"/>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10886</xdr:rowOff>
    </xdr:from>
    <xdr:to>
      <xdr:col>24</xdr:col>
      <xdr:colOff>73025</xdr:colOff>
      <xdr:row>34</xdr:row>
      <xdr:rowOff>112486</xdr:rowOff>
    </xdr:to>
    <xdr:sp macro="" textlink="">
      <xdr:nvSpPr>
        <xdr:cNvPr id="319" name="円/楕円 318"/>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90913</xdr:rowOff>
    </xdr:from>
    <xdr:ext cx="762000" cy="259045"/>
    <xdr:sp macro="" textlink="">
      <xdr:nvSpPr>
        <xdr:cNvPr id="320" name="補助費等該当値テキスト"/>
        <xdr:cNvSpPr txBox="1"/>
      </xdr:nvSpPr>
      <xdr:spPr>
        <a:xfrm>
          <a:off x="16598900" y="57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133350</xdr:rowOff>
    </xdr:from>
    <xdr:to>
      <xdr:col>22</xdr:col>
      <xdr:colOff>606425</xdr:colOff>
      <xdr:row>34</xdr:row>
      <xdr:rowOff>63500</xdr:rowOff>
    </xdr:to>
    <xdr:sp macro="" textlink="">
      <xdr:nvSpPr>
        <xdr:cNvPr id="321" name="円/楕円 320"/>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73677</xdr:rowOff>
    </xdr:from>
    <xdr:ext cx="736600" cy="259045"/>
    <xdr:sp macro="" textlink="">
      <xdr:nvSpPr>
        <xdr:cNvPr id="322" name="テキスト ボックス 321"/>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68036</xdr:rowOff>
    </xdr:from>
    <xdr:to>
      <xdr:col>21</xdr:col>
      <xdr:colOff>403225</xdr:colOff>
      <xdr:row>33</xdr:row>
      <xdr:rowOff>169636</xdr:rowOff>
    </xdr:to>
    <xdr:sp macro="" textlink="">
      <xdr:nvSpPr>
        <xdr:cNvPr id="323" name="円/楕円 322"/>
        <xdr:cNvSpPr/>
      </xdr:nvSpPr>
      <xdr:spPr>
        <a:xfrm>
          <a:off x="14732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8363</xdr:rowOff>
    </xdr:from>
    <xdr:ext cx="762000" cy="259045"/>
    <xdr:sp macro="" textlink="">
      <xdr:nvSpPr>
        <xdr:cNvPr id="324" name="テキスト ボックス 323"/>
        <xdr:cNvSpPr txBox="1"/>
      </xdr:nvSpPr>
      <xdr:spPr>
        <a:xfrm>
          <a:off x="14401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2722</xdr:rowOff>
    </xdr:from>
    <xdr:to>
      <xdr:col>20</xdr:col>
      <xdr:colOff>200025</xdr:colOff>
      <xdr:row>33</xdr:row>
      <xdr:rowOff>104322</xdr:rowOff>
    </xdr:to>
    <xdr:sp macro="" textlink="">
      <xdr:nvSpPr>
        <xdr:cNvPr id="325" name="円/楕円 324"/>
        <xdr:cNvSpPr/>
      </xdr:nvSpPr>
      <xdr:spPr>
        <a:xfrm>
          <a:off x="13843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114499</xdr:rowOff>
    </xdr:from>
    <xdr:ext cx="762000" cy="259045"/>
    <xdr:sp macro="" textlink="">
      <xdr:nvSpPr>
        <xdr:cNvPr id="326" name="テキスト ボックス 325"/>
        <xdr:cNvSpPr txBox="1"/>
      </xdr:nvSpPr>
      <xdr:spPr>
        <a:xfrm>
          <a:off x="13512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92528</xdr:rowOff>
    </xdr:from>
    <xdr:to>
      <xdr:col>18</xdr:col>
      <xdr:colOff>682625</xdr:colOff>
      <xdr:row>33</xdr:row>
      <xdr:rowOff>22678</xdr:rowOff>
    </xdr:to>
    <xdr:sp macro="" textlink="">
      <xdr:nvSpPr>
        <xdr:cNvPr id="327" name="円/楕円 326"/>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32855</xdr:rowOff>
    </xdr:from>
    <xdr:ext cx="762000" cy="259045"/>
    <xdr:sp macro="" textlink="">
      <xdr:nvSpPr>
        <xdr:cNvPr id="328" name="テキスト ボックス 327"/>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50">
              <a:solidFill>
                <a:sysClr val="windowText" lastClr="000000"/>
              </a:solidFill>
              <a:latin typeface="ＭＳ Ｐゴシック"/>
            </a:rPr>
            <a:t>経常収支比率の公債費分は類似団体平均を上回っています。</a:t>
          </a:r>
        </a:p>
        <a:p>
          <a:r>
            <a:rPr kumimoji="1" lang="ja-JP" altLang="en-US" sz="1150">
              <a:solidFill>
                <a:sysClr val="windowText" lastClr="000000"/>
              </a:solidFill>
              <a:latin typeface="ＭＳ Ｐゴシック"/>
            </a:rPr>
            <a:t>　これは本県の県土が東西に長く離島も存在することなどから、社会資本の整備が他県に比べて遅れており、地方債を財源とした社会資本の整備に積極的に取り組んできた結果、類似県と比較して高水準の地方債残高となったことによるものです。</a:t>
          </a:r>
        </a:p>
        <a:p>
          <a:r>
            <a:rPr kumimoji="1" lang="ja-JP" altLang="en-US" sz="1150">
              <a:solidFill>
                <a:sysClr val="windowText" lastClr="000000"/>
              </a:solidFill>
              <a:latin typeface="ＭＳ Ｐゴシック"/>
            </a:rPr>
            <a:t>　公債費は、県債発行額の抑制や繰上償還により平成</a:t>
          </a:r>
          <a:r>
            <a:rPr kumimoji="1" lang="en-US" altLang="ja-JP" sz="1150">
              <a:solidFill>
                <a:sysClr val="windowText" lastClr="000000"/>
              </a:solidFill>
              <a:latin typeface="ＭＳ Ｐゴシック"/>
            </a:rPr>
            <a:t>22</a:t>
          </a:r>
          <a:r>
            <a:rPr kumimoji="1" lang="ja-JP" altLang="en-US" sz="1150">
              <a:solidFill>
                <a:sysClr val="windowText" lastClr="000000"/>
              </a:solidFill>
              <a:latin typeface="ＭＳ Ｐゴシック"/>
            </a:rPr>
            <a:t>年度から</a:t>
          </a:r>
          <a:r>
            <a:rPr kumimoji="1" lang="en-US" altLang="ja-JP" sz="1150">
              <a:solidFill>
                <a:sysClr val="windowText" lastClr="000000"/>
              </a:solidFill>
              <a:latin typeface="ＭＳ Ｐゴシック"/>
            </a:rPr>
            <a:t>26</a:t>
          </a:r>
          <a:r>
            <a:rPr kumimoji="1" lang="ja-JP" altLang="en-US" sz="1150">
              <a:solidFill>
                <a:sysClr val="windowText" lastClr="000000"/>
              </a:solidFill>
              <a:latin typeface="ＭＳ Ｐゴシック"/>
            </a:rPr>
            <a:t>年度にかけて</a:t>
          </a:r>
          <a:r>
            <a:rPr kumimoji="1" lang="en-US" altLang="ja-JP" sz="1150">
              <a:solidFill>
                <a:sysClr val="windowText" lastClr="000000"/>
              </a:solidFill>
              <a:latin typeface="ＭＳ Ｐゴシック"/>
            </a:rPr>
            <a:t>5.6</a:t>
          </a:r>
          <a:r>
            <a:rPr kumimoji="1" lang="ja-JP" altLang="en-US" sz="1150">
              <a:solidFill>
                <a:sysClr val="windowText" lastClr="000000"/>
              </a:solidFill>
              <a:latin typeface="ＭＳ Ｐゴシック"/>
            </a:rPr>
            <a:t>％減少（▲</a:t>
          </a:r>
          <a:r>
            <a:rPr kumimoji="1" lang="en-US" altLang="ja-JP" sz="1150">
              <a:solidFill>
                <a:sysClr val="windowText" lastClr="000000"/>
              </a:solidFill>
              <a:latin typeface="ＭＳ Ｐゴシック"/>
            </a:rPr>
            <a:t>54</a:t>
          </a:r>
          <a:r>
            <a:rPr kumimoji="1" lang="ja-JP" altLang="en-US" sz="1150">
              <a:solidFill>
                <a:sysClr val="windowText" lastClr="000000"/>
              </a:solidFill>
              <a:latin typeface="ＭＳ Ｐゴシック"/>
            </a:rPr>
            <a:t>億円）しており、県債残高も着実に減少しています。今後もこの取組を進め、引き続き県債残高の圧縮に努めます。</a:t>
          </a: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37193</xdr:rowOff>
    </xdr:to>
    <xdr:cxnSp macro="">
      <xdr:nvCxnSpPr>
        <xdr:cNvPr id="356" name="直線コネクタ 355"/>
        <xdr:cNvCxnSpPr/>
      </xdr:nvCxnSpPr>
      <xdr:spPr>
        <a:xfrm flipV="1">
          <a:off x="4826000" y="12455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9270</xdr:rowOff>
    </xdr:from>
    <xdr:ext cx="762000" cy="259045"/>
    <xdr:sp macro="" textlink="">
      <xdr:nvSpPr>
        <xdr:cNvPr id="357"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81</xdr:row>
      <xdr:rowOff>37193</xdr:rowOff>
    </xdr:from>
    <xdr:to>
      <xdr:col>7</xdr:col>
      <xdr:colOff>104775</xdr:colOff>
      <xdr:row>81</xdr:row>
      <xdr:rowOff>37193</xdr:rowOff>
    </xdr:to>
    <xdr:cxnSp macro="">
      <xdr:nvCxnSpPr>
        <xdr:cNvPr id="358" name="直線コネクタ 357"/>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9"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60" name="直線コネクタ 359"/>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4536</xdr:rowOff>
    </xdr:from>
    <xdr:to>
      <xdr:col>7</xdr:col>
      <xdr:colOff>15875</xdr:colOff>
      <xdr:row>81</xdr:row>
      <xdr:rowOff>80736</xdr:rowOff>
    </xdr:to>
    <xdr:cxnSp macro="">
      <xdr:nvCxnSpPr>
        <xdr:cNvPr id="361" name="直線コネクタ 360"/>
        <xdr:cNvCxnSpPr/>
      </xdr:nvCxnSpPr>
      <xdr:spPr>
        <a:xfrm flipV="1">
          <a:off x="3987800" y="13891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6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63" name="フローチャート : 判断 36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121557</xdr:rowOff>
    </xdr:from>
    <xdr:to>
      <xdr:col>5</xdr:col>
      <xdr:colOff>549275</xdr:colOff>
      <xdr:row>81</xdr:row>
      <xdr:rowOff>80736</xdr:rowOff>
    </xdr:to>
    <xdr:cxnSp macro="">
      <xdr:nvCxnSpPr>
        <xdr:cNvPr id="364" name="直線コネクタ 363"/>
        <xdr:cNvCxnSpPr/>
      </xdr:nvCxnSpPr>
      <xdr:spPr>
        <a:xfrm>
          <a:off x="3098800" y="13837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65314</xdr:rowOff>
    </xdr:from>
    <xdr:to>
      <xdr:col>5</xdr:col>
      <xdr:colOff>600075</xdr:colOff>
      <xdr:row>78</xdr:row>
      <xdr:rowOff>166914</xdr:rowOff>
    </xdr:to>
    <xdr:sp macro="" textlink="">
      <xdr:nvSpPr>
        <xdr:cNvPr id="365" name="フローチャート : 判断 364"/>
        <xdr:cNvSpPr/>
      </xdr:nvSpPr>
      <xdr:spPr>
        <a:xfrm>
          <a:off x="3937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5641</xdr:rowOff>
    </xdr:from>
    <xdr:ext cx="736600" cy="259045"/>
    <xdr:sp macro="" textlink="">
      <xdr:nvSpPr>
        <xdr:cNvPr id="366" name="テキスト ボックス 365"/>
        <xdr:cNvSpPr txBox="1"/>
      </xdr:nvSpPr>
      <xdr:spPr>
        <a:xfrm>
          <a:off x="3606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121557</xdr:rowOff>
    </xdr:from>
    <xdr:to>
      <xdr:col>4</xdr:col>
      <xdr:colOff>346075</xdr:colOff>
      <xdr:row>81</xdr:row>
      <xdr:rowOff>124279</xdr:rowOff>
    </xdr:to>
    <xdr:cxnSp macro="">
      <xdr:nvCxnSpPr>
        <xdr:cNvPr id="367" name="直線コネクタ 366"/>
        <xdr:cNvCxnSpPr/>
      </xdr:nvCxnSpPr>
      <xdr:spPr>
        <a:xfrm flipV="1">
          <a:off x="2209800" y="138375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76200</xdr:rowOff>
    </xdr:from>
    <xdr:to>
      <xdr:col>4</xdr:col>
      <xdr:colOff>396875</xdr:colOff>
      <xdr:row>79</xdr:row>
      <xdr:rowOff>6350</xdr:rowOff>
    </xdr:to>
    <xdr:sp macro="" textlink="">
      <xdr:nvSpPr>
        <xdr:cNvPr id="368" name="フローチャート : 判断 367"/>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69" name="テキスト ボックス 368"/>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124279</xdr:rowOff>
    </xdr:from>
    <xdr:to>
      <xdr:col>3</xdr:col>
      <xdr:colOff>142875</xdr:colOff>
      <xdr:row>82</xdr:row>
      <xdr:rowOff>18143</xdr:rowOff>
    </xdr:to>
    <xdr:cxnSp macro="">
      <xdr:nvCxnSpPr>
        <xdr:cNvPr id="370" name="直線コネクタ 369"/>
        <xdr:cNvCxnSpPr/>
      </xdr:nvCxnSpPr>
      <xdr:spPr>
        <a:xfrm flipV="1">
          <a:off x="1320800" y="1401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87086</xdr:rowOff>
    </xdr:from>
    <xdr:to>
      <xdr:col>3</xdr:col>
      <xdr:colOff>193675</xdr:colOff>
      <xdr:row>79</xdr:row>
      <xdr:rowOff>17236</xdr:rowOff>
    </xdr:to>
    <xdr:sp macro="" textlink="">
      <xdr:nvSpPr>
        <xdr:cNvPr id="371" name="フローチャート : 判断 370"/>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27413</xdr:rowOff>
    </xdr:from>
    <xdr:ext cx="762000" cy="259045"/>
    <xdr:sp macro="" textlink="">
      <xdr:nvSpPr>
        <xdr:cNvPr id="372" name="テキスト ボックス 371"/>
        <xdr:cNvSpPr txBox="1"/>
      </xdr:nvSpPr>
      <xdr:spPr>
        <a:xfrm>
          <a:off x="1828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73" name="フローチャート : 判断 372"/>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74" name="テキスト ボックス 373"/>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125186</xdr:rowOff>
    </xdr:from>
    <xdr:to>
      <xdr:col>7</xdr:col>
      <xdr:colOff>66675</xdr:colOff>
      <xdr:row>81</xdr:row>
      <xdr:rowOff>55336</xdr:rowOff>
    </xdr:to>
    <xdr:sp macro="" textlink="">
      <xdr:nvSpPr>
        <xdr:cNvPr id="380" name="円/楕円 379"/>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33763</xdr:rowOff>
    </xdr:from>
    <xdr:ext cx="762000" cy="259045"/>
    <xdr:sp macro="" textlink="">
      <xdr:nvSpPr>
        <xdr:cNvPr id="381"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29936</xdr:rowOff>
    </xdr:from>
    <xdr:to>
      <xdr:col>5</xdr:col>
      <xdr:colOff>600075</xdr:colOff>
      <xdr:row>81</xdr:row>
      <xdr:rowOff>131536</xdr:rowOff>
    </xdr:to>
    <xdr:sp macro="" textlink="">
      <xdr:nvSpPr>
        <xdr:cNvPr id="382" name="円/楕円 381"/>
        <xdr:cNvSpPr/>
      </xdr:nvSpPr>
      <xdr:spPr>
        <a:xfrm>
          <a:off x="3937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116313</xdr:rowOff>
    </xdr:from>
    <xdr:ext cx="736600" cy="259045"/>
    <xdr:sp macro="" textlink="">
      <xdr:nvSpPr>
        <xdr:cNvPr id="383" name="テキスト ボックス 382"/>
        <xdr:cNvSpPr txBox="1"/>
      </xdr:nvSpPr>
      <xdr:spPr>
        <a:xfrm>
          <a:off x="3606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70757</xdr:rowOff>
    </xdr:from>
    <xdr:to>
      <xdr:col>4</xdr:col>
      <xdr:colOff>396875</xdr:colOff>
      <xdr:row>81</xdr:row>
      <xdr:rowOff>907</xdr:rowOff>
    </xdr:to>
    <xdr:sp macro="" textlink="">
      <xdr:nvSpPr>
        <xdr:cNvPr id="384" name="円/楕円 383"/>
        <xdr:cNvSpPr/>
      </xdr:nvSpPr>
      <xdr:spPr>
        <a:xfrm>
          <a:off x="3048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157134</xdr:rowOff>
    </xdr:from>
    <xdr:ext cx="762000" cy="259045"/>
    <xdr:sp macro="" textlink="">
      <xdr:nvSpPr>
        <xdr:cNvPr id="385" name="テキスト ボックス 384"/>
        <xdr:cNvSpPr txBox="1"/>
      </xdr:nvSpPr>
      <xdr:spPr>
        <a:xfrm>
          <a:off x="2717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73479</xdr:rowOff>
    </xdr:from>
    <xdr:to>
      <xdr:col>3</xdr:col>
      <xdr:colOff>193675</xdr:colOff>
      <xdr:row>82</xdr:row>
      <xdr:rowOff>3629</xdr:rowOff>
    </xdr:to>
    <xdr:sp macro="" textlink="">
      <xdr:nvSpPr>
        <xdr:cNvPr id="386" name="円/楕円 385"/>
        <xdr:cNvSpPr/>
      </xdr:nvSpPr>
      <xdr:spPr>
        <a:xfrm>
          <a:off x="2159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159856</xdr:rowOff>
    </xdr:from>
    <xdr:ext cx="762000" cy="259045"/>
    <xdr:sp macro="" textlink="">
      <xdr:nvSpPr>
        <xdr:cNvPr id="387" name="テキスト ボックス 386"/>
        <xdr:cNvSpPr txBox="1"/>
      </xdr:nvSpPr>
      <xdr:spPr>
        <a:xfrm>
          <a:off x="1828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138793</xdr:rowOff>
    </xdr:from>
    <xdr:to>
      <xdr:col>1</xdr:col>
      <xdr:colOff>676275</xdr:colOff>
      <xdr:row>82</xdr:row>
      <xdr:rowOff>68943</xdr:rowOff>
    </xdr:to>
    <xdr:sp macro="" textlink="">
      <xdr:nvSpPr>
        <xdr:cNvPr id="388" name="円/楕円 387"/>
        <xdr:cNvSpPr/>
      </xdr:nvSpPr>
      <xdr:spPr>
        <a:xfrm>
          <a:off x="1270000" y="140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53720</xdr:rowOff>
    </xdr:from>
    <xdr:ext cx="762000" cy="259045"/>
    <xdr:sp macro="" textlink="">
      <xdr:nvSpPr>
        <xdr:cNvPr id="389" name="テキスト ボックス 388"/>
        <xdr:cNvSpPr txBox="1"/>
      </xdr:nvSpPr>
      <xdr:spPr>
        <a:xfrm>
          <a:off x="9398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公債費を除いた経常収支比率は類似団体を下回っており、近年は概ね同水準で推移しています。</a:t>
          </a:r>
        </a:p>
        <a:p>
          <a:r>
            <a:rPr kumimoji="1" lang="ja-JP" altLang="en-US" sz="1200">
              <a:solidFill>
                <a:sysClr val="windowText" lastClr="000000"/>
              </a:solidFill>
              <a:latin typeface="ＭＳ Ｐゴシック"/>
            </a:rPr>
            <a:t>　内訳としては、扶助費及び補助費が社会保障費の増などにより増加傾向にありますが、定員削減の効果などにより人件費を抑制していることが主な要因です。</a:t>
          </a:r>
        </a:p>
        <a:p>
          <a:r>
            <a:rPr kumimoji="1" lang="ja-JP" altLang="en-US" sz="1200">
              <a:solidFill>
                <a:sysClr val="windowText" lastClr="000000"/>
              </a:solidFill>
              <a:latin typeface="ＭＳ Ｐゴシック"/>
            </a:rPr>
            <a:t>　今後も、「財政健全化基本方針」に基づき、一般行政部門を中心とする</a:t>
          </a:r>
          <a:r>
            <a:rPr kumimoji="1" lang="en-US" altLang="ja-JP" sz="1200">
              <a:solidFill>
                <a:sysClr val="windowText" lastClr="000000"/>
              </a:solidFill>
              <a:latin typeface="ＭＳ Ｐゴシック"/>
            </a:rPr>
            <a:t>1,300</a:t>
          </a:r>
          <a:r>
            <a:rPr kumimoji="1" lang="ja-JP" altLang="en-US" sz="1200">
              <a:solidFill>
                <a:sysClr val="windowText" lastClr="000000"/>
              </a:solidFill>
              <a:latin typeface="ＭＳ Ｐゴシック"/>
            </a:rPr>
            <a:t>人の定員削減や事務事業の見直しなどの取組を進めることとしています。</a:t>
          </a: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149860</xdr:rowOff>
    </xdr:from>
    <xdr:to>
      <xdr:col>24</xdr:col>
      <xdr:colOff>22225</xdr:colOff>
      <xdr:row>82</xdr:row>
      <xdr:rowOff>12700</xdr:rowOff>
    </xdr:to>
    <xdr:cxnSp macro="">
      <xdr:nvCxnSpPr>
        <xdr:cNvPr id="415" name="直線コネクタ 414"/>
        <xdr:cNvCxnSpPr/>
      </xdr:nvCxnSpPr>
      <xdr:spPr>
        <a:xfrm flipV="1">
          <a:off x="16510000" y="128371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6"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17" name="直線コネクタ 416"/>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64787</xdr:rowOff>
    </xdr:from>
    <xdr:ext cx="762000" cy="259045"/>
    <xdr:sp macro="" textlink="">
      <xdr:nvSpPr>
        <xdr:cNvPr id="418"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619125</xdr:colOff>
      <xdr:row>74</xdr:row>
      <xdr:rowOff>149860</xdr:rowOff>
    </xdr:from>
    <xdr:to>
      <xdr:col>24</xdr:col>
      <xdr:colOff>111125</xdr:colOff>
      <xdr:row>74</xdr:row>
      <xdr:rowOff>149860</xdr:rowOff>
    </xdr:to>
    <xdr:cxnSp macro="">
      <xdr:nvCxnSpPr>
        <xdr:cNvPr id="419" name="直線コネクタ 418"/>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43180</xdr:rowOff>
    </xdr:from>
    <xdr:to>
      <xdr:col>24</xdr:col>
      <xdr:colOff>22225</xdr:colOff>
      <xdr:row>74</xdr:row>
      <xdr:rowOff>149860</xdr:rowOff>
    </xdr:to>
    <xdr:cxnSp macro="">
      <xdr:nvCxnSpPr>
        <xdr:cNvPr id="420" name="直線コネクタ 419"/>
        <xdr:cNvCxnSpPr/>
      </xdr:nvCxnSpPr>
      <xdr:spPr>
        <a:xfrm>
          <a:off x="15671800" y="12730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6366</xdr:rowOff>
    </xdr:from>
    <xdr:ext cx="762000" cy="259045"/>
    <xdr:sp macro="" textlink="">
      <xdr:nvSpPr>
        <xdr:cNvPr id="421"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34289</xdr:rowOff>
    </xdr:from>
    <xdr:to>
      <xdr:col>24</xdr:col>
      <xdr:colOff>73025</xdr:colOff>
      <xdr:row>77</xdr:row>
      <xdr:rowOff>135889</xdr:rowOff>
    </xdr:to>
    <xdr:sp macro="" textlink="">
      <xdr:nvSpPr>
        <xdr:cNvPr id="422" name="フローチャート : 判断 421"/>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43180</xdr:rowOff>
    </xdr:from>
    <xdr:to>
      <xdr:col>22</xdr:col>
      <xdr:colOff>555625</xdr:colOff>
      <xdr:row>74</xdr:row>
      <xdr:rowOff>134620</xdr:rowOff>
    </xdr:to>
    <xdr:cxnSp macro="">
      <xdr:nvCxnSpPr>
        <xdr:cNvPr id="423" name="直線コネクタ 422"/>
        <xdr:cNvCxnSpPr/>
      </xdr:nvCxnSpPr>
      <xdr:spPr>
        <a:xfrm flipV="1">
          <a:off x="14782800" y="12730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26670</xdr:rowOff>
    </xdr:from>
    <xdr:to>
      <xdr:col>22</xdr:col>
      <xdr:colOff>606425</xdr:colOff>
      <xdr:row>77</xdr:row>
      <xdr:rowOff>128270</xdr:rowOff>
    </xdr:to>
    <xdr:sp macro="" textlink="">
      <xdr:nvSpPr>
        <xdr:cNvPr id="424" name="フローチャート : 判断 423"/>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113047</xdr:rowOff>
    </xdr:from>
    <xdr:ext cx="736600" cy="259045"/>
    <xdr:sp macro="" textlink="">
      <xdr:nvSpPr>
        <xdr:cNvPr id="425" name="テキスト ボックス 424"/>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5080</xdr:rowOff>
    </xdr:from>
    <xdr:to>
      <xdr:col>21</xdr:col>
      <xdr:colOff>352425</xdr:colOff>
      <xdr:row>74</xdr:row>
      <xdr:rowOff>134620</xdr:rowOff>
    </xdr:to>
    <xdr:cxnSp macro="">
      <xdr:nvCxnSpPr>
        <xdr:cNvPr id="426" name="直線コネクタ 425"/>
        <xdr:cNvCxnSpPr/>
      </xdr:nvCxnSpPr>
      <xdr:spPr>
        <a:xfrm>
          <a:off x="13893800" y="12692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102870</xdr:rowOff>
    </xdr:from>
    <xdr:to>
      <xdr:col>21</xdr:col>
      <xdr:colOff>403225</xdr:colOff>
      <xdr:row>78</xdr:row>
      <xdr:rowOff>33020</xdr:rowOff>
    </xdr:to>
    <xdr:sp macro="" textlink="">
      <xdr:nvSpPr>
        <xdr:cNvPr id="427" name="フローチャート : 判断 426"/>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17797</xdr:rowOff>
    </xdr:from>
    <xdr:ext cx="762000" cy="259045"/>
    <xdr:sp macro="" textlink="">
      <xdr:nvSpPr>
        <xdr:cNvPr id="428" name="テキスト ボックス 427"/>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100330</xdr:rowOff>
    </xdr:from>
    <xdr:to>
      <xdr:col>20</xdr:col>
      <xdr:colOff>149225</xdr:colOff>
      <xdr:row>74</xdr:row>
      <xdr:rowOff>5080</xdr:rowOff>
    </xdr:to>
    <xdr:cxnSp macro="">
      <xdr:nvCxnSpPr>
        <xdr:cNvPr id="429" name="直線コネクタ 428"/>
        <xdr:cNvCxnSpPr/>
      </xdr:nvCxnSpPr>
      <xdr:spPr>
        <a:xfrm>
          <a:off x="13004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57150</xdr:rowOff>
    </xdr:from>
    <xdr:to>
      <xdr:col>20</xdr:col>
      <xdr:colOff>200025</xdr:colOff>
      <xdr:row>77</xdr:row>
      <xdr:rowOff>158750</xdr:rowOff>
    </xdr:to>
    <xdr:sp macro="" textlink="">
      <xdr:nvSpPr>
        <xdr:cNvPr id="430" name="フローチャート : 判断 429"/>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143527</xdr:rowOff>
    </xdr:from>
    <xdr:ext cx="762000" cy="259045"/>
    <xdr:sp macro="" textlink="">
      <xdr:nvSpPr>
        <xdr:cNvPr id="431" name="テキスト ボックス 430"/>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137161</xdr:rowOff>
    </xdr:from>
    <xdr:to>
      <xdr:col>18</xdr:col>
      <xdr:colOff>682625</xdr:colOff>
      <xdr:row>77</xdr:row>
      <xdr:rowOff>67311</xdr:rowOff>
    </xdr:to>
    <xdr:sp macro="" textlink="">
      <xdr:nvSpPr>
        <xdr:cNvPr id="432" name="フローチャート : 判断 431"/>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52088</xdr:rowOff>
    </xdr:from>
    <xdr:ext cx="762000" cy="259045"/>
    <xdr:sp macro="" textlink="">
      <xdr:nvSpPr>
        <xdr:cNvPr id="433" name="テキスト ボックス 432"/>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99060</xdr:rowOff>
    </xdr:from>
    <xdr:to>
      <xdr:col>24</xdr:col>
      <xdr:colOff>73025</xdr:colOff>
      <xdr:row>75</xdr:row>
      <xdr:rowOff>29210</xdr:rowOff>
    </xdr:to>
    <xdr:sp macro="" textlink="">
      <xdr:nvSpPr>
        <xdr:cNvPr id="439" name="円/楕円 438"/>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7637</xdr:rowOff>
    </xdr:from>
    <xdr:ext cx="762000" cy="259045"/>
    <xdr:sp macro="" textlink="">
      <xdr:nvSpPr>
        <xdr:cNvPr id="440"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163830</xdr:rowOff>
    </xdr:from>
    <xdr:to>
      <xdr:col>22</xdr:col>
      <xdr:colOff>606425</xdr:colOff>
      <xdr:row>74</xdr:row>
      <xdr:rowOff>93980</xdr:rowOff>
    </xdr:to>
    <xdr:sp macro="" textlink="">
      <xdr:nvSpPr>
        <xdr:cNvPr id="441" name="円/楕円 440"/>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104157</xdr:rowOff>
    </xdr:from>
    <xdr:ext cx="736600" cy="259045"/>
    <xdr:sp macro="" textlink="">
      <xdr:nvSpPr>
        <xdr:cNvPr id="442" name="テキスト ボックス 441"/>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83820</xdr:rowOff>
    </xdr:from>
    <xdr:to>
      <xdr:col>21</xdr:col>
      <xdr:colOff>403225</xdr:colOff>
      <xdr:row>75</xdr:row>
      <xdr:rowOff>13970</xdr:rowOff>
    </xdr:to>
    <xdr:sp macro="" textlink="">
      <xdr:nvSpPr>
        <xdr:cNvPr id="443" name="円/楕円 442"/>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24147</xdr:rowOff>
    </xdr:from>
    <xdr:ext cx="762000" cy="259045"/>
    <xdr:sp macro="" textlink="">
      <xdr:nvSpPr>
        <xdr:cNvPr id="444" name="テキスト ボックス 443"/>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125730</xdr:rowOff>
    </xdr:from>
    <xdr:to>
      <xdr:col>20</xdr:col>
      <xdr:colOff>200025</xdr:colOff>
      <xdr:row>74</xdr:row>
      <xdr:rowOff>55880</xdr:rowOff>
    </xdr:to>
    <xdr:sp macro="" textlink="">
      <xdr:nvSpPr>
        <xdr:cNvPr id="445" name="円/楕円 444"/>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66057</xdr:rowOff>
    </xdr:from>
    <xdr:ext cx="762000" cy="259045"/>
    <xdr:sp macro="" textlink="">
      <xdr:nvSpPr>
        <xdr:cNvPr id="446" name="テキスト ボックス 445"/>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49530</xdr:rowOff>
    </xdr:from>
    <xdr:to>
      <xdr:col>18</xdr:col>
      <xdr:colOff>682625</xdr:colOff>
      <xdr:row>73</xdr:row>
      <xdr:rowOff>151130</xdr:rowOff>
    </xdr:to>
    <xdr:sp macro="" textlink="">
      <xdr:nvSpPr>
        <xdr:cNvPr id="447" name="円/楕円 446"/>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161307</xdr:rowOff>
    </xdr:from>
    <xdr:ext cx="762000" cy="259045"/>
    <xdr:sp macro="" textlink="">
      <xdr:nvSpPr>
        <xdr:cNvPr id="448" name="テキスト ボックス 447"/>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136525</xdr:rowOff>
    </xdr:from>
    <xdr:to>
      <xdr:col>4</xdr:col>
      <xdr:colOff>1117600</xdr:colOff>
      <xdr:row>19</xdr:row>
      <xdr:rowOff>119913</xdr:rowOff>
    </xdr:to>
    <xdr:cxnSp macro="">
      <xdr:nvCxnSpPr>
        <xdr:cNvPr id="45" name="直線コネクタ 44"/>
        <xdr:cNvCxnSpPr/>
      </xdr:nvCxnSpPr>
      <xdr:spPr bwMode="auto">
        <a:xfrm flipV="1">
          <a:off x="5651500" y="2070100"/>
          <a:ext cx="0" cy="1354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91990</xdr:rowOff>
    </xdr:from>
    <xdr:ext cx="762000" cy="259045"/>
    <xdr:sp macro="" textlink="">
      <xdr:nvSpPr>
        <xdr:cNvPr id="46" name="人口1人当たり決算額の推移最小値テキスト130"/>
        <xdr:cNvSpPr txBox="1"/>
      </xdr:nvSpPr>
      <xdr:spPr>
        <a:xfrm>
          <a:off x="5740400" y="3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123,436</a:t>
          </a:r>
          <a:endParaRPr kumimoji="1" lang="ja-JP" altLang="en-US" sz="1000" b="1">
            <a:latin typeface="ＭＳ Ｐゴシック"/>
          </a:endParaRPr>
        </a:p>
      </xdr:txBody>
    </xdr:sp>
    <xdr:clientData/>
  </xdr:oneCellAnchor>
  <xdr:twoCellAnchor>
    <xdr:from>
      <xdr:col>4</xdr:col>
      <xdr:colOff>1028700</xdr:colOff>
      <xdr:row>19</xdr:row>
      <xdr:rowOff>119913</xdr:rowOff>
    </xdr:from>
    <xdr:to>
      <xdr:col>5</xdr:col>
      <xdr:colOff>73025</xdr:colOff>
      <xdr:row>19</xdr:row>
      <xdr:rowOff>119913</xdr:rowOff>
    </xdr:to>
    <xdr:cxnSp macro="">
      <xdr:nvCxnSpPr>
        <xdr:cNvPr id="47" name="直線コネクタ 46"/>
        <xdr:cNvCxnSpPr/>
      </xdr:nvCxnSpPr>
      <xdr:spPr bwMode="auto">
        <a:xfrm>
          <a:off x="5562600" y="3425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51452</xdr:rowOff>
    </xdr:from>
    <xdr:ext cx="762000" cy="259045"/>
    <xdr:sp macro="" textlink="">
      <xdr:nvSpPr>
        <xdr:cNvPr id="48" name="人口1人当たり決算額の推移最大値テキスト130"/>
        <xdr:cNvSpPr txBox="1"/>
      </xdr:nvSpPr>
      <xdr:spPr>
        <a:xfrm>
          <a:off x="57404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159,000</a:t>
          </a:r>
          <a:endParaRPr kumimoji="1" lang="ja-JP" altLang="en-US" sz="1000" b="1">
            <a:latin typeface="ＭＳ Ｐゴシック"/>
          </a:endParaRPr>
        </a:p>
      </xdr:txBody>
    </xdr:sp>
    <xdr:clientData/>
  </xdr:oneCellAnchor>
  <xdr:twoCellAnchor>
    <xdr:from>
      <xdr:col>4</xdr:col>
      <xdr:colOff>1028700</xdr:colOff>
      <xdr:row>11</xdr:row>
      <xdr:rowOff>136525</xdr:rowOff>
    </xdr:from>
    <xdr:to>
      <xdr:col>5</xdr:col>
      <xdr:colOff>73025</xdr:colOff>
      <xdr:row>11</xdr:row>
      <xdr:rowOff>136525</xdr:rowOff>
    </xdr:to>
    <xdr:cxnSp macro="">
      <xdr:nvCxnSpPr>
        <xdr:cNvPr id="49" name="直線コネクタ 48"/>
        <xdr:cNvCxnSpPr/>
      </xdr:nvCxnSpPr>
      <xdr:spPr bwMode="auto">
        <a:xfrm>
          <a:off x="5562600" y="2070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136525</xdr:rowOff>
    </xdr:from>
    <xdr:to>
      <xdr:col>4</xdr:col>
      <xdr:colOff>1117600</xdr:colOff>
      <xdr:row>12</xdr:row>
      <xdr:rowOff>158890</xdr:rowOff>
    </xdr:to>
    <xdr:cxnSp macro="">
      <xdr:nvCxnSpPr>
        <xdr:cNvPr id="50" name="直線コネクタ 49"/>
        <xdr:cNvCxnSpPr/>
      </xdr:nvCxnSpPr>
      <xdr:spPr bwMode="auto">
        <a:xfrm flipV="1">
          <a:off x="5003800" y="2070100"/>
          <a:ext cx="647700" cy="19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45305</xdr:rowOff>
    </xdr:from>
    <xdr:ext cx="762000" cy="259045"/>
    <xdr:sp macro="" textlink="">
      <xdr:nvSpPr>
        <xdr:cNvPr id="51" name="人口1人当たり決算額の推移平均値テキスト130"/>
        <xdr:cNvSpPr txBox="1"/>
      </xdr:nvSpPr>
      <xdr:spPr>
        <a:xfrm>
          <a:off x="5740400" y="2836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73228</xdr:rowOff>
    </xdr:from>
    <xdr:to>
      <xdr:col>5</xdr:col>
      <xdr:colOff>34925</xdr:colOff>
      <xdr:row>17</xdr:row>
      <xdr:rowOff>3378</xdr:rowOff>
    </xdr:to>
    <xdr:sp macro="" textlink="">
      <xdr:nvSpPr>
        <xdr:cNvPr id="52" name="フローチャート : 判断 51"/>
        <xdr:cNvSpPr/>
      </xdr:nvSpPr>
      <xdr:spPr bwMode="auto">
        <a:xfrm>
          <a:off x="56007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141249</xdr:rowOff>
    </xdr:from>
    <xdr:to>
      <xdr:col>4</xdr:col>
      <xdr:colOff>469900</xdr:colOff>
      <xdr:row>12</xdr:row>
      <xdr:rowOff>158890</xdr:rowOff>
    </xdr:to>
    <xdr:cxnSp macro="">
      <xdr:nvCxnSpPr>
        <xdr:cNvPr id="53" name="直線コネクタ 52"/>
        <xdr:cNvCxnSpPr/>
      </xdr:nvCxnSpPr>
      <xdr:spPr bwMode="auto">
        <a:xfrm>
          <a:off x="4305300" y="2074824"/>
          <a:ext cx="698500" cy="18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104927</xdr:rowOff>
    </xdr:from>
    <xdr:to>
      <xdr:col>4</xdr:col>
      <xdr:colOff>520700</xdr:colOff>
      <xdr:row>19</xdr:row>
      <xdr:rowOff>35077</xdr:rowOff>
    </xdr:to>
    <xdr:sp macro="" textlink="">
      <xdr:nvSpPr>
        <xdr:cNvPr id="54" name="フローチャート : 判断 53"/>
        <xdr:cNvSpPr/>
      </xdr:nvSpPr>
      <xdr:spPr bwMode="auto">
        <a:xfrm>
          <a:off x="4953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19854</xdr:rowOff>
    </xdr:from>
    <xdr:ext cx="736600" cy="259045"/>
    <xdr:sp macro="" textlink="">
      <xdr:nvSpPr>
        <xdr:cNvPr id="55" name="テキスト ボックス 54"/>
        <xdr:cNvSpPr txBox="1"/>
      </xdr:nvSpPr>
      <xdr:spPr>
        <a:xfrm>
          <a:off x="4622800" y="33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141249</xdr:rowOff>
    </xdr:from>
    <xdr:to>
      <xdr:col>3</xdr:col>
      <xdr:colOff>904875</xdr:colOff>
      <xdr:row>12</xdr:row>
      <xdr:rowOff>116408</xdr:rowOff>
    </xdr:to>
    <xdr:cxnSp macro="">
      <xdr:nvCxnSpPr>
        <xdr:cNvPr id="56" name="直線コネクタ 55"/>
        <xdr:cNvCxnSpPr/>
      </xdr:nvCxnSpPr>
      <xdr:spPr bwMode="auto">
        <a:xfrm flipV="1">
          <a:off x="3606800" y="2074824"/>
          <a:ext cx="698500" cy="14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103403</xdr:rowOff>
    </xdr:from>
    <xdr:to>
      <xdr:col>3</xdr:col>
      <xdr:colOff>955675</xdr:colOff>
      <xdr:row>18</xdr:row>
      <xdr:rowOff>33553</xdr:rowOff>
    </xdr:to>
    <xdr:sp macro="" textlink="">
      <xdr:nvSpPr>
        <xdr:cNvPr id="57" name="フローチャート : 判断 56"/>
        <xdr:cNvSpPr/>
      </xdr:nvSpPr>
      <xdr:spPr bwMode="auto">
        <a:xfrm>
          <a:off x="4254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18330</xdr:rowOff>
    </xdr:from>
    <xdr:ext cx="762000" cy="259045"/>
    <xdr:sp macro="" textlink="">
      <xdr:nvSpPr>
        <xdr:cNvPr id="58" name="テキスト ボックス 57"/>
        <xdr:cNvSpPr txBox="1"/>
      </xdr:nvSpPr>
      <xdr:spPr>
        <a:xfrm>
          <a:off x="39243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116408</xdr:rowOff>
    </xdr:from>
    <xdr:to>
      <xdr:col>3</xdr:col>
      <xdr:colOff>206375</xdr:colOff>
      <xdr:row>12</xdr:row>
      <xdr:rowOff>119647</xdr:rowOff>
    </xdr:to>
    <xdr:cxnSp macro="">
      <xdr:nvCxnSpPr>
        <xdr:cNvPr id="59" name="直線コネクタ 58"/>
        <xdr:cNvCxnSpPr/>
      </xdr:nvCxnSpPr>
      <xdr:spPr bwMode="auto">
        <a:xfrm flipV="1">
          <a:off x="2908300" y="2221433"/>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160706</xdr:rowOff>
    </xdr:from>
    <xdr:to>
      <xdr:col>3</xdr:col>
      <xdr:colOff>257175</xdr:colOff>
      <xdr:row>17</xdr:row>
      <xdr:rowOff>90856</xdr:rowOff>
    </xdr:to>
    <xdr:sp macro="" textlink="">
      <xdr:nvSpPr>
        <xdr:cNvPr id="60" name="フローチャート : 判断 59"/>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75633</xdr:rowOff>
    </xdr:from>
    <xdr:ext cx="762000" cy="259045"/>
    <xdr:sp macro="" textlink="">
      <xdr:nvSpPr>
        <xdr:cNvPr id="61" name="テキスト ボックス 60"/>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25870</xdr:rowOff>
    </xdr:from>
    <xdr:to>
      <xdr:col>2</xdr:col>
      <xdr:colOff>692150</xdr:colOff>
      <xdr:row>17</xdr:row>
      <xdr:rowOff>127470</xdr:rowOff>
    </xdr:to>
    <xdr:sp macro="" textlink="">
      <xdr:nvSpPr>
        <xdr:cNvPr id="62" name="フローチャート : 判断 61"/>
        <xdr:cNvSpPr/>
      </xdr:nvSpPr>
      <xdr:spPr bwMode="auto">
        <a:xfrm>
          <a:off x="2857500" y="298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112247</xdr:rowOff>
    </xdr:from>
    <xdr:ext cx="762000" cy="259045"/>
    <xdr:sp macro="" textlink="">
      <xdr:nvSpPr>
        <xdr:cNvPr id="63" name="テキスト ボックス 62"/>
        <xdr:cNvSpPr txBox="1"/>
      </xdr:nvSpPr>
      <xdr:spPr>
        <a:xfrm>
          <a:off x="2527300" y="307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85725</xdr:rowOff>
    </xdr:from>
    <xdr:to>
      <xdr:col>5</xdr:col>
      <xdr:colOff>34925</xdr:colOff>
      <xdr:row>12</xdr:row>
      <xdr:rowOff>15875</xdr:rowOff>
    </xdr:to>
    <xdr:sp macro="" textlink="">
      <xdr:nvSpPr>
        <xdr:cNvPr id="69" name="円/楕円 68"/>
        <xdr:cNvSpPr/>
      </xdr:nvSpPr>
      <xdr:spPr bwMode="auto">
        <a:xfrm>
          <a:off x="5600700" y="201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165752</xdr:rowOff>
    </xdr:from>
    <xdr:ext cx="762000" cy="259045"/>
    <xdr:sp macro="" textlink="">
      <xdr:nvSpPr>
        <xdr:cNvPr id="70" name="人口1人当たり決算額の推移該当値テキスト130"/>
        <xdr:cNvSpPr txBox="1"/>
      </xdr:nvSpPr>
      <xdr:spPr>
        <a:xfrm>
          <a:off x="57404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108090</xdr:rowOff>
    </xdr:from>
    <xdr:to>
      <xdr:col>4</xdr:col>
      <xdr:colOff>520700</xdr:colOff>
      <xdr:row>13</xdr:row>
      <xdr:rowOff>38240</xdr:rowOff>
    </xdr:to>
    <xdr:sp macro="" textlink="">
      <xdr:nvSpPr>
        <xdr:cNvPr id="71" name="円/楕円 70"/>
        <xdr:cNvSpPr/>
      </xdr:nvSpPr>
      <xdr:spPr bwMode="auto">
        <a:xfrm>
          <a:off x="4953000" y="221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48417</xdr:rowOff>
    </xdr:from>
    <xdr:ext cx="736600" cy="259045"/>
    <xdr:sp macro="" textlink="">
      <xdr:nvSpPr>
        <xdr:cNvPr id="72" name="テキスト ボックス 71"/>
        <xdr:cNvSpPr txBox="1"/>
      </xdr:nvSpPr>
      <xdr:spPr>
        <a:xfrm>
          <a:off x="4622800" y="198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153,913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90449</xdr:rowOff>
    </xdr:from>
    <xdr:to>
      <xdr:col>3</xdr:col>
      <xdr:colOff>955675</xdr:colOff>
      <xdr:row>12</xdr:row>
      <xdr:rowOff>20599</xdr:rowOff>
    </xdr:to>
    <xdr:sp macro="" textlink="">
      <xdr:nvSpPr>
        <xdr:cNvPr id="73" name="円/楕円 72"/>
        <xdr:cNvSpPr/>
      </xdr:nvSpPr>
      <xdr:spPr bwMode="auto">
        <a:xfrm>
          <a:off x="4254500" y="202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30776</xdr:rowOff>
    </xdr:from>
    <xdr:ext cx="762000" cy="259045"/>
    <xdr:sp macro="" textlink="">
      <xdr:nvSpPr>
        <xdr:cNvPr id="74" name="テキスト ボックス 73"/>
        <xdr:cNvSpPr txBox="1"/>
      </xdr:nvSpPr>
      <xdr:spPr>
        <a:xfrm>
          <a:off x="3924300" y="17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65608</xdr:rowOff>
    </xdr:from>
    <xdr:to>
      <xdr:col>3</xdr:col>
      <xdr:colOff>257175</xdr:colOff>
      <xdr:row>12</xdr:row>
      <xdr:rowOff>167208</xdr:rowOff>
    </xdr:to>
    <xdr:sp macro="" textlink="">
      <xdr:nvSpPr>
        <xdr:cNvPr id="75" name="円/楕円 74"/>
        <xdr:cNvSpPr/>
      </xdr:nvSpPr>
      <xdr:spPr bwMode="auto">
        <a:xfrm>
          <a:off x="3556000" y="217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5935</xdr:rowOff>
    </xdr:from>
    <xdr:ext cx="762000" cy="259045"/>
    <xdr:sp macro="" textlink="">
      <xdr:nvSpPr>
        <xdr:cNvPr id="76" name="テキスト ボックス 75"/>
        <xdr:cNvSpPr txBox="1"/>
      </xdr:nvSpPr>
      <xdr:spPr>
        <a:xfrm>
          <a:off x="3225800" y="19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155,028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68847</xdr:rowOff>
    </xdr:from>
    <xdr:to>
      <xdr:col>2</xdr:col>
      <xdr:colOff>692150</xdr:colOff>
      <xdr:row>12</xdr:row>
      <xdr:rowOff>170447</xdr:rowOff>
    </xdr:to>
    <xdr:sp macro="" textlink="">
      <xdr:nvSpPr>
        <xdr:cNvPr id="77" name="円/楕円 76"/>
        <xdr:cNvSpPr/>
      </xdr:nvSpPr>
      <xdr:spPr bwMode="auto">
        <a:xfrm>
          <a:off x="2857500" y="217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9174</xdr:rowOff>
    </xdr:from>
    <xdr:ext cx="762000" cy="259045"/>
    <xdr:sp macro="" textlink="">
      <xdr:nvSpPr>
        <xdr:cNvPr id="78" name="テキスト ボックス 77"/>
        <xdr:cNvSpPr txBox="1"/>
      </xdr:nvSpPr>
      <xdr:spPr>
        <a:xfrm>
          <a:off x="2527300" y="19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287592</xdr:rowOff>
    </xdr:from>
    <xdr:to>
      <xdr:col>4</xdr:col>
      <xdr:colOff>1117600</xdr:colOff>
      <xdr:row>37</xdr:row>
      <xdr:rowOff>308128</xdr:rowOff>
    </xdr:to>
    <xdr:cxnSp macro="">
      <xdr:nvCxnSpPr>
        <xdr:cNvPr id="108" name="直線コネクタ 107"/>
        <xdr:cNvCxnSpPr/>
      </xdr:nvCxnSpPr>
      <xdr:spPr bwMode="auto">
        <a:xfrm flipV="1">
          <a:off x="5651500" y="6555042"/>
          <a:ext cx="0" cy="87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280205</xdr:rowOff>
    </xdr:from>
    <xdr:ext cx="762000" cy="259045"/>
    <xdr:sp macro="" textlink="">
      <xdr:nvSpPr>
        <xdr:cNvPr id="109" name="人口1人当たり決算額の推移最小値テキスト445"/>
        <xdr:cNvSpPr txBox="1"/>
      </xdr:nvSpPr>
      <xdr:spPr>
        <a:xfrm>
          <a:off x="5740400" y="740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23,246</a:t>
          </a:r>
          <a:endParaRPr kumimoji="1" lang="ja-JP" altLang="en-US" sz="1000" b="1">
            <a:latin typeface="ＭＳ Ｐゴシック"/>
          </a:endParaRPr>
        </a:p>
      </xdr:txBody>
    </xdr:sp>
    <xdr:clientData/>
  </xdr:oneCellAnchor>
  <xdr:twoCellAnchor>
    <xdr:from>
      <xdr:col>4</xdr:col>
      <xdr:colOff>1028700</xdr:colOff>
      <xdr:row>37</xdr:row>
      <xdr:rowOff>308128</xdr:rowOff>
    </xdr:from>
    <xdr:to>
      <xdr:col>5</xdr:col>
      <xdr:colOff>73025</xdr:colOff>
      <xdr:row>37</xdr:row>
      <xdr:rowOff>308128</xdr:rowOff>
    </xdr:to>
    <xdr:cxnSp macro="">
      <xdr:nvCxnSpPr>
        <xdr:cNvPr id="110" name="直線コネクタ 109"/>
        <xdr:cNvCxnSpPr/>
      </xdr:nvCxnSpPr>
      <xdr:spPr bwMode="auto">
        <a:xfrm>
          <a:off x="5562600" y="7432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31068</xdr:rowOff>
    </xdr:from>
    <xdr:ext cx="762000" cy="259045"/>
    <xdr:sp macro="" textlink="">
      <xdr:nvSpPr>
        <xdr:cNvPr id="111" name="人口1人当たり決算額の推移最大値テキスト445"/>
        <xdr:cNvSpPr txBox="1"/>
      </xdr:nvSpPr>
      <xdr:spPr>
        <a:xfrm>
          <a:off x="5740400" y="629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46,285</a:t>
          </a:r>
          <a:endParaRPr kumimoji="1" lang="ja-JP" altLang="en-US" sz="1000" b="1">
            <a:latin typeface="ＭＳ Ｐゴシック"/>
          </a:endParaRPr>
        </a:p>
      </xdr:txBody>
    </xdr:sp>
    <xdr:clientData/>
  </xdr:oneCellAnchor>
  <xdr:twoCellAnchor>
    <xdr:from>
      <xdr:col>4</xdr:col>
      <xdr:colOff>1028700</xdr:colOff>
      <xdr:row>34</xdr:row>
      <xdr:rowOff>287592</xdr:rowOff>
    </xdr:from>
    <xdr:to>
      <xdr:col>5</xdr:col>
      <xdr:colOff>73025</xdr:colOff>
      <xdr:row>34</xdr:row>
      <xdr:rowOff>287592</xdr:rowOff>
    </xdr:to>
    <xdr:cxnSp macro="">
      <xdr:nvCxnSpPr>
        <xdr:cNvPr id="112" name="直線コネクタ 111"/>
        <xdr:cNvCxnSpPr/>
      </xdr:nvCxnSpPr>
      <xdr:spPr bwMode="auto">
        <a:xfrm>
          <a:off x="5562600" y="6555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119761</xdr:rowOff>
    </xdr:from>
    <xdr:to>
      <xdr:col>4</xdr:col>
      <xdr:colOff>1117600</xdr:colOff>
      <xdr:row>35</xdr:row>
      <xdr:rowOff>311442</xdr:rowOff>
    </xdr:to>
    <xdr:cxnSp macro="">
      <xdr:nvCxnSpPr>
        <xdr:cNvPr id="113" name="直線コネクタ 112"/>
        <xdr:cNvCxnSpPr/>
      </xdr:nvCxnSpPr>
      <xdr:spPr bwMode="auto">
        <a:xfrm>
          <a:off x="5003800" y="6730111"/>
          <a:ext cx="647700" cy="19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26255</xdr:rowOff>
    </xdr:from>
    <xdr:ext cx="762000" cy="259045"/>
    <xdr:sp macro="" textlink="">
      <xdr:nvSpPr>
        <xdr:cNvPr id="114" name="人口1人当たり決算額の推移平均値テキスト445"/>
        <xdr:cNvSpPr txBox="1"/>
      </xdr:nvSpPr>
      <xdr:spPr>
        <a:xfrm>
          <a:off x="5740400" y="6979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54178</xdr:rowOff>
    </xdr:from>
    <xdr:to>
      <xdr:col>5</xdr:col>
      <xdr:colOff>34925</xdr:colOff>
      <xdr:row>36</xdr:row>
      <xdr:rowOff>155778</xdr:rowOff>
    </xdr:to>
    <xdr:sp macro="" textlink="">
      <xdr:nvSpPr>
        <xdr:cNvPr id="115" name="フローチャート : 判断 114"/>
        <xdr:cNvSpPr/>
      </xdr:nvSpPr>
      <xdr:spPr bwMode="auto">
        <a:xfrm>
          <a:off x="5600700" y="70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119761</xdr:rowOff>
    </xdr:from>
    <xdr:to>
      <xdr:col>4</xdr:col>
      <xdr:colOff>469900</xdr:colOff>
      <xdr:row>35</xdr:row>
      <xdr:rowOff>218478</xdr:rowOff>
    </xdr:to>
    <xdr:cxnSp macro="">
      <xdr:nvCxnSpPr>
        <xdr:cNvPr id="116" name="直線コネクタ 115"/>
        <xdr:cNvCxnSpPr/>
      </xdr:nvCxnSpPr>
      <xdr:spPr bwMode="auto">
        <a:xfrm flipV="1">
          <a:off x="4305300" y="6730111"/>
          <a:ext cx="698500" cy="98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268834</xdr:rowOff>
    </xdr:from>
    <xdr:to>
      <xdr:col>4</xdr:col>
      <xdr:colOff>520700</xdr:colOff>
      <xdr:row>36</xdr:row>
      <xdr:rowOff>27534</xdr:rowOff>
    </xdr:to>
    <xdr:sp macro="" textlink="">
      <xdr:nvSpPr>
        <xdr:cNvPr id="117" name="フローチャート : 判断 116"/>
        <xdr:cNvSpPr/>
      </xdr:nvSpPr>
      <xdr:spPr bwMode="auto">
        <a:xfrm>
          <a:off x="4953000" y="687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12311</xdr:rowOff>
    </xdr:from>
    <xdr:ext cx="736600" cy="259045"/>
    <xdr:sp macro="" textlink="">
      <xdr:nvSpPr>
        <xdr:cNvPr id="118" name="テキスト ボックス 117"/>
        <xdr:cNvSpPr txBox="1"/>
      </xdr:nvSpPr>
      <xdr:spPr>
        <a:xfrm>
          <a:off x="4622800" y="696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75794</xdr:rowOff>
    </xdr:from>
    <xdr:to>
      <xdr:col>3</xdr:col>
      <xdr:colOff>904875</xdr:colOff>
      <xdr:row>35</xdr:row>
      <xdr:rowOff>218478</xdr:rowOff>
    </xdr:to>
    <xdr:cxnSp macro="">
      <xdr:nvCxnSpPr>
        <xdr:cNvPr id="119" name="直線コネクタ 118"/>
        <xdr:cNvCxnSpPr/>
      </xdr:nvCxnSpPr>
      <xdr:spPr bwMode="auto">
        <a:xfrm>
          <a:off x="3606800" y="6686144"/>
          <a:ext cx="698500" cy="142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295622</xdr:rowOff>
    </xdr:from>
    <xdr:ext cx="762000" cy="259045"/>
    <xdr:sp macro="" textlink="">
      <xdr:nvSpPr>
        <xdr:cNvPr id="121" name="テキスト ボックス 120"/>
        <xdr:cNvSpPr txBox="1"/>
      </xdr:nvSpPr>
      <xdr:spPr>
        <a:xfrm>
          <a:off x="39243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264351</xdr:rowOff>
    </xdr:from>
    <xdr:to>
      <xdr:col>3</xdr:col>
      <xdr:colOff>206375</xdr:colOff>
      <xdr:row>35</xdr:row>
      <xdr:rowOff>75794</xdr:rowOff>
    </xdr:to>
    <xdr:cxnSp macro="">
      <xdr:nvCxnSpPr>
        <xdr:cNvPr id="122" name="直線コネクタ 121"/>
        <xdr:cNvCxnSpPr/>
      </xdr:nvCxnSpPr>
      <xdr:spPr bwMode="auto">
        <a:xfrm>
          <a:off x="2908300" y="6188901"/>
          <a:ext cx="698500" cy="49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167336</xdr:rowOff>
    </xdr:from>
    <xdr:to>
      <xdr:col>3</xdr:col>
      <xdr:colOff>257175</xdr:colOff>
      <xdr:row>35</xdr:row>
      <xdr:rowOff>268936</xdr:rowOff>
    </xdr:to>
    <xdr:sp macro="" textlink="">
      <xdr:nvSpPr>
        <xdr:cNvPr id="123" name="フローチャート : 判断 122"/>
        <xdr:cNvSpPr/>
      </xdr:nvSpPr>
      <xdr:spPr bwMode="auto">
        <a:xfrm>
          <a:off x="3556000" y="6777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253713</xdr:rowOff>
    </xdr:from>
    <xdr:ext cx="762000" cy="259045"/>
    <xdr:sp macro="" textlink="">
      <xdr:nvSpPr>
        <xdr:cNvPr id="124" name="テキスト ボックス 123"/>
        <xdr:cNvSpPr txBox="1"/>
      </xdr:nvSpPr>
      <xdr:spPr>
        <a:xfrm>
          <a:off x="3225800" y="6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226847</xdr:rowOff>
    </xdr:from>
    <xdr:to>
      <xdr:col>2</xdr:col>
      <xdr:colOff>692150</xdr:colOff>
      <xdr:row>35</xdr:row>
      <xdr:rowOff>328447</xdr:rowOff>
    </xdr:to>
    <xdr:sp macro="" textlink="">
      <xdr:nvSpPr>
        <xdr:cNvPr id="125" name="フローチャート : 判断 124"/>
        <xdr:cNvSpPr/>
      </xdr:nvSpPr>
      <xdr:spPr bwMode="auto">
        <a:xfrm>
          <a:off x="2857500" y="6837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313224</xdr:rowOff>
    </xdr:from>
    <xdr:ext cx="762000" cy="259045"/>
    <xdr:sp macro="" textlink="">
      <xdr:nvSpPr>
        <xdr:cNvPr id="126" name="テキスト ボックス 125"/>
        <xdr:cNvSpPr txBox="1"/>
      </xdr:nvSpPr>
      <xdr:spPr>
        <a:xfrm>
          <a:off x="2527300" y="692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260642</xdr:rowOff>
    </xdr:from>
    <xdr:to>
      <xdr:col>5</xdr:col>
      <xdr:colOff>34925</xdr:colOff>
      <xdr:row>36</xdr:row>
      <xdr:rowOff>19342</xdr:rowOff>
    </xdr:to>
    <xdr:sp macro="" textlink="">
      <xdr:nvSpPr>
        <xdr:cNvPr id="132" name="円/楕円 131"/>
        <xdr:cNvSpPr/>
      </xdr:nvSpPr>
      <xdr:spPr bwMode="auto">
        <a:xfrm>
          <a:off x="5600700" y="687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105719</xdr:rowOff>
    </xdr:from>
    <xdr:ext cx="762000" cy="259045"/>
    <xdr:sp macro="" textlink="">
      <xdr:nvSpPr>
        <xdr:cNvPr id="133" name="人口1人当たり決算額の推移該当値テキスト445"/>
        <xdr:cNvSpPr txBox="1"/>
      </xdr:nvSpPr>
      <xdr:spPr>
        <a:xfrm>
          <a:off x="5740400" y="67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68961</xdr:rowOff>
    </xdr:from>
    <xdr:to>
      <xdr:col>4</xdr:col>
      <xdr:colOff>520700</xdr:colOff>
      <xdr:row>35</xdr:row>
      <xdr:rowOff>170561</xdr:rowOff>
    </xdr:to>
    <xdr:sp macro="" textlink="">
      <xdr:nvSpPr>
        <xdr:cNvPr id="134" name="円/楕円 133"/>
        <xdr:cNvSpPr/>
      </xdr:nvSpPr>
      <xdr:spPr bwMode="auto">
        <a:xfrm>
          <a:off x="4953000" y="667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180738</xdr:rowOff>
    </xdr:from>
    <xdr:ext cx="736600" cy="259045"/>
    <xdr:sp macro="" textlink="">
      <xdr:nvSpPr>
        <xdr:cNvPr id="135" name="テキスト ボックス 134"/>
        <xdr:cNvSpPr txBox="1"/>
      </xdr:nvSpPr>
      <xdr:spPr>
        <a:xfrm>
          <a:off x="4622800" y="644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167678</xdr:rowOff>
    </xdr:from>
    <xdr:to>
      <xdr:col>3</xdr:col>
      <xdr:colOff>955675</xdr:colOff>
      <xdr:row>35</xdr:row>
      <xdr:rowOff>269278</xdr:rowOff>
    </xdr:to>
    <xdr:sp macro="" textlink="">
      <xdr:nvSpPr>
        <xdr:cNvPr id="136" name="円/楕円 135"/>
        <xdr:cNvSpPr/>
      </xdr:nvSpPr>
      <xdr:spPr bwMode="auto">
        <a:xfrm>
          <a:off x="4254500" y="677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279455</xdr:rowOff>
    </xdr:from>
    <xdr:ext cx="762000" cy="259045"/>
    <xdr:sp macro="" textlink="">
      <xdr:nvSpPr>
        <xdr:cNvPr id="137" name="テキスト ボックス 136"/>
        <xdr:cNvSpPr txBox="1"/>
      </xdr:nvSpPr>
      <xdr:spPr>
        <a:xfrm>
          <a:off x="3924300" y="65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24994</xdr:rowOff>
    </xdr:from>
    <xdr:to>
      <xdr:col>3</xdr:col>
      <xdr:colOff>257175</xdr:colOff>
      <xdr:row>35</xdr:row>
      <xdr:rowOff>126594</xdr:rowOff>
    </xdr:to>
    <xdr:sp macro="" textlink="">
      <xdr:nvSpPr>
        <xdr:cNvPr id="138" name="円/楕円 137"/>
        <xdr:cNvSpPr/>
      </xdr:nvSpPr>
      <xdr:spPr bwMode="auto">
        <a:xfrm>
          <a:off x="3556000" y="663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136770</xdr:rowOff>
    </xdr:from>
    <xdr:ext cx="762000" cy="259045"/>
    <xdr:sp macro="" textlink="">
      <xdr:nvSpPr>
        <xdr:cNvPr id="139" name="テキスト ボックス 138"/>
        <xdr:cNvSpPr txBox="1"/>
      </xdr:nvSpPr>
      <xdr:spPr>
        <a:xfrm>
          <a:off x="3225800" y="640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213551</xdr:rowOff>
    </xdr:from>
    <xdr:to>
      <xdr:col>2</xdr:col>
      <xdr:colOff>692150</xdr:colOff>
      <xdr:row>33</xdr:row>
      <xdr:rowOff>315151</xdr:rowOff>
    </xdr:to>
    <xdr:sp macro="" textlink="">
      <xdr:nvSpPr>
        <xdr:cNvPr id="140" name="円/楕円 139"/>
        <xdr:cNvSpPr/>
      </xdr:nvSpPr>
      <xdr:spPr bwMode="auto">
        <a:xfrm>
          <a:off x="2857500" y="613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153878</xdr:rowOff>
    </xdr:from>
    <xdr:ext cx="762000" cy="259045"/>
    <xdr:sp macro="" textlink="">
      <xdr:nvSpPr>
        <xdr:cNvPr id="141" name="テキスト ボックス 140"/>
        <xdr:cNvSpPr txBox="1"/>
      </xdr:nvSpPr>
      <xdr:spPr>
        <a:xfrm>
          <a:off x="2527300" y="590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財政調整のための基金残高については、財政健全化基本方針に基づいて</a:t>
          </a:r>
          <a:r>
            <a:rPr kumimoji="1" lang="en-US" altLang="ja-JP" sz="1050">
              <a:solidFill>
                <a:sysClr val="windowText" lastClr="000000"/>
              </a:solidFill>
              <a:latin typeface="ＭＳ ゴシック" pitchFamily="49" charset="-128"/>
              <a:ea typeface="ＭＳ ゴシック" pitchFamily="49" charset="-128"/>
            </a:rPr>
            <a:t>130</a:t>
          </a:r>
          <a:r>
            <a:rPr kumimoji="1" lang="ja-JP" altLang="en-US" sz="1050">
              <a:solidFill>
                <a:sysClr val="windowText" lastClr="000000"/>
              </a:solidFill>
              <a:latin typeface="ＭＳ ゴシック" pitchFamily="49" charset="-128"/>
              <a:ea typeface="ＭＳ ゴシック" pitchFamily="49" charset="-128"/>
            </a:rPr>
            <a:t>億円の基金残高を維持することとしており、平成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年度末で</a:t>
          </a:r>
          <a:r>
            <a:rPr kumimoji="1" lang="en-US" altLang="ja-JP" sz="1050">
              <a:solidFill>
                <a:sysClr val="windowText" lastClr="000000"/>
              </a:solidFill>
              <a:latin typeface="ＭＳ ゴシック" pitchFamily="49" charset="-128"/>
              <a:ea typeface="ＭＳ ゴシック" pitchFamily="49" charset="-128"/>
            </a:rPr>
            <a:t>178</a:t>
          </a:r>
          <a:r>
            <a:rPr kumimoji="1" lang="ja-JP" altLang="en-US" sz="1050">
              <a:solidFill>
                <a:sysClr val="windowText" lastClr="000000"/>
              </a:solidFill>
              <a:latin typeface="ＭＳ ゴシック" pitchFamily="49" charset="-128"/>
              <a:ea typeface="ＭＳ ゴシック" pitchFamily="49" charset="-128"/>
            </a:rPr>
            <a:t>億円程度を確保しています。財政調整基金も一定額を確保しているため、比率も横ばいとなっています。</a:t>
          </a:r>
        </a:p>
        <a:p>
          <a:r>
            <a:rPr kumimoji="1" lang="ja-JP" altLang="en-US" sz="1050">
              <a:solidFill>
                <a:sysClr val="windowText" lastClr="000000"/>
              </a:solidFill>
              <a:latin typeface="ＭＳ ゴシック" pitchFamily="49" charset="-128"/>
              <a:ea typeface="ＭＳ ゴシック" pitchFamily="49" charset="-128"/>
            </a:rPr>
            <a:t>　実質収支額については、財政健全化基本方針に基づいて歳出削減・歳入確保に努めてきた結果、平成</a:t>
          </a:r>
          <a:r>
            <a:rPr kumimoji="1" lang="en-US" altLang="ja-JP" sz="1050">
              <a:solidFill>
                <a:sysClr val="windowText" lastClr="000000"/>
              </a:solidFill>
              <a:latin typeface="ＭＳ ゴシック" pitchFamily="49" charset="-128"/>
              <a:ea typeface="ＭＳ ゴシック" pitchFamily="49" charset="-128"/>
            </a:rPr>
            <a:t>22</a:t>
          </a:r>
          <a:r>
            <a:rPr kumimoji="1" lang="ja-JP" altLang="en-US" sz="1050">
              <a:solidFill>
                <a:sysClr val="windowText" lastClr="000000"/>
              </a:solidFill>
              <a:latin typeface="ＭＳ ゴシック" pitchFamily="49" charset="-128"/>
              <a:ea typeface="ＭＳ ゴシック" pitchFamily="49" charset="-128"/>
            </a:rPr>
            <a:t>、</a:t>
          </a:r>
          <a:r>
            <a:rPr kumimoji="1" lang="en-US" altLang="ja-JP" sz="1050">
              <a:solidFill>
                <a:sysClr val="windowText" lastClr="000000"/>
              </a:solidFill>
              <a:latin typeface="ＭＳ ゴシック" pitchFamily="49" charset="-128"/>
              <a:ea typeface="ＭＳ ゴシック" pitchFamily="49" charset="-128"/>
            </a:rPr>
            <a:t>23</a:t>
          </a:r>
          <a:r>
            <a:rPr kumimoji="1" lang="ja-JP" altLang="en-US" sz="1050">
              <a:solidFill>
                <a:sysClr val="windowText" lastClr="000000"/>
              </a:solidFill>
              <a:latin typeface="ＭＳ ゴシック" pitchFamily="49" charset="-128"/>
              <a:ea typeface="ＭＳ ゴシック" pitchFamily="49" charset="-128"/>
            </a:rPr>
            <a:t>年度は単年度</a:t>
          </a:r>
          <a:r>
            <a:rPr kumimoji="1" lang="en-US" altLang="ja-JP" sz="1050">
              <a:solidFill>
                <a:sysClr val="windowText" lastClr="000000"/>
              </a:solidFill>
              <a:latin typeface="ＭＳ ゴシック" pitchFamily="49" charset="-128"/>
              <a:ea typeface="ＭＳ ゴシック" pitchFamily="49" charset="-128"/>
            </a:rPr>
            <a:t>200</a:t>
          </a:r>
          <a:r>
            <a:rPr kumimoji="1" lang="ja-JP" altLang="en-US" sz="1050">
              <a:solidFill>
                <a:sysClr val="windowText" lastClr="000000"/>
              </a:solidFill>
              <a:latin typeface="ＭＳ ゴシック" pitchFamily="49" charset="-128"/>
              <a:ea typeface="ＭＳ ゴシック" pitchFamily="49" charset="-128"/>
            </a:rPr>
            <a:t>億円程度、平成</a:t>
          </a:r>
          <a:r>
            <a:rPr kumimoji="1" lang="en-US" altLang="ja-JP" sz="1050">
              <a:solidFill>
                <a:sysClr val="windowText" lastClr="000000"/>
              </a:solidFill>
              <a:latin typeface="ＭＳ ゴシック" pitchFamily="49" charset="-128"/>
              <a:ea typeface="ＭＳ ゴシック" pitchFamily="49" charset="-128"/>
            </a:rPr>
            <a:t>24</a:t>
          </a:r>
          <a:r>
            <a:rPr kumimoji="1" lang="ja-JP" altLang="en-US" sz="1050">
              <a:solidFill>
                <a:sysClr val="windowText" lastClr="000000"/>
              </a:solidFill>
              <a:latin typeface="ＭＳ ゴシック" pitchFamily="49" charset="-128"/>
              <a:ea typeface="ＭＳ ゴシック" pitchFamily="49" charset="-128"/>
            </a:rPr>
            <a:t>～</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年度は単年度</a:t>
          </a:r>
          <a:r>
            <a:rPr kumimoji="1" lang="en-US" altLang="ja-JP" sz="1050">
              <a:solidFill>
                <a:sysClr val="windowText" lastClr="000000"/>
              </a:solidFill>
              <a:latin typeface="ＭＳ ゴシック" pitchFamily="49" charset="-128"/>
              <a:ea typeface="ＭＳ ゴシック" pitchFamily="49" charset="-128"/>
            </a:rPr>
            <a:t>80</a:t>
          </a:r>
          <a:r>
            <a:rPr kumimoji="1" lang="ja-JP" altLang="en-US" sz="1050">
              <a:solidFill>
                <a:sysClr val="windowText" lastClr="000000"/>
              </a:solidFill>
              <a:latin typeface="ＭＳ ゴシック" pitchFamily="49" charset="-128"/>
              <a:ea typeface="ＭＳ ゴシック" pitchFamily="49" charset="-128"/>
            </a:rPr>
            <a:t>億円程度の収支改善を図り、比率の上昇傾向を維持しています。</a:t>
          </a:r>
          <a:r>
            <a:rPr kumimoji="1" lang="en-US" altLang="ja-JP" sz="1050">
              <a:solidFill>
                <a:sysClr val="windowText" lastClr="000000"/>
              </a:solidFill>
              <a:latin typeface="ＭＳ ゴシック" pitchFamily="49" charset="-128"/>
              <a:ea typeface="ＭＳ ゴシック" pitchFamily="49" charset="-128"/>
            </a:rPr>
            <a:t/>
          </a:r>
          <a:br>
            <a:rPr kumimoji="1" lang="en-US" altLang="ja-JP" sz="1050">
              <a:solidFill>
                <a:sysClr val="windowText" lastClr="000000"/>
              </a:solidFill>
              <a:latin typeface="ＭＳ ゴシック" pitchFamily="49" charset="-128"/>
              <a:ea typeface="ＭＳ ゴシック" pitchFamily="49" charset="-128"/>
            </a:rPr>
          </a:br>
          <a:r>
            <a:rPr kumimoji="1" lang="ja-JP" altLang="en-US" sz="1050">
              <a:solidFill>
                <a:sysClr val="windowText" lastClr="000000"/>
              </a:solidFill>
              <a:latin typeface="ＭＳ ゴシック" pitchFamily="49" charset="-128"/>
              <a:ea typeface="ＭＳ ゴシック" pitchFamily="49" charset="-128"/>
            </a:rPr>
            <a:t>　実質単年度収支については、地方交付税の縮減により減少傾向となっていましたが、平成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年度は、企業業績の回復による法人事業税等の増加や税率引き上げによる地方消費税の増加により、実質単年度収支を</a:t>
          </a:r>
          <a:r>
            <a:rPr kumimoji="1" lang="en-US" altLang="ja-JP" sz="1050">
              <a:solidFill>
                <a:sysClr val="windowText" lastClr="000000"/>
              </a:solidFill>
              <a:latin typeface="ＭＳ ゴシック" pitchFamily="49" charset="-128"/>
              <a:ea typeface="ＭＳ ゴシック" pitchFamily="49" charset="-128"/>
            </a:rPr>
            <a:t>47</a:t>
          </a:r>
          <a:r>
            <a:rPr kumimoji="1" lang="ja-JP" altLang="en-US" sz="1050">
              <a:solidFill>
                <a:sysClr val="windowText" lastClr="000000"/>
              </a:solidFill>
              <a:latin typeface="ＭＳ ゴシック" pitchFamily="49" charset="-128"/>
              <a:ea typeface="ＭＳ ゴシック" pitchFamily="49" charset="-128"/>
            </a:rPr>
            <a:t>億円（</a:t>
          </a:r>
          <a:r>
            <a:rPr kumimoji="1" lang="en-US" altLang="ja-JP" sz="1050">
              <a:solidFill>
                <a:sysClr val="windowText" lastClr="000000"/>
              </a:solidFill>
              <a:latin typeface="ＭＳ ゴシック" pitchFamily="49" charset="-128"/>
              <a:ea typeface="ＭＳ ゴシック" pitchFamily="49" charset="-128"/>
            </a:rPr>
            <a:t>H25</a:t>
          </a:r>
          <a:r>
            <a:rPr kumimoji="1" lang="ja-JP" altLang="en-US" sz="1050">
              <a:solidFill>
                <a:sysClr val="windowText" lastClr="000000"/>
              </a:solidFill>
              <a:latin typeface="ＭＳ ゴシック" pitchFamily="49" charset="-128"/>
              <a:ea typeface="ＭＳ ゴシック" pitchFamily="49" charset="-128"/>
            </a:rPr>
            <a:t>比＋</a:t>
          </a:r>
          <a:r>
            <a:rPr kumimoji="1" lang="en-US" altLang="ja-JP" sz="1050">
              <a:solidFill>
                <a:sysClr val="windowText" lastClr="000000"/>
              </a:solidFill>
              <a:latin typeface="ＭＳ ゴシック" pitchFamily="49" charset="-128"/>
              <a:ea typeface="ＭＳ ゴシック" pitchFamily="49" charset="-128"/>
            </a:rPr>
            <a:t>19</a:t>
          </a:r>
          <a:r>
            <a:rPr kumimoji="1" lang="ja-JP" altLang="en-US" sz="1050">
              <a:solidFill>
                <a:sysClr val="windowText" lastClr="000000"/>
              </a:solidFill>
              <a:latin typeface="ＭＳ ゴシック" pitchFamily="49" charset="-128"/>
              <a:ea typeface="ＭＳ ゴシック" pitchFamily="49" charset="-128"/>
            </a:rPr>
            <a:t>億円）確保し、比率は増加に転じました。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健全化基本方針（Ｈ２０～Ｈ２９）」に基づき、職員定員の削減（Ｈ１４～Ｈ２５：▲１，０５０人）、総人件費の抑制や公共事業費の縮減など歳出削減等の取組により実質収支が安定しています。</a:t>
          </a:r>
        </a:p>
        <a:p>
          <a:r>
            <a:rPr kumimoji="1" lang="ja-JP" altLang="en-US" sz="1400">
              <a:latin typeface="ＭＳ ゴシック" pitchFamily="49" charset="-128"/>
              <a:ea typeface="ＭＳ ゴシック" pitchFamily="49" charset="-128"/>
            </a:rPr>
            <a:t>　公営企業会計（法適用、法非適用）については、病院事業会計が医療設備の拡充・医療従事者確保などによる収益改善に努め、</a:t>
          </a:r>
          <a:r>
            <a:rPr kumimoji="1" lang="ja-JP" altLang="en-US" sz="1400">
              <a:solidFill>
                <a:sysClr val="windowText" lastClr="000000"/>
              </a:solidFill>
              <a:latin typeface="ＭＳ ゴシック" pitchFamily="49" charset="-128"/>
              <a:ea typeface="ＭＳ ゴシック" pitchFamily="49" charset="-128"/>
            </a:rPr>
            <a:t>黒字を確保しています。</a:t>
          </a:r>
        </a:p>
        <a:p>
          <a:r>
            <a:rPr kumimoji="1" lang="ja-JP" altLang="en-US" sz="1400">
              <a:latin typeface="ＭＳ ゴシック" pitchFamily="49" charset="-128"/>
              <a:ea typeface="ＭＳ ゴシック" pitchFamily="49" charset="-128"/>
            </a:rPr>
            <a:t>　一般会計及びその他の会計とも引き続き収支改善のための取組を着実に推進し、更なる改善に努めます。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年度に後年度負担の軽減のため借換債の発行を抑制したことにより元利償還金が一時的に増加しましたが、全体としては、過去の繰上償還及び新規地方債発行抑制の効果により減少傾向にあります。</a:t>
          </a:r>
        </a:p>
        <a:p>
          <a:r>
            <a:rPr kumimoji="1" lang="ja-JP" altLang="en-US" sz="1400">
              <a:latin typeface="ＭＳ ゴシック" pitchFamily="49" charset="-128"/>
              <a:ea typeface="ＭＳ ゴシック" pitchFamily="49" charset="-128"/>
            </a:rPr>
            <a:t>　今後も、県債の新規発行の抑制、県債残高の圧縮等を行い公債費の抑制に努めていきます。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一般会計等に係る地方債の現在高のうち、臨時財政対策債を除く通常の県債については、過去の繰上償還及び県債発行額の抑制などにより減少傾向にあることから、将来負担比率も改善傾向にあります。</a:t>
          </a:r>
        </a:p>
        <a:p>
          <a:r>
            <a:rPr kumimoji="1" lang="ja-JP" altLang="en-US" sz="1400">
              <a:latin typeface="ＭＳ ゴシック" pitchFamily="49" charset="-128"/>
              <a:ea typeface="ＭＳ ゴシック" pitchFamily="49" charset="-128"/>
            </a:rPr>
            <a:t>　今後も、財政健全化基本方針に従って積極的な繰上償還の実施や県債発行の抑制を行い県債残高の圧縮に努めながら、財政調整基金等の充当可能基金の額が維持していけるよう計画的な基金管理に努め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536486890</v>
      </c>
      <c r="BO4" s="381"/>
      <c r="BP4" s="381"/>
      <c r="BQ4" s="381"/>
      <c r="BR4" s="381"/>
      <c r="BS4" s="381"/>
      <c r="BT4" s="381"/>
      <c r="BU4" s="382"/>
      <c r="BV4" s="380">
        <v>542667160</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1.8</v>
      </c>
      <c r="CU4" s="543"/>
      <c r="CV4" s="543"/>
      <c r="CW4" s="543"/>
      <c r="CX4" s="543"/>
      <c r="CY4" s="543"/>
      <c r="CZ4" s="543"/>
      <c r="DA4" s="544"/>
      <c r="DB4" s="542">
        <v>1.9</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518558603</v>
      </c>
      <c r="BO5" s="387"/>
      <c r="BP5" s="387"/>
      <c r="BQ5" s="387"/>
      <c r="BR5" s="387"/>
      <c r="BS5" s="387"/>
      <c r="BT5" s="387"/>
      <c r="BU5" s="388"/>
      <c r="BV5" s="386">
        <v>523609799</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90.5</v>
      </c>
      <c r="CU5" s="366"/>
      <c r="CV5" s="366"/>
      <c r="CW5" s="366"/>
      <c r="CX5" s="366"/>
      <c r="CY5" s="366"/>
      <c r="CZ5" s="366"/>
      <c r="DA5" s="367"/>
      <c r="DB5" s="365">
        <v>89.8</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9920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17928287</v>
      </c>
      <c r="BO6" s="387"/>
      <c r="BP6" s="387"/>
      <c r="BQ6" s="387"/>
      <c r="BR6" s="387"/>
      <c r="BS6" s="387"/>
      <c r="BT6" s="387"/>
      <c r="BU6" s="388"/>
      <c r="BV6" s="386">
        <v>19057361</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101.2</v>
      </c>
      <c r="CU6" s="532"/>
      <c r="CV6" s="532"/>
      <c r="CW6" s="532"/>
      <c r="CX6" s="532"/>
      <c r="CY6" s="532"/>
      <c r="CZ6" s="532"/>
      <c r="DA6" s="533"/>
      <c r="DB6" s="531">
        <v>102.5</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1</v>
      </c>
      <c r="AJ7" s="412"/>
      <c r="AK7" s="412"/>
      <c r="AL7" s="412"/>
      <c r="AM7" s="412"/>
      <c r="AN7" s="412"/>
      <c r="AO7" s="412"/>
      <c r="AP7" s="413"/>
      <c r="AQ7" s="411">
        <v>8245</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12888377</v>
      </c>
      <c r="BO7" s="387"/>
      <c r="BP7" s="387"/>
      <c r="BQ7" s="387"/>
      <c r="BR7" s="387"/>
      <c r="BS7" s="387"/>
      <c r="BT7" s="387"/>
      <c r="BU7" s="388"/>
      <c r="BV7" s="386">
        <v>13773780</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283522681</v>
      </c>
      <c r="CU7" s="387"/>
      <c r="CV7" s="387"/>
      <c r="CW7" s="387"/>
      <c r="CX7" s="387"/>
      <c r="CY7" s="387"/>
      <c r="CZ7" s="387"/>
      <c r="DA7" s="388"/>
      <c r="DB7" s="386">
        <v>284658770</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6743</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5039910</v>
      </c>
      <c r="BO8" s="387"/>
      <c r="BP8" s="387"/>
      <c r="BQ8" s="387"/>
      <c r="BR8" s="387"/>
      <c r="BS8" s="387"/>
      <c r="BT8" s="387"/>
      <c r="BU8" s="388"/>
      <c r="BV8" s="386">
        <v>5283581</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0.22864000000000001</v>
      </c>
      <c r="CU8" s="529"/>
      <c r="CV8" s="529"/>
      <c r="CW8" s="529"/>
      <c r="CX8" s="529"/>
      <c r="CY8" s="529"/>
      <c r="CZ8" s="529"/>
      <c r="DA8" s="530"/>
      <c r="DB8" s="528">
        <v>0.22400999999999999</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717397</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-243671</v>
      </c>
      <c r="BO9" s="387"/>
      <c r="BP9" s="387"/>
      <c r="BQ9" s="387"/>
      <c r="BR9" s="387"/>
      <c r="BS9" s="387"/>
      <c r="BT9" s="387"/>
      <c r="BU9" s="388"/>
      <c r="BV9" s="386">
        <v>510516</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28.2</v>
      </c>
      <c r="CU9" s="366"/>
      <c r="CV9" s="366"/>
      <c r="CW9" s="366"/>
      <c r="CX9" s="366"/>
      <c r="CY9" s="366"/>
      <c r="CZ9" s="366"/>
      <c r="DA9" s="367"/>
      <c r="DB9" s="365">
        <v>28.7</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742223</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8200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1160</v>
      </c>
      <c r="BO10" s="387"/>
      <c r="BP10" s="387"/>
      <c r="BQ10" s="387"/>
      <c r="BR10" s="387"/>
      <c r="BS10" s="387"/>
      <c r="BT10" s="387"/>
      <c r="BU10" s="388"/>
      <c r="BV10" s="386">
        <v>1160</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35</v>
      </c>
      <c r="AJ11" s="412"/>
      <c r="AK11" s="412"/>
      <c r="AL11" s="412"/>
      <c r="AM11" s="412"/>
      <c r="AN11" s="412"/>
      <c r="AO11" s="412"/>
      <c r="AP11" s="413"/>
      <c r="AQ11" s="411">
        <v>7600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v>4921791</v>
      </c>
      <c r="BO11" s="387"/>
      <c r="BP11" s="387"/>
      <c r="BQ11" s="387"/>
      <c r="BR11" s="387"/>
      <c r="BS11" s="387"/>
      <c r="BT11" s="387"/>
      <c r="BU11" s="388"/>
      <c r="BV11" s="386">
        <v>2300000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706198</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v>1160</v>
      </c>
      <c r="BO12" s="387"/>
      <c r="BP12" s="387"/>
      <c r="BQ12" s="387"/>
      <c r="BR12" s="387"/>
      <c r="BS12" s="387"/>
      <c r="BT12" s="387"/>
      <c r="BU12" s="388"/>
      <c r="BV12" s="386">
        <v>1160</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700491</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4678120</v>
      </c>
      <c r="BO13" s="387"/>
      <c r="BP13" s="387"/>
      <c r="BQ13" s="387"/>
      <c r="BR13" s="387"/>
      <c r="BS13" s="387"/>
      <c r="BT13" s="387"/>
      <c r="BU13" s="388"/>
      <c r="BV13" s="386">
        <v>2810516</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12.6</v>
      </c>
      <c r="CU13" s="366"/>
      <c r="CV13" s="366"/>
      <c r="CW13" s="366"/>
      <c r="CX13" s="366"/>
      <c r="CY13" s="366"/>
      <c r="CZ13" s="366"/>
      <c r="DA13" s="367"/>
      <c r="DB13" s="365">
        <v>13.2</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711364</v>
      </c>
      <c r="S14" s="431"/>
      <c r="T14" s="431"/>
      <c r="U14" s="431"/>
      <c r="V14" s="432"/>
      <c r="W14" s="459"/>
      <c r="X14" s="460"/>
      <c r="Y14" s="461"/>
      <c r="Z14" s="408" t="s">
        <v>116</v>
      </c>
      <c r="AA14" s="409"/>
      <c r="AB14" s="409"/>
      <c r="AC14" s="409"/>
      <c r="AD14" s="409"/>
      <c r="AE14" s="409"/>
      <c r="AF14" s="409"/>
      <c r="AG14" s="409"/>
      <c r="AH14" s="410"/>
      <c r="AI14" s="411">
        <v>4339</v>
      </c>
      <c r="AJ14" s="412"/>
      <c r="AK14" s="412"/>
      <c r="AL14" s="412"/>
      <c r="AM14" s="413"/>
      <c r="AN14" s="411">
        <v>14548667</v>
      </c>
      <c r="AO14" s="412"/>
      <c r="AP14" s="412"/>
      <c r="AQ14" s="412"/>
      <c r="AR14" s="412"/>
      <c r="AS14" s="413"/>
      <c r="AT14" s="411">
        <v>3353</v>
      </c>
      <c r="AU14" s="412"/>
      <c r="AV14" s="412"/>
      <c r="AW14" s="412"/>
      <c r="AX14" s="412"/>
      <c r="AY14" s="414"/>
      <c r="AZ14" s="377" t="s">
        <v>117</v>
      </c>
      <c r="BA14" s="378"/>
      <c r="BB14" s="378"/>
      <c r="BC14" s="378"/>
      <c r="BD14" s="378"/>
      <c r="BE14" s="378"/>
      <c r="BF14" s="378"/>
      <c r="BG14" s="378"/>
      <c r="BH14" s="378"/>
      <c r="BI14" s="378"/>
      <c r="BJ14" s="378"/>
      <c r="BK14" s="378"/>
      <c r="BL14" s="378"/>
      <c r="BM14" s="379"/>
      <c r="BN14" s="380">
        <v>55949704</v>
      </c>
      <c r="BO14" s="381"/>
      <c r="BP14" s="381"/>
      <c r="BQ14" s="381"/>
      <c r="BR14" s="381"/>
      <c r="BS14" s="381"/>
      <c r="BT14" s="381"/>
      <c r="BU14" s="382"/>
      <c r="BV14" s="380">
        <v>53705427</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177.3</v>
      </c>
      <c r="CU14" s="392"/>
      <c r="CV14" s="392"/>
      <c r="CW14" s="392"/>
      <c r="CX14" s="392"/>
      <c r="CY14" s="392"/>
      <c r="CZ14" s="392"/>
      <c r="DA14" s="393"/>
      <c r="DB14" s="391">
        <v>178.2</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706064</v>
      </c>
      <c r="S15" s="431"/>
      <c r="T15" s="431"/>
      <c r="U15" s="431"/>
      <c r="V15" s="432"/>
      <c r="W15" s="459"/>
      <c r="X15" s="460"/>
      <c r="Y15" s="461"/>
      <c r="Z15" s="408" t="s">
        <v>119</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120</v>
      </c>
      <c r="BA15" s="384"/>
      <c r="BB15" s="384"/>
      <c r="BC15" s="384"/>
      <c r="BD15" s="384"/>
      <c r="BE15" s="384"/>
      <c r="BF15" s="384"/>
      <c r="BG15" s="384"/>
      <c r="BH15" s="384"/>
      <c r="BI15" s="384"/>
      <c r="BJ15" s="384"/>
      <c r="BK15" s="384"/>
      <c r="BL15" s="384"/>
      <c r="BM15" s="385"/>
      <c r="BN15" s="386">
        <v>238850524</v>
      </c>
      <c r="BO15" s="387"/>
      <c r="BP15" s="387"/>
      <c r="BQ15" s="387"/>
      <c r="BR15" s="387"/>
      <c r="BS15" s="387"/>
      <c r="BT15" s="387"/>
      <c r="BU15" s="388"/>
      <c r="BV15" s="386">
        <v>235137871</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8</v>
      </c>
      <c r="AJ16" s="412"/>
      <c r="AK16" s="412"/>
      <c r="AL16" s="412"/>
      <c r="AM16" s="413"/>
      <c r="AN16" s="411">
        <v>30440</v>
      </c>
      <c r="AO16" s="412"/>
      <c r="AP16" s="412"/>
      <c r="AQ16" s="412"/>
      <c r="AR16" s="412"/>
      <c r="AS16" s="413"/>
      <c r="AT16" s="411">
        <v>3805</v>
      </c>
      <c r="AU16" s="412"/>
      <c r="AV16" s="412"/>
      <c r="AW16" s="412"/>
      <c r="AX16" s="412"/>
      <c r="AY16" s="414"/>
      <c r="AZ16" s="383" t="s">
        <v>125</v>
      </c>
      <c r="BA16" s="384"/>
      <c r="BB16" s="384"/>
      <c r="BC16" s="384"/>
      <c r="BD16" s="384"/>
      <c r="BE16" s="384"/>
      <c r="BF16" s="384"/>
      <c r="BG16" s="384"/>
      <c r="BH16" s="384"/>
      <c r="BI16" s="384"/>
      <c r="BJ16" s="384"/>
      <c r="BK16" s="384"/>
      <c r="BL16" s="384"/>
      <c r="BM16" s="385"/>
      <c r="BN16" s="386">
        <v>70267906</v>
      </c>
      <c r="BO16" s="387"/>
      <c r="BP16" s="387"/>
      <c r="BQ16" s="387"/>
      <c r="BR16" s="387"/>
      <c r="BS16" s="387"/>
      <c r="BT16" s="387"/>
      <c r="BU16" s="388"/>
      <c r="BV16" s="386">
        <v>67693205</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1510</v>
      </c>
      <c r="AJ17" s="412"/>
      <c r="AK17" s="412"/>
      <c r="AL17" s="412"/>
      <c r="AM17" s="413"/>
      <c r="AN17" s="411">
        <v>4839550</v>
      </c>
      <c r="AO17" s="412"/>
      <c r="AP17" s="412"/>
      <c r="AQ17" s="412"/>
      <c r="AR17" s="412"/>
      <c r="AS17" s="413"/>
      <c r="AT17" s="411">
        <v>3205</v>
      </c>
      <c r="AU17" s="412"/>
      <c r="AV17" s="412"/>
      <c r="AW17" s="412"/>
      <c r="AX17" s="412"/>
      <c r="AY17" s="414"/>
      <c r="AZ17" s="383" t="s">
        <v>129</v>
      </c>
      <c r="BA17" s="384"/>
      <c r="BB17" s="384"/>
      <c r="BC17" s="384"/>
      <c r="BD17" s="384"/>
      <c r="BE17" s="384"/>
      <c r="BF17" s="384"/>
      <c r="BG17" s="384"/>
      <c r="BH17" s="384"/>
      <c r="BI17" s="384"/>
      <c r="BJ17" s="384"/>
      <c r="BK17" s="384"/>
      <c r="BL17" s="384"/>
      <c r="BM17" s="385"/>
      <c r="BN17" s="386">
        <v>261191900</v>
      </c>
      <c r="BO17" s="387"/>
      <c r="BP17" s="387"/>
      <c r="BQ17" s="387"/>
      <c r="BR17" s="387"/>
      <c r="BS17" s="387"/>
      <c r="BT17" s="387"/>
      <c r="BU17" s="388"/>
      <c r="BV17" s="386">
        <v>257852792</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6708</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6849</v>
      </c>
      <c r="AJ18" s="412"/>
      <c r="AK18" s="412"/>
      <c r="AL18" s="412"/>
      <c r="AM18" s="413"/>
      <c r="AN18" s="411">
        <v>26536113</v>
      </c>
      <c r="AO18" s="412"/>
      <c r="AP18" s="412"/>
      <c r="AQ18" s="412"/>
      <c r="AR18" s="412"/>
      <c r="AS18" s="413"/>
      <c r="AT18" s="411">
        <v>3874</v>
      </c>
      <c r="AU18" s="412"/>
      <c r="AV18" s="412"/>
      <c r="AW18" s="412"/>
      <c r="AX18" s="412"/>
      <c r="AY18" s="414"/>
      <c r="AZ18" s="394" t="s">
        <v>132</v>
      </c>
      <c r="BA18" s="395"/>
      <c r="BB18" s="395"/>
      <c r="BC18" s="395"/>
      <c r="BD18" s="395"/>
      <c r="BE18" s="395"/>
      <c r="BF18" s="395"/>
      <c r="BG18" s="395"/>
      <c r="BH18" s="395"/>
      <c r="BI18" s="395"/>
      <c r="BJ18" s="395"/>
      <c r="BK18" s="395"/>
      <c r="BL18" s="395"/>
      <c r="BM18" s="396"/>
      <c r="BN18" s="360">
        <v>330500237</v>
      </c>
      <c r="BO18" s="361"/>
      <c r="BP18" s="361"/>
      <c r="BQ18" s="361"/>
      <c r="BR18" s="361"/>
      <c r="BS18" s="361"/>
      <c r="BT18" s="361"/>
      <c r="BU18" s="362"/>
      <c r="BV18" s="360">
        <v>326656280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105</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135</v>
      </c>
      <c r="BA19" s="378"/>
      <c r="BB19" s="378"/>
      <c r="BC19" s="378"/>
      <c r="BD19" s="378"/>
      <c r="BE19" s="378"/>
      <c r="BF19" s="378"/>
      <c r="BG19" s="378"/>
      <c r="BH19" s="378"/>
      <c r="BI19" s="378"/>
      <c r="BJ19" s="378"/>
      <c r="BK19" s="378"/>
      <c r="BL19" s="378"/>
      <c r="BM19" s="379"/>
      <c r="BN19" s="380">
        <v>978607642</v>
      </c>
      <c r="BO19" s="381"/>
      <c r="BP19" s="381"/>
      <c r="BQ19" s="381"/>
      <c r="BR19" s="381"/>
      <c r="BS19" s="381"/>
      <c r="BT19" s="381"/>
      <c r="BU19" s="382"/>
      <c r="BV19" s="380">
        <v>991450080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262219</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12698</v>
      </c>
      <c r="AJ20" s="412"/>
      <c r="AK20" s="412"/>
      <c r="AL20" s="412"/>
      <c r="AM20" s="413"/>
      <c r="AN20" s="411">
        <v>45924330</v>
      </c>
      <c r="AO20" s="412"/>
      <c r="AP20" s="412"/>
      <c r="AQ20" s="412"/>
      <c r="AR20" s="412"/>
      <c r="AS20" s="413"/>
      <c r="AT20" s="411">
        <v>3617</v>
      </c>
      <c r="AU20" s="412"/>
      <c r="AV20" s="412"/>
      <c r="AW20" s="412"/>
      <c r="AX20" s="412"/>
      <c r="AY20" s="414"/>
      <c r="AZ20" s="394" t="s">
        <v>138</v>
      </c>
      <c r="BA20" s="395"/>
      <c r="BB20" s="395"/>
      <c r="BC20" s="395"/>
      <c r="BD20" s="395"/>
      <c r="BE20" s="395"/>
      <c r="BF20" s="395"/>
      <c r="BG20" s="395"/>
      <c r="BH20" s="395"/>
      <c r="BI20" s="395"/>
      <c r="BJ20" s="395"/>
      <c r="BK20" s="395"/>
      <c r="BL20" s="395"/>
      <c r="BM20" s="396"/>
      <c r="BN20" s="360">
        <v>474858643</v>
      </c>
      <c r="BO20" s="361"/>
      <c r="BP20" s="361"/>
      <c r="BQ20" s="361"/>
      <c r="BR20" s="361"/>
      <c r="BS20" s="361"/>
      <c r="BT20" s="361"/>
      <c r="BU20" s="362"/>
      <c r="BV20" s="360">
        <v>499792611</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97.6</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87561272</v>
      </c>
      <c r="BO21" s="381"/>
      <c r="BP21" s="381"/>
      <c r="BQ21" s="381"/>
      <c r="BR21" s="381"/>
      <c r="BS21" s="381"/>
      <c r="BT21" s="381"/>
      <c r="BU21" s="382"/>
      <c r="BV21" s="380">
        <v>79490766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1905343</v>
      </c>
      <c r="BO22" s="387"/>
      <c r="BP22" s="387"/>
      <c r="BQ22" s="387"/>
      <c r="BR22" s="387"/>
      <c r="BS22" s="387"/>
      <c r="BT22" s="387"/>
      <c r="BU22" s="388"/>
      <c r="BV22" s="386">
        <v>1922306</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10181198</v>
      </c>
      <c r="BO23" s="387"/>
      <c r="BP23" s="387"/>
      <c r="BQ23" s="387"/>
      <c r="BR23" s="387"/>
      <c r="BS23" s="387"/>
      <c r="BT23" s="387"/>
      <c r="BU23" s="388"/>
      <c r="BV23" s="386">
        <v>10165982</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7721710</v>
      </c>
      <c r="BO24" s="361"/>
      <c r="BP24" s="361"/>
      <c r="BQ24" s="361"/>
      <c r="BR24" s="361"/>
      <c r="BS24" s="361"/>
      <c r="BT24" s="361"/>
      <c r="BU24" s="362"/>
      <c r="BV24" s="360">
        <v>7707307</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4652410</v>
      </c>
      <c r="BO25" s="381"/>
      <c r="BP25" s="381"/>
      <c r="BQ25" s="381"/>
      <c r="BR25" s="381"/>
      <c r="BS25" s="381"/>
      <c r="BT25" s="381"/>
      <c r="BU25" s="382"/>
      <c r="BV25" s="380">
        <v>4652410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13108812</v>
      </c>
      <c r="BO26" s="387"/>
      <c r="BP26" s="387"/>
      <c r="BQ26" s="387"/>
      <c r="BR26" s="387"/>
      <c r="BS26" s="387"/>
      <c r="BT26" s="387"/>
      <c r="BU26" s="388"/>
      <c r="BV26" s="386">
        <v>14977789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20520269</v>
      </c>
      <c r="BO27" s="361"/>
      <c r="BP27" s="361"/>
      <c r="BQ27" s="361"/>
      <c r="BR27" s="361"/>
      <c r="BS27" s="361"/>
      <c r="BT27" s="361"/>
      <c r="BU27" s="362"/>
      <c r="BV27" s="360">
        <v>32799864</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中海水中貯木場特別会計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境港管理組合</v>
      </c>
      <c r="BZ31" s="352"/>
      <c r="CA31" s="352"/>
      <c r="CB31" s="352"/>
      <c r="CC31" s="352"/>
      <c r="CD31" s="352"/>
      <c r="CE31" s="352"/>
      <c r="CF31" s="352"/>
      <c r="CG31" s="352"/>
      <c r="CH31" s="352"/>
      <c r="CI31" s="352"/>
      <c r="CJ31" s="352"/>
      <c r="CK31" s="352"/>
      <c r="CL31" s="352"/>
      <c r="CM31" s="352"/>
      <c r="CN31" s="154"/>
      <c r="CO31" s="353">
        <f>IF(CQ31="","",MAX(C31:D40,U31:V40,AM31:AN40,BE31:BF40,BW31:BX40)+1)</f>
        <v>28</v>
      </c>
      <c r="CP31" s="353"/>
      <c r="CQ31" s="352" t="str">
        <f>IF('各会計、関係団体の財政状況及び健全化判断比率'!BS7="","",'各会計、関係団体の財政状況及び健全化判断比率'!BS7)</f>
        <v>島根県野菜価格安定基金協会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流域下水道特別会計</v>
      </c>
      <c r="BH32" s="352"/>
      <c r="BI32" s="352"/>
      <c r="BJ32" s="352"/>
      <c r="BK32" s="352"/>
      <c r="BL32" s="352"/>
      <c r="BM32" s="352"/>
      <c r="BN32" s="352"/>
      <c r="BO32" s="352"/>
      <c r="BP32" s="352"/>
      <c r="BQ32" s="352"/>
      <c r="BR32" s="352"/>
      <c r="BS32" s="352"/>
      <c r="BT32" s="352"/>
      <c r="BU32" s="352"/>
      <c r="BV32" s="154"/>
      <c r="BW32" s="353">
        <f t="shared" ref="BW32:BW40" si="3">IF(BY32="","",BW31+1)</f>
        <v>20</v>
      </c>
      <c r="BX32" s="353"/>
      <c r="BY32" s="352" t="str">
        <f>IF('各会計、関係団体の財政状況及び健全化判断比率'!B69="","",'各会計、関係団体の財政状況及び健全化判断比率'!B69)</f>
        <v>　①一般会計</v>
      </c>
      <c r="BZ32" s="352"/>
      <c r="CA32" s="352"/>
      <c r="CB32" s="352"/>
      <c r="CC32" s="352"/>
      <c r="CD32" s="352"/>
      <c r="CE32" s="352"/>
      <c r="CF32" s="352"/>
      <c r="CG32" s="352"/>
      <c r="CH32" s="352"/>
      <c r="CI32" s="352"/>
      <c r="CJ32" s="352"/>
      <c r="CK32" s="352"/>
      <c r="CL32" s="352"/>
      <c r="CM32" s="352"/>
      <c r="CN32" s="154"/>
      <c r="CO32" s="353">
        <f t="shared" ref="CO32:CO40" si="4">IF(CQ32="","",CO31+1)</f>
        <v>29</v>
      </c>
      <c r="CP32" s="353"/>
      <c r="CQ32" s="352" t="str">
        <f>IF('各会計、関係団体の財政状況及び健全化判断比率'!BS8="","",'各会計、関係団体の財政状況及び健全化判断比率'!BS8)</f>
        <v>島根県畜産振興協会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総務事務集中処理特別会計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水道事業会計</v>
      </c>
      <c r="AP33" s="352"/>
      <c r="AQ33" s="352"/>
      <c r="AR33" s="352"/>
      <c r="AS33" s="352"/>
      <c r="AT33" s="352"/>
      <c r="AU33" s="352"/>
      <c r="AV33" s="352"/>
      <c r="AW33" s="352"/>
      <c r="AX33" s="352"/>
      <c r="AY33" s="352"/>
      <c r="AZ33" s="352"/>
      <c r="BA33" s="352"/>
      <c r="BB33" s="352"/>
      <c r="BC33" s="352"/>
      <c r="BD33" s="154"/>
      <c r="BE33" s="353">
        <f t="shared" si="2"/>
        <v>18</v>
      </c>
      <c r="BF33" s="353"/>
      <c r="BG33" s="352" t="str">
        <f>IF('各会計、関係団体の財政状況及び健全化判断比率'!B35="","",'各会計、関係団体の財政状況及び健全化判断比率'!B35)</f>
        <v>臨港地域整備特別会計</v>
      </c>
      <c r="BH33" s="352"/>
      <c r="BI33" s="352"/>
      <c r="BJ33" s="352"/>
      <c r="BK33" s="352"/>
      <c r="BL33" s="352"/>
      <c r="BM33" s="352"/>
      <c r="BN33" s="352"/>
      <c r="BO33" s="352"/>
      <c r="BP33" s="352"/>
      <c r="BQ33" s="352"/>
      <c r="BR33" s="352"/>
      <c r="BS33" s="352"/>
      <c r="BT33" s="352"/>
      <c r="BU33" s="352"/>
      <c r="BV33" s="154"/>
      <c r="BW33" s="353">
        <f t="shared" si="3"/>
        <v>21</v>
      </c>
      <c r="BX33" s="353"/>
      <c r="BY33" s="352" t="str">
        <f>IF('各会計、関係団体の財政状況及び健全化判断比率'!B70="","",'各会計、関係団体の財政状況及び健全化判断比率'!B70)</f>
        <v>　②港湾整備事業特別会計</v>
      </c>
      <c r="BZ33" s="352"/>
      <c r="CA33" s="352"/>
      <c r="CB33" s="352"/>
      <c r="CC33" s="352"/>
      <c r="CD33" s="352"/>
      <c r="CE33" s="352"/>
      <c r="CF33" s="352"/>
      <c r="CG33" s="352"/>
      <c r="CH33" s="352"/>
      <c r="CI33" s="352"/>
      <c r="CJ33" s="352"/>
      <c r="CK33" s="352"/>
      <c r="CL33" s="352"/>
      <c r="CM33" s="352"/>
      <c r="CN33" s="154"/>
      <c r="CO33" s="353">
        <f t="shared" si="4"/>
        <v>30</v>
      </c>
      <c r="CP33" s="353"/>
      <c r="CQ33" s="352" t="str">
        <f>IF('各会計、関係団体の財政状況及び健全化判断比率'!BS9="","",'各会計、関係団体の財政状況及び健全化判断比率'!BS9)</f>
        <v>島根県林業公社（林業公社）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f t="shared" si="3"/>
        <v>22</v>
      </c>
      <c r="BX34" s="353"/>
      <c r="BY34" s="352" t="str">
        <f>IF('各会計、関係団体の財政状況及び健全化判断比率'!B71="","",'各会計、関係団体の財政状況及び健全化判断比率'!B71)</f>
        <v>隠岐広域連合</v>
      </c>
      <c r="BZ34" s="352"/>
      <c r="CA34" s="352"/>
      <c r="CB34" s="352"/>
      <c r="CC34" s="352"/>
      <c r="CD34" s="352"/>
      <c r="CE34" s="352"/>
      <c r="CF34" s="352"/>
      <c r="CG34" s="352"/>
      <c r="CH34" s="352"/>
      <c r="CI34" s="352"/>
      <c r="CJ34" s="352"/>
      <c r="CK34" s="352"/>
      <c r="CL34" s="352"/>
      <c r="CM34" s="352"/>
      <c r="CN34" s="154"/>
      <c r="CO34" s="353">
        <f t="shared" si="4"/>
        <v>31</v>
      </c>
      <c r="CP34" s="353"/>
      <c r="CQ34" s="352" t="str">
        <f>IF('各会計、関係団体の財政状況及び健全化判断比率'!BS10="","",'各会計、関係団体の財政状況及び健全化判断比率'!BS10)</f>
        <v>島根県水産振興協会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市町村振興資金特別会計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宅地造成事業会計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f t="shared" si="3"/>
        <v>23</v>
      </c>
      <c r="BX35" s="353"/>
      <c r="BY35" s="352" t="str">
        <f>IF('各会計、関係団体の財政状況及び健全化判断比率'!B72="","",'各会計、関係団体の財政状況及び健全化判断比率'!B72)</f>
        <v>　①一般会計</v>
      </c>
      <c r="BZ35" s="352"/>
      <c r="CA35" s="352"/>
      <c r="CB35" s="352"/>
      <c r="CC35" s="352"/>
      <c r="CD35" s="352"/>
      <c r="CE35" s="352"/>
      <c r="CF35" s="352"/>
      <c r="CG35" s="352"/>
      <c r="CH35" s="352"/>
      <c r="CI35" s="352"/>
      <c r="CJ35" s="352"/>
      <c r="CK35" s="352"/>
      <c r="CL35" s="352"/>
      <c r="CM35" s="352"/>
      <c r="CN35" s="154"/>
      <c r="CO35" s="353">
        <f t="shared" si="4"/>
        <v>32</v>
      </c>
      <c r="CP35" s="353"/>
      <c r="CQ35" s="352" t="str">
        <f>IF('各会計、関係団体の財政状況及び健全化判断比率'!BS11="","",'各会計、関係団体の財政状況及び健全化判断比率'!BS11)</f>
        <v>島根県育英会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農林漁業改善資金特別会計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f t="shared" si="3"/>
        <v>24</v>
      </c>
      <c r="BX36" s="353"/>
      <c r="BY36" s="352" t="str">
        <f>IF('各会計、関係団体の財政状況及び健全化判断比率'!B73="","",'各会計、関係団体の財政状況及び健全化判断比率'!B73)</f>
        <v>　②消防事業特別会計</v>
      </c>
      <c r="BZ36" s="352"/>
      <c r="CA36" s="352"/>
      <c r="CB36" s="352"/>
      <c r="CC36" s="352"/>
      <c r="CD36" s="352"/>
      <c r="CE36" s="352"/>
      <c r="CF36" s="352"/>
      <c r="CG36" s="352"/>
      <c r="CH36" s="352"/>
      <c r="CI36" s="352"/>
      <c r="CJ36" s="352"/>
      <c r="CK36" s="352"/>
      <c r="CL36" s="352"/>
      <c r="CM36" s="352"/>
      <c r="CN36" s="154"/>
      <c r="CO36" s="353">
        <f t="shared" si="4"/>
        <v>33</v>
      </c>
      <c r="CP36" s="353"/>
      <c r="CQ36" s="352" t="str">
        <f>IF('各会計、関係団体の財政状況及び健全化判断比率'!BS12="","",'各会計、関係団体の財政状況及び健全化判断比率'!BS12)</f>
        <v>しまね海洋館</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島根あさひ社会復帰促進センター診療所特別会計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f t="shared" si="3"/>
        <v>25</v>
      </c>
      <c r="BX37" s="353"/>
      <c r="BY37" s="352" t="str">
        <f>IF('各会計、関係団体の財政状況及び健全化判断比率'!B74="","",'各会計、関係団体の財政状況及び健全化判断比率'!B74)</f>
        <v>　③介護保険事業特別会計</v>
      </c>
      <c r="BZ37" s="352"/>
      <c r="CA37" s="352"/>
      <c r="CB37" s="352"/>
      <c r="CC37" s="352"/>
      <c r="CD37" s="352"/>
      <c r="CE37" s="352"/>
      <c r="CF37" s="352"/>
      <c r="CG37" s="352"/>
      <c r="CH37" s="352"/>
      <c r="CI37" s="352"/>
      <c r="CJ37" s="352"/>
      <c r="CK37" s="352"/>
      <c r="CL37" s="352"/>
      <c r="CM37" s="352"/>
      <c r="CN37" s="154"/>
      <c r="CO37" s="353">
        <f t="shared" si="4"/>
        <v>34</v>
      </c>
      <c r="CP37" s="353"/>
      <c r="CQ37" s="352" t="str">
        <f>IF('各会計、関係団体の財政状況及び健全化判断比率'!BS13="","",'各会計、関係団体の財政状況及び健全化判断比率'!BS13)</f>
        <v>ふるさと島根定住財団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母子寡婦福祉資金特別会計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f t="shared" si="3"/>
        <v>26</v>
      </c>
      <c r="BX38" s="353"/>
      <c r="BY38" s="352" t="str">
        <f>IF('各会計、関係団体の財政状況及び健全化判断比率'!B75="","",'各会計、関係団体の財政状況及び健全化判断比率'!B75)</f>
        <v>　④隠岐病院事業特別会計</v>
      </c>
      <c r="BZ38" s="352"/>
      <c r="CA38" s="352"/>
      <c r="CB38" s="352"/>
      <c r="CC38" s="352"/>
      <c r="CD38" s="352"/>
      <c r="CE38" s="352"/>
      <c r="CF38" s="352"/>
      <c r="CG38" s="352"/>
      <c r="CH38" s="352"/>
      <c r="CI38" s="352"/>
      <c r="CJ38" s="352"/>
      <c r="CK38" s="352"/>
      <c r="CL38" s="352"/>
      <c r="CM38" s="352"/>
      <c r="CN38" s="154"/>
      <c r="CO38" s="353">
        <f t="shared" si="4"/>
        <v>35</v>
      </c>
      <c r="CP38" s="353"/>
      <c r="CQ38" s="352" t="str">
        <f>IF('各会計、関係団体の財政状況及び健全化判断比率'!BS14="","",'各会計、関係団体の財政状況及び健全化判断比率'!BS14)</f>
        <v>しまね自然と環境財団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中小企業近代化資金特別会計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f t="shared" si="3"/>
        <v>27</v>
      </c>
      <c r="BX39" s="353"/>
      <c r="BY39" s="352" t="str">
        <f>IF('各会計、関係団体の財政状況及び健全化判断比率'!B76="","",'各会計、関係団体の財政状況及び健全化判断比率'!B76)</f>
        <v>　⑤隠岐島前病院事業特別会計</v>
      </c>
      <c r="BZ39" s="352"/>
      <c r="CA39" s="352"/>
      <c r="CB39" s="352"/>
      <c r="CC39" s="352"/>
      <c r="CD39" s="352"/>
      <c r="CE39" s="352"/>
      <c r="CF39" s="352"/>
      <c r="CG39" s="352"/>
      <c r="CH39" s="352"/>
      <c r="CI39" s="352"/>
      <c r="CJ39" s="352"/>
      <c r="CK39" s="352"/>
      <c r="CL39" s="352"/>
      <c r="CM39" s="352"/>
      <c r="CN39" s="154"/>
      <c r="CO39" s="353">
        <f t="shared" si="4"/>
        <v>36</v>
      </c>
      <c r="CP39" s="353"/>
      <c r="CQ39" s="352" t="str">
        <f>IF('各会計、関係団体の財政状況及び健全化判断比率'!BS15="","",'各会計、関係団体の財政状況及び健全化判断比率'!BS15)</f>
        <v>島根県環境管理センター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県営住宅特別会計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37</v>
      </c>
      <c r="CP40" s="353"/>
      <c r="CQ40" s="352" t="str">
        <f>IF('各会計、関係団体の財政状況及び健全化判断比率'!BS16="","",'各会計、関係団体の財政状況及び健全化判断比率'!BS16)</f>
        <v>しまね女性センター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487</v>
      </c>
      <c r="J40" s="341" t="s">
        <v>488</v>
      </c>
      <c r="K40" s="341" t="s">
        <v>489</v>
      </c>
      <c r="L40" s="341" t="s">
        <v>490</v>
      </c>
      <c r="M40" s="342" t="s">
        <v>491</v>
      </c>
    </row>
    <row r="41" spans="2:13" ht="27.75" customHeight="1">
      <c r="B41" s="1142" t="s">
        <v>22</v>
      </c>
      <c r="C41" s="1143"/>
      <c r="D41" s="66"/>
      <c r="E41" s="1144" t="s">
        <v>23</v>
      </c>
      <c r="F41" s="1144"/>
      <c r="G41" s="1144"/>
      <c r="H41" s="1145"/>
      <c r="I41" s="343">
        <v>1035210</v>
      </c>
      <c r="J41" s="344">
        <v>1025200</v>
      </c>
      <c r="K41" s="344">
        <v>1031503</v>
      </c>
      <c r="L41" s="344">
        <v>1033870</v>
      </c>
      <c r="M41" s="345">
        <v>1022190</v>
      </c>
    </row>
    <row r="42" spans="2:13" ht="27.75" customHeight="1">
      <c r="B42" s="1132"/>
      <c r="C42" s="1133"/>
      <c r="D42" s="67"/>
      <c r="E42" s="1136" t="s">
        <v>24</v>
      </c>
      <c r="F42" s="1136"/>
      <c r="G42" s="1136"/>
      <c r="H42" s="1137"/>
      <c r="I42" s="346">
        <v>13644</v>
      </c>
      <c r="J42" s="347">
        <v>10572</v>
      </c>
      <c r="K42" s="347">
        <v>11748</v>
      </c>
      <c r="L42" s="347">
        <v>10559</v>
      </c>
      <c r="M42" s="348">
        <v>9442</v>
      </c>
    </row>
    <row r="43" spans="2:13" ht="27.75" customHeight="1">
      <c r="B43" s="1132"/>
      <c r="C43" s="1133"/>
      <c r="D43" s="67"/>
      <c r="E43" s="1136" t="s">
        <v>25</v>
      </c>
      <c r="F43" s="1136"/>
      <c r="G43" s="1136"/>
      <c r="H43" s="1137"/>
      <c r="I43" s="346">
        <v>29522</v>
      </c>
      <c r="J43" s="347">
        <v>31185</v>
      </c>
      <c r="K43" s="347">
        <v>28313</v>
      </c>
      <c r="L43" s="347">
        <v>27119</v>
      </c>
      <c r="M43" s="348">
        <v>25244</v>
      </c>
    </row>
    <row r="44" spans="2:13" ht="27.75" customHeight="1">
      <c r="B44" s="1132"/>
      <c r="C44" s="1133"/>
      <c r="D44" s="67"/>
      <c r="E44" s="1136" t="s">
        <v>26</v>
      </c>
      <c r="F44" s="1136"/>
      <c r="G44" s="1136"/>
      <c r="H44" s="1137"/>
      <c r="I44" s="346">
        <v>4629</v>
      </c>
      <c r="J44" s="347">
        <v>4528</v>
      </c>
      <c r="K44" s="347">
        <v>4185</v>
      </c>
      <c r="L44" s="347">
        <v>3460</v>
      </c>
      <c r="M44" s="348">
        <v>3095</v>
      </c>
    </row>
    <row r="45" spans="2:13" ht="27.75" customHeight="1">
      <c r="B45" s="1132"/>
      <c r="C45" s="1133"/>
      <c r="D45" s="67"/>
      <c r="E45" s="1136" t="s">
        <v>27</v>
      </c>
      <c r="F45" s="1136"/>
      <c r="G45" s="1136"/>
      <c r="H45" s="1137"/>
      <c r="I45" s="346">
        <v>135131</v>
      </c>
      <c r="J45" s="347">
        <v>134777</v>
      </c>
      <c r="K45" s="347">
        <v>133354</v>
      </c>
      <c r="L45" s="347">
        <v>130406</v>
      </c>
      <c r="M45" s="348">
        <v>122050</v>
      </c>
    </row>
    <row r="46" spans="2:13" ht="27.75" customHeight="1">
      <c r="B46" s="1132"/>
      <c r="C46" s="1133"/>
      <c r="D46" s="67"/>
      <c r="E46" s="1136" t="s">
        <v>28</v>
      </c>
      <c r="F46" s="1136"/>
      <c r="G46" s="1136"/>
      <c r="H46" s="1137"/>
      <c r="I46" s="346">
        <v>31241</v>
      </c>
      <c r="J46" s="347">
        <v>28538</v>
      </c>
      <c r="K46" s="347">
        <v>26958</v>
      </c>
      <c r="L46" s="347">
        <v>27534</v>
      </c>
      <c r="M46" s="348">
        <v>25632</v>
      </c>
    </row>
    <row r="47" spans="2:13" ht="27.75" customHeight="1">
      <c r="B47" s="1132"/>
      <c r="C47" s="1133"/>
      <c r="D47" s="67"/>
      <c r="E47" s="1136" t="s">
        <v>29</v>
      </c>
      <c r="F47" s="1136"/>
      <c r="G47" s="1136"/>
      <c r="H47" s="1137"/>
      <c r="I47" s="346" t="s">
        <v>450</v>
      </c>
      <c r="J47" s="347" t="s">
        <v>450</v>
      </c>
      <c r="K47" s="347" t="s">
        <v>450</v>
      </c>
      <c r="L47" s="347" t="s">
        <v>450</v>
      </c>
      <c r="M47" s="348" t="s">
        <v>450</v>
      </c>
    </row>
    <row r="48" spans="2:13" ht="27.75" customHeight="1">
      <c r="B48" s="1134"/>
      <c r="C48" s="1135"/>
      <c r="D48" s="67"/>
      <c r="E48" s="1136" t="s">
        <v>30</v>
      </c>
      <c r="F48" s="1136"/>
      <c r="G48" s="1136"/>
      <c r="H48" s="1137"/>
      <c r="I48" s="346" t="s">
        <v>450</v>
      </c>
      <c r="J48" s="347" t="s">
        <v>450</v>
      </c>
      <c r="K48" s="347" t="s">
        <v>450</v>
      </c>
      <c r="L48" s="347" t="s">
        <v>450</v>
      </c>
      <c r="M48" s="348" t="s">
        <v>450</v>
      </c>
    </row>
    <row r="49" spans="2:13" ht="27.75" customHeight="1">
      <c r="B49" s="1130" t="s">
        <v>31</v>
      </c>
      <c r="C49" s="1131"/>
      <c r="D49" s="68"/>
      <c r="E49" s="1136" t="s">
        <v>32</v>
      </c>
      <c r="F49" s="1136"/>
      <c r="G49" s="1136"/>
      <c r="H49" s="1137"/>
      <c r="I49" s="346">
        <v>75892</v>
      </c>
      <c r="J49" s="347">
        <v>73356</v>
      </c>
      <c r="K49" s="347">
        <v>75888</v>
      </c>
      <c r="L49" s="347">
        <v>79444</v>
      </c>
      <c r="M49" s="348">
        <v>76290</v>
      </c>
    </row>
    <row r="50" spans="2:13" ht="27.75" customHeight="1">
      <c r="B50" s="1132"/>
      <c r="C50" s="1133"/>
      <c r="D50" s="67"/>
      <c r="E50" s="1136" t="s">
        <v>33</v>
      </c>
      <c r="F50" s="1136"/>
      <c r="G50" s="1136"/>
      <c r="H50" s="1137"/>
      <c r="I50" s="346">
        <v>14236</v>
      </c>
      <c r="J50" s="347">
        <v>13809</v>
      </c>
      <c r="K50" s="347">
        <v>13413</v>
      </c>
      <c r="L50" s="347">
        <v>12909</v>
      </c>
      <c r="M50" s="348">
        <v>12508</v>
      </c>
    </row>
    <row r="51" spans="2:13" ht="27.75" customHeight="1">
      <c r="B51" s="1134"/>
      <c r="C51" s="1135"/>
      <c r="D51" s="67"/>
      <c r="E51" s="1136" t="s">
        <v>34</v>
      </c>
      <c r="F51" s="1136"/>
      <c r="G51" s="1136"/>
      <c r="H51" s="1137"/>
      <c r="I51" s="346">
        <v>731647</v>
      </c>
      <c r="J51" s="347">
        <v>739149</v>
      </c>
      <c r="K51" s="347">
        <v>747010</v>
      </c>
      <c r="L51" s="347">
        <v>746776</v>
      </c>
      <c r="M51" s="348">
        <v>733304</v>
      </c>
    </row>
    <row r="52" spans="2:13" ht="27.75" customHeight="1" thickBot="1">
      <c r="B52" s="1138" t="s">
        <v>35</v>
      </c>
      <c r="C52" s="1139"/>
      <c r="D52" s="69"/>
      <c r="E52" s="1140" t="s">
        <v>36</v>
      </c>
      <c r="F52" s="1140"/>
      <c r="G52" s="1140"/>
      <c r="H52" s="1141"/>
      <c r="I52" s="349">
        <v>427601</v>
      </c>
      <c r="J52" s="350">
        <v>408485</v>
      </c>
      <c r="K52" s="350">
        <v>399750</v>
      </c>
      <c r="L52" s="350">
        <v>393820</v>
      </c>
      <c r="M52" s="351">
        <v>385552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480</v>
      </c>
      <c r="B3" s="88"/>
      <c r="C3" s="89"/>
      <c r="D3" s="90">
        <v>181163</v>
      </c>
      <c r="E3" s="91"/>
      <c r="F3" s="92">
        <v>111719</v>
      </c>
      <c r="G3" s="93"/>
      <c r="H3" s="94"/>
    </row>
    <row r="4" spans="1:8">
      <c r="A4" s="95"/>
      <c r="B4" s="96"/>
      <c r="C4" s="97"/>
      <c r="D4" s="98">
        <v>85705</v>
      </c>
      <c r="E4" s="99"/>
      <c r="F4" s="100">
        <v>40776</v>
      </c>
      <c r="G4" s="101"/>
      <c r="H4" s="102"/>
    </row>
    <row r="5" spans="1:8">
      <c r="A5" s="83" t="s">
        <v>482</v>
      </c>
      <c r="B5" s="88"/>
      <c r="C5" s="89"/>
      <c r="D5" s="90">
        <v>163163</v>
      </c>
      <c r="E5" s="91"/>
      <c r="F5" s="92">
        <v>107687</v>
      </c>
      <c r="G5" s="93"/>
      <c r="H5" s="94"/>
    </row>
    <row r="6" spans="1:8">
      <c r="A6" s="95"/>
      <c r="B6" s="96"/>
      <c r="C6" s="97"/>
      <c r="D6" s="98">
        <v>64418</v>
      </c>
      <c r="E6" s="99"/>
      <c r="F6" s="100">
        <v>30833</v>
      </c>
      <c r="G6" s="101"/>
      <c r="H6" s="102"/>
    </row>
    <row r="7" spans="1:8">
      <c r="A7" s="83" t="s">
        <v>483</v>
      </c>
      <c r="B7" s="88"/>
      <c r="C7" s="89"/>
      <c r="D7" s="90">
        <v>164275</v>
      </c>
      <c r="E7" s="91"/>
      <c r="F7" s="92">
        <v>98957</v>
      </c>
      <c r="G7" s="93"/>
      <c r="H7" s="94"/>
    </row>
    <row r="8" spans="1:8">
      <c r="A8" s="95"/>
      <c r="B8" s="96"/>
      <c r="C8" s="97"/>
      <c r="D8" s="98">
        <v>50533</v>
      </c>
      <c r="E8" s="99"/>
      <c r="F8" s="100">
        <v>24884</v>
      </c>
      <c r="G8" s="101"/>
      <c r="H8" s="102"/>
    </row>
    <row r="9" spans="1:8">
      <c r="A9" s="83" t="s">
        <v>484</v>
      </c>
      <c r="B9" s="88"/>
      <c r="C9" s="89"/>
      <c r="D9" s="90">
        <v>171717</v>
      </c>
      <c r="E9" s="91"/>
      <c r="F9" s="92">
        <v>114030</v>
      </c>
      <c r="G9" s="93"/>
      <c r="H9" s="94"/>
    </row>
    <row r="10" spans="1:8">
      <c r="A10" s="95"/>
      <c r="B10" s="96"/>
      <c r="C10" s="97"/>
      <c r="D10" s="98">
        <v>49486</v>
      </c>
      <c r="E10" s="99"/>
      <c r="F10" s="100">
        <v>24881</v>
      </c>
      <c r="G10" s="101"/>
      <c r="H10" s="102"/>
    </row>
    <row r="11" spans="1:8">
      <c r="A11" s="83" t="s">
        <v>485</v>
      </c>
      <c r="B11" s="88"/>
      <c r="C11" s="89"/>
      <c r="D11" s="90">
        <v>168561</v>
      </c>
      <c r="E11" s="91"/>
      <c r="F11" s="92">
        <v>123663</v>
      </c>
      <c r="G11" s="93"/>
      <c r="H11" s="94"/>
    </row>
    <row r="12" spans="1:8">
      <c r="A12" s="95"/>
      <c r="B12" s="96"/>
      <c r="C12" s="103"/>
      <c r="D12" s="98">
        <v>51107</v>
      </c>
      <c r="E12" s="99"/>
      <c r="F12" s="100">
        <v>28854</v>
      </c>
      <c r="G12" s="101"/>
      <c r="H12" s="102"/>
    </row>
    <row r="13" spans="1:8">
      <c r="A13" s="83"/>
      <c r="B13" s="88"/>
      <c r="C13" s="104"/>
      <c r="D13" s="105">
        <v>169776</v>
      </c>
      <c r="E13" s="106"/>
      <c r="F13" s="107">
        <v>111211</v>
      </c>
      <c r="G13" s="108"/>
      <c r="H13" s="94"/>
    </row>
    <row r="14" spans="1:8">
      <c r="A14" s="95"/>
      <c r="B14" s="96"/>
      <c r="C14" s="97"/>
      <c r="D14" s="98">
        <v>60250</v>
      </c>
      <c r="E14" s="99"/>
      <c r="F14" s="100">
        <v>30046</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1.5</v>
      </c>
      <c r="C19" s="109">
        <f>ROUND(VALUE(SUBSTITUTE(実質収支比率等に係る経年分析!G$48,"▲","-")),2)</f>
        <v>1.87</v>
      </c>
      <c r="D19" s="109">
        <f>ROUND(VALUE(SUBSTITUTE(実質収支比率等に係る経年分析!H$48,"▲","-")),2)</f>
        <v>1.68</v>
      </c>
      <c r="E19" s="109">
        <f>ROUND(VALUE(SUBSTITUTE(実質収支比率等に係る経年分析!I$48,"▲","-")),2)</f>
        <v>1.86</v>
      </c>
      <c r="F19" s="109">
        <f>ROUND(VALUE(SUBSTITUTE(実質収支比率等に係る経年分析!J$48,"▲","-")),2)</f>
        <v>1.78</v>
      </c>
    </row>
    <row r="20" spans="1:11">
      <c r="A20" s="109" t="s">
        <v>41</v>
      </c>
      <c r="B20" s="109">
        <f>ROUND(VALUE(SUBSTITUTE(実質収支比率等に係る経年分析!F$47,"▲","-")),2)</f>
        <v>1.61</v>
      </c>
      <c r="C20" s="109">
        <f>ROUND(VALUE(SUBSTITUTE(実質収支比率等に係る経年分析!G$47,"▲","-")),2)</f>
        <v>1.64</v>
      </c>
      <c r="D20" s="109">
        <f>ROUND(VALUE(SUBSTITUTE(実質収支比率等に係る経年分析!H$47,"▲","-")),2)</f>
        <v>1.64</v>
      </c>
      <c r="E20" s="109">
        <f>ROUND(VALUE(SUBSTITUTE(実質収支比率等に係る経年分析!I$47,"▲","-")),2)</f>
        <v>1.63</v>
      </c>
      <c r="F20" s="109">
        <f>ROUND(VALUE(SUBSTITUTE(実質収支比率等に係る経年分析!J$47,"▲","-")),2)</f>
        <v>1.64</v>
      </c>
    </row>
    <row r="21" spans="1:11">
      <c r="A21" s="109" t="s">
        <v>42</v>
      </c>
      <c r="B21" s="109">
        <f>IF(ISNUMBER(VALUE(SUBSTITUTE(実質収支比率等に係る経年分析!F$49,"▲","-"))),ROUND(VALUE(SUBSTITUTE(実質収支比率等に係る経年分析!F$49,"▲","-")),2),NA())</f>
        <v>4.6500000000000004</v>
      </c>
      <c r="C21" s="109">
        <f>IF(ISNUMBER(VALUE(SUBSTITUTE(実質収支比率等に係る経年分析!G$49,"▲","-"))),ROUND(VALUE(SUBSTITUTE(実質収支比率等に係る経年分析!G$49,"▲","-")),2),NA())</f>
        <v>2.94</v>
      </c>
      <c r="D21" s="109">
        <f>IF(ISNUMBER(VALUE(SUBSTITUTE(実質収支比率等に係る経年分析!H$49,"▲","-"))),ROUND(VALUE(SUBSTITUTE(実質収支比率等に係る経年分析!H$49,"▲","-")),2),NA())</f>
        <v>1.92</v>
      </c>
      <c r="E21" s="109">
        <f>IF(ISNUMBER(VALUE(SUBSTITUTE(実質収支比率等に係る経年分析!I$49,"▲","-"))),ROUND(VALUE(SUBSTITUTE(実質収支比率等に係る経年分析!I$49,"▲","-")),2),NA())</f>
        <v>0.99</v>
      </c>
      <c r="F21" s="109">
        <f>IF(ISNUMBER(VALUE(SUBSTITUTE(実質収支比率等に係る経年分析!J$49,"▲","-"))),ROUND(VALUE(SUBSTITUTE(実質収支比率等に係る経年分析!J$49,"▲","-")),2),NA())</f>
        <v>1.65</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0.04</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0.03</v>
      </c>
    </row>
    <row r="30" spans="1:11">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0.06</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0.6</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7.0000000000000007E-2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0.06</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0.08</v>
      </c>
    </row>
    <row r="31" spans="1:11">
      <c r="A31" s="110" t="str">
        <f>IF(連結実質赤字比率に係る赤字・黒字の構成分析!C$39="",NA(),連結実質赤字比率に係る赤字・黒字の構成分析!C$39)</f>
        <v>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0.35</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0.28000000000000003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v>
      </c>
    </row>
    <row r="32" spans="1:11">
      <c r="A32" s="110" t="str">
        <f>IF(連結実質赤字比率に係る赤字・黒字の構成分析!C$38="",NA(),連結実質赤字比率に係る赤字・黒字の構成分析!C$38)</f>
        <v>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0.28999999999999998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0.4</v>
      </c>
    </row>
    <row r="33" spans="1:16">
      <c r="A33" s="110" t="str">
        <f>IF(連結実質赤字比率に係る赤字・黒字の構成分析!C$37="",NA(),連結実質赤字比率に係る赤字・黒字の構成分析!C$37)</f>
        <v>臨港地域整備特別会計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0.86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0.56000000000000005</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0.17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0.28000000000000003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0.43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0.57999999999999996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0.91</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1.82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1.79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1.71</v>
      </c>
    </row>
    <row r="36" spans="1:16">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3.14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3.48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3.59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3.48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3.1</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61566</v>
      </c>
      <c r="E42" s="111"/>
      <c r="F42" s="111"/>
      <c r="G42" s="111">
        <f>'実質公債費比率（分子）の構造'!L$52</f>
        <v>62488</v>
      </c>
      <c r="H42" s="111"/>
      <c r="I42" s="111"/>
      <c r="J42" s="111">
        <f>'実質公債費比率（分子）の構造'!M$52</f>
        <v>63416</v>
      </c>
      <c r="K42" s="111"/>
      <c r="L42" s="111"/>
      <c r="M42" s="111">
        <f>'実質公債費比率（分子）の構造'!N$52</f>
        <v>64978</v>
      </c>
      <c r="N42" s="111"/>
      <c r="O42" s="111"/>
      <c r="P42" s="111">
        <f>'実質公債費比率（分子）の構造'!O$52</f>
        <v>67506</v>
      </c>
    </row>
    <row r="43" spans="1:16">
      <c r="A43" s="111" t="s">
        <v>17</v>
      </c>
      <c r="B43" s="111" t="str">
        <f>'実質公債費比率（分子）の構造'!K$51</f>
        <v>-</v>
      </c>
      <c r="C43" s="111"/>
      <c r="D43" s="111"/>
      <c r="E43" s="111">
        <f>'実質公債費比率（分子）の構造'!L$51</f>
        <v>0</v>
      </c>
      <c r="F43" s="111"/>
      <c r="G43" s="111"/>
      <c r="H43" s="111" t="str">
        <f>'実質公債費比率（分子）の構造'!M$51</f>
        <v>-</v>
      </c>
      <c r="I43" s="111"/>
      <c r="J43" s="111"/>
      <c r="K43" s="111" t="str">
        <f>'実質公債費比率（分子）の構造'!N$51</f>
        <v>-</v>
      </c>
      <c r="L43" s="111"/>
      <c r="M43" s="111"/>
      <c r="N43" s="111">
        <f>'実質公債費比率（分子）の構造'!O$51</f>
        <v>16</v>
      </c>
      <c r="O43" s="111"/>
      <c r="P43" s="111"/>
    </row>
    <row r="44" spans="1:16">
      <c r="A44" s="111" t="s">
        <v>50</v>
      </c>
      <c r="B44" s="111">
        <f>'実質公債費比率（分子）の構造'!K$50</f>
        <v>1582</v>
      </c>
      <c r="C44" s="111"/>
      <c r="D44" s="111"/>
      <c r="E44" s="111">
        <f>'実質公債費比率（分子）の構造'!L$50</f>
        <v>1350</v>
      </c>
      <c r="F44" s="111"/>
      <c r="G44" s="111"/>
      <c r="H44" s="111">
        <f>'実質公債費比率（分子）の構造'!M$50</f>
        <v>1098</v>
      </c>
      <c r="I44" s="111"/>
      <c r="J44" s="111"/>
      <c r="K44" s="111">
        <f>'実質公債費比率（分子）の構造'!N$50</f>
        <v>1030</v>
      </c>
      <c r="L44" s="111"/>
      <c r="M44" s="111"/>
      <c r="N44" s="111">
        <f>'実質公債費比率（分子）の構造'!O$50</f>
        <v>992</v>
      </c>
      <c r="O44" s="111"/>
      <c r="P44" s="111"/>
    </row>
    <row r="45" spans="1:16">
      <c r="A45" s="111" t="s">
        <v>51</v>
      </c>
      <c r="B45" s="111">
        <f>'実質公債費比率（分子）の構造'!K$49</f>
        <v>513</v>
      </c>
      <c r="C45" s="111"/>
      <c r="D45" s="111"/>
      <c r="E45" s="111">
        <f>'実質公債費比率（分子）の構造'!L$49</f>
        <v>502</v>
      </c>
      <c r="F45" s="111"/>
      <c r="G45" s="111"/>
      <c r="H45" s="111">
        <f>'実質公債費比率（分子）の構造'!M$49</f>
        <v>479</v>
      </c>
      <c r="I45" s="111"/>
      <c r="J45" s="111"/>
      <c r="K45" s="111">
        <f>'実質公債費比率（分子）の構造'!N$49</f>
        <v>507</v>
      </c>
      <c r="L45" s="111"/>
      <c r="M45" s="111"/>
      <c r="N45" s="111">
        <f>'実質公債費比率（分子）の構造'!O$49</f>
        <v>498</v>
      </c>
      <c r="O45" s="111"/>
      <c r="P45" s="111"/>
    </row>
    <row r="46" spans="1:16">
      <c r="A46" s="111" t="s">
        <v>52</v>
      </c>
      <c r="B46" s="111">
        <f>'実質公債費比率（分子）の構造'!K$48</f>
        <v>2222</v>
      </c>
      <c r="C46" s="111"/>
      <c r="D46" s="111"/>
      <c r="E46" s="111">
        <f>'実質公債費比率（分子）の構造'!L$48</f>
        <v>2209</v>
      </c>
      <c r="F46" s="111"/>
      <c r="G46" s="111"/>
      <c r="H46" s="111">
        <f>'実質公債費比率（分子）の構造'!M$48</f>
        <v>2346</v>
      </c>
      <c r="I46" s="111"/>
      <c r="J46" s="111"/>
      <c r="K46" s="111">
        <f>'実質公債費比率（分子）の構造'!N$48</f>
        <v>2385</v>
      </c>
      <c r="L46" s="111"/>
      <c r="M46" s="111"/>
      <c r="N46" s="111">
        <f>'実質公債費比率（分子）の構造'!O$48</f>
        <v>2369</v>
      </c>
      <c r="O46" s="111"/>
      <c r="P46" s="111"/>
    </row>
    <row r="47" spans="1:16">
      <c r="A47" s="111" t="s">
        <v>53</v>
      </c>
      <c r="B47" s="111">
        <f>'実質公債費比率（分子）の構造'!K$47</f>
        <v>2891</v>
      </c>
      <c r="C47" s="111"/>
      <c r="D47" s="111"/>
      <c r="E47" s="111">
        <f>'実質公債費比率（分子）の構造'!L$47</f>
        <v>3558</v>
      </c>
      <c r="F47" s="111"/>
      <c r="G47" s="111"/>
      <c r="H47" s="111">
        <f>'実質公債費比率（分子）の構造'!M$47</f>
        <v>3600</v>
      </c>
      <c r="I47" s="111"/>
      <c r="J47" s="111"/>
      <c r="K47" s="111">
        <f>'実質公債費比率（分子）の構造'!N$47</f>
        <v>4301</v>
      </c>
      <c r="L47" s="111"/>
      <c r="M47" s="111"/>
      <c r="N47" s="111">
        <f>'実質公債費比率（分子）の構造'!O$47</f>
        <v>5010</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94503</v>
      </c>
      <c r="C49" s="111"/>
      <c r="D49" s="111"/>
      <c r="E49" s="111">
        <f>'実質公債費比率（分子）の構造'!L$45</f>
        <v>85417</v>
      </c>
      <c r="F49" s="111"/>
      <c r="G49" s="111"/>
      <c r="H49" s="111">
        <f>'実質公債費比率（分子）の構造'!M$45</f>
        <v>83775</v>
      </c>
      <c r="I49" s="111"/>
      <c r="J49" s="111"/>
      <c r="K49" s="111">
        <f>'実質公債費比率（分子）の構造'!N$45</f>
        <v>86413</v>
      </c>
      <c r="L49" s="111"/>
      <c r="M49" s="111"/>
      <c r="N49" s="111">
        <f>'実質公債費比率（分子）の構造'!O$45</f>
        <v>84507</v>
      </c>
      <c r="O49" s="111"/>
      <c r="P49" s="111"/>
    </row>
    <row r="50" spans="1:16">
      <c r="A50" s="111" t="s">
        <v>56</v>
      </c>
      <c r="B50" s="111" t="e">
        <f>NA()</f>
        <v>#N/A</v>
      </c>
      <c r="C50" s="111">
        <f>IF(ISNUMBER('実質公債費比率（分子）の構造'!K$53),'実質公債費比率（分子）の構造'!K$53,NA())</f>
        <v>40145</v>
      </c>
      <c r="D50" s="111" t="e">
        <f>NA()</f>
        <v>#N/A</v>
      </c>
      <c r="E50" s="111" t="e">
        <f>NA()</f>
        <v>#N/A</v>
      </c>
      <c r="F50" s="111">
        <f>IF(ISNUMBER('実質公債費比率（分子）の構造'!L$53),'実質公債費比率（分子）の構造'!L$53,NA())</f>
        <v>30548</v>
      </c>
      <c r="G50" s="111" t="e">
        <f>NA()</f>
        <v>#N/A</v>
      </c>
      <c r="H50" s="111" t="e">
        <f>NA()</f>
        <v>#N/A</v>
      </c>
      <c r="I50" s="111">
        <f>IF(ISNUMBER('実質公債費比率（分子）の構造'!M$53),'実質公債費比率（分子）の構造'!M$53,NA())</f>
        <v>27882</v>
      </c>
      <c r="J50" s="111" t="e">
        <f>NA()</f>
        <v>#N/A</v>
      </c>
      <c r="K50" s="111" t="e">
        <f>NA()</f>
        <v>#N/A</v>
      </c>
      <c r="L50" s="111">
        <f>IF(ISNUMBER('実質公債費比率（分子）の構造'!N$53),'実質公債費比率（分子）の構造'!N$53,NA())</f>
        <v>29658</v>
      </c>
      <c r="M50" s="111" t="e">
        <f>NA()</f>
        <v>#N/A</v>
      </c>
      <c r="N50" s="111" t="e">
        <f>NA()</f>
        <v>#N/A</v>
      </c>
      <c r="O50" s="111">
        <f>IF(ISNUMBER('実質公債費比率（分子）の構造'!O$53),'実質公債費比率（分子）の構造'!O$53,NA())</f>
        <v>25886</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731647</v>
      </c>
      <c r="E56" s="110"/>
      <c r="F56" s="110"/>
      <c r="G56" s="110">
        <f>'将来負担比率（分子）の構造'!J$51</f>
        <v>739149</v>
      </c>
      <c r="H56" s="110"/>
      <c r="I56" s="110"/>
      <c r="J56" s="110">
        <f>'将来負担比率（分子）の構造'!K$51</f>
        <v>747010</v>
      </c>
      <c r="K56" s="110"/>
      <c r="L56" s="110"/>
      <c r="M56" s="110">
        <f>'将来負担比率（分子）の構造'!L$51</f>
        <v>746776</v>
      </c>
      <c r="N56" s="110"/>
      <c r="O56" s="110"/>
      <c r="P56" s="110">
        <f>'将来負担比率（分子）の構造'!M$51</f>
        <v>733304</v>
      </c>
    </row>
    <row r="57" spans="1:16">
      <c r="A57" s="110" t="s">
        <v>33</v>
      </c>
      <c r="B57" s="110"/>
      <c r="C57" s="110"/>
      <c r="D57" s="110">
        <f>'将来負担比率（分子）の構造'!I$50</f>
        <v>14236</v>
      </c>
      <c r="E57" s="110"/>
      <c r="F57" s="110"/>
      <c r="G57" s="110">
        <f>'将来負担比率（分子）の構造'!J$50</f>
        <v>13809</v>
      </c>
      <c r="H57" s="110"/>
      <c r="I57" s="110"/>
      <c r="J57" s="110">
        <f>'将来負担比率（分子）の構造'!K$50</f>
        <v>13413</v>
      </c>
      <c r="K57" s="110"/>
      <c r="L57" s="110"/>
      <c r="M57" s="110">
        <f>'将来負担比率（分子）の構造'!L$50</f>
        <v>12909</v>
      </c>
      <c r="N57" s="110"/>
      <c r="O57" s="110"/>
      <c r="P57" s="110">
        <f>'将来負担比率（分子）の構造'!M$50</f>
        <v>12508</v>
      </c>
    </row>
    <row r="58" spans="1:16">
      <c r="A58" s="110" t="s">
        <v>32</v>
      </c>
      <c r="B58" s="110"/>
      <c r="C58" s="110"/>
      <c r="D58" s="110">
        <f>'将来負担比率（分子）の構造'!I$49</f>
        <v>75892</v>
      </c>
      <c r="E58" s="110"/>
      <c r="F58" s="110"/>
      <c r="G58" s="110">
        <f>'将来負担比率（分子）の構造'!J$49</f>
        <v>73356</v>
      </c>
      <c r="H58" s="110"/>
      <c r="I58" s="110"/>
      <c r="J58" s="110">
        <f>'将来負担比率（分子）の構造'!K$49</f>
        <v>75888</v>
      </c>
      <c r="K58" s="110"/>
      <c r="L58" s="110"/>
      <c r="M58" s="110">
        <f>'将来負担比率（分子）の構造'!L$49</f>
        <v>79444</v>
      </c>
      <c r="N58" s="110"/>
      <c r="O58" s="110"/>
      <c r="P58" s="110">
        <f>'将来負担比率（分子）の構造'!M$49</f>
        <v>76290</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31241</v>
      </c>
      <c r="C61" s="110"/>
      <c r="D61" s="110"/>
      <c r="E61" s="110">
        <f>'将来負担比率（分子）の構造'!J$46</f>
        <v>28538</v>
      </c>
      <c r="F61" s="110"/>
      <c r="G61" s="110"/>
      <c r="H61" s="110">
        <f>'将来負担比率（分子）の構造'!K$46</f>
        <v>26958</v>
      </c>
      <c r="I61" s="110"/>
      <c r="J61" s="110"/>
      <c r="K61" s="110">
        <f>'将来負担比率（分子）の構造'!L$46</f>
        <v>27534</v>
      </c>
      <c r="L61" s="110"/>
      <c r="M61" s="110"/>
      <c r="N61" s="110">
        <f>'将来負担比率（分子）の構造'!M$46</f>
        <v>25632</v>
      </c>
      <c r="O61" s="110"/>
      <c r="P61" s="110"/>
    </row>
    <row r="62" spans="1:16">
      <c r="A62" s="110" t="s">
        <v>27</v>
      </c>
      <c r="B62" s="110">
        <f>'将来負担比率（分子）の構造'!I$45</f>
        <v>135131</v>
      </c>
      <c r="C62" s="110"/>
      <c r="D62" s="110"/>
      <c r="E62" s="110">
        <f>'将来負担比率（分子）の構造'!J$45</f>
        <v>134777</v>
      </c>
      <c r="F62" s="110"/>
      <c r="G62" s="110"/>
      <c r="H62" s="110">
        <f>'将来負担比率（分子）の構造'!K$45</f>
        <v>133354</v>
      </c>
      <c r="I62" s="110"/>
      <c r="J62" s="110"/>
      <c r="K62" s="110">
        <f>'将来負担比率（分子）の構造'!L$45</f>
        <v>130406</v>
      </c>
      <c r="L62" s="110"/>
      <c r="M62" s="110"/>
      <c r="N62" s="110">
        <f>'将来負担比率（分子）の構造'!M$45</f>
        <v>122050</v>
      </c>
      <c r="O62" s="110"/>
      <c r="P62" s="110"/>
    </row>
    <row r="63" spans="1:16">
      <c r="A63" s="110" t="s">
        <v>26</v>
      </c>
      <c r="B63" s="110">
        <f>'将来負担比率（分子）の構造'!I$44</f>
        <v>4629</v>
      </c>
      <c r="C63" s="110"/>
      <c r="D63" s="110"/>
      <c r="E63" s="110">
        <f>'将来負担比率（分子）の構造'!J$44</f>
        <v>4528</v>
      </c>
      <c r="F63" s="110"/>
      <c r="G63" s="110"/>
      <c r="H63" s="110">
        <f>'将来負担比率（分子）の構造'!K$44</f>
        <v>4185</v>
      </c>
      <c r="I63" s="110"/>
      <c r="J63" s="110"/>
      <c r="K63" s="110">
        <f>'将来負担比率（分子）の構造'!L$44</f>
        <v>3460</v>
      </c>
      <c r="L63" s="110"/>
      <c r="M63" s="110"/>
      <c r="N63" s="110">
        <f>'将来負担比率（分子）の構造'!M$44</f>
        <v>3095</v>
      </c>
      <c r="O63" s="110"/>
      <c r="P63" s="110"/>
    </row>
    <row r="64" spans="1:16">
      <c r="A64" s="110" t="s">
        <v>25</v>
      </c>
      <c r="B64" s="110">
        <f>'将来負担比率（分子）の構造'!I$43</f>
        <v>29522</v>
      </c>
      <c r="C64" s="110"/>
      <c r="D64" s="110"/>
      <c r="E64" s="110">
        <f>'将来負担比率（分子）の構造'!J$43</f>
        <v>31185</v>
      </c>
      <c r="F64" s="110"/>
      <c r="G64" s="110"/>
      <c r="H64" s="110">
        <f>'将来負担比率（分子）の構造'!K$43</f>
        <v>28313</v>
      </c>
      <c r="I64" s="110"/>
      <c r="J64" s="110"/>
      <c r="K64" s="110">
        <f>'将来負担比率（分子）の構造'!L$43</f>
        <v>27119</v>
      </c>
      <c r="L64" s="110"/>
      <c r="M64" s="110"/>
      <c r="N64" s="110">
        <f>'将来負担比率（分子）の構造'!M$43</f>
        <v>25244</v>
      </c>
      <c r="O64" s="110"/>
      <c r="P64" s="110"/>
    </row>
    <row r="65" spans="1:16">
      <c r="A65" s="110" t="s">
        <v>24</v>
      </c>
      <c r="B65" s="110">
        <f>'将来負担比率（分子）の構造'!I$42</f>
        <v>13644</v>
      </c>
      <c r="C65" s="110"/>
      <c r="D65" s="110"/>
      <c r="E65" s="110">
        <f>'将来負担比率（分子）の構造'!J$42</f>
        <v>10572</v>
      </c>
      <c r="F65" s="110"/>
      <c r="G65" s="110"/>
      <c r="H65" s="110">
        <f>'将来負担比率（分子）の構造'!K$42</f>
        <v>11748</v>
      </c>
      <c r="I65" s="110"/>
      <c r="J65" s="110"/>
      <c r="K65" s="110">
        <f>'将来負担比率（分子）の構造'!L$42</f>
        <v>10559</v>
      </c>
      <c r="L65" s="110"/>
      <c r="M65" s="110"/>
      <c r="N65" s="110">
        <f>'将来負担比率（分子）の構造'!M$42</f>
        <v>9442</v>
      </c>
      <c r="O65" s="110"/>
      <c r="P65" s="110"/>
    </row>
    <row r="66" spans="1:16">
      <c r="A66" s="110" t="s">
        <v>23</v>
      </c>
      <c r="B66" s="110">
        <f>'将来負担比率（分子）の構造'!I$41</f>
        <v>1035210</v>
      </c>
      <c r="C66" s="110"/>
      <c r="D66" s="110"/>
      <c r="E66" s="110">
        <f>'将来負担比率（分子）の構造'!J$41</f>
        <v>1025200</v>
      </c>
      <c r="F66" s="110"/>
      <c r="G66" s="110"/>
      <c r="H66" s="110">
        <f>'将来負担比率（分子）の構造'!K$41</f>
        <v>1031503</v>
      </c>
      <c r="I66" s="110"/>
      <c r="J66" s="110"/>
      <c r="K66" s="110">
        <f>'将来負担比率（分子）の構造'!L$41</f>
        <v>1033870</v>
      </c>
      <c r="L66" s="110"/>
      <c r="M66" s="110"/>
      <c r="N66" s="110">
        <f>'将来負担比率（分子）の構造'!M$41</f>
        <v>1022190</v>
      </c>
      <c r="O66" s="110"/>
      <c r="P66" s="110"/>
    </row>
    <row r="67" spans="1:16">
      <c r="A67" s="110" t="s">
        <v>60</v>
      </c>
      <c r="B67" s="110" t="e">
        <f>NA()</f>
        <v>#N/A</v>
      </c>
      <c r="C67" s="110">
        <f>IF(ISNUMBER('将来負担比率（分子）の構造'!I$52), IF('将来負担比率（分子）の構造'!I$52 &lt; 0, 0, '将来負担比率（分子）の構造'!I$52), NA())</f>
        <v>427601</v>
      </c>
      <c r="D67" s="110" t="e">
        <f>NA()</f>
        <v>#N/A</v>
      </c>
      <c r="E67" s="110" t="e">
        <f>NA()</f>
        <v>#N/A</v>
      </c>
      <c r="F67" s="110">
        <f>IF(ISNUMBER('将来負担比率（分子）の構造'!J$52), IF('将来負担比率（分子）の構造'!J$52 &lt; 0, 0, '将来負担比率（分子）の構造'!J$52), NA())</f>
        <v>408485</v>
      </c>
      <c r="G67" s="110" t="e">
        <f>NA()</f>
        <v>#N/A</v>
      </c>
      <c r="H67" s="110" t="e">
        <f>NA()</f>
        <v>#N/A</v>
      </c>
      <c r="I67" s="110">
        <f>IF(ISNUMBER('将来負担比率（分子）の構造'!K$52), IF('将来負担比率（分子）の構造'!K$52 &lt; 0, 0, '将来負担比率（分子）の構造'!K$52), NA())</f>
        <v>399750</v>
      </c>
      <c r="J67" s="110" t="e">
        <f>NA()</f>
        <v>#N/A</v>
      </c>
      <c r="K67" s="110" t="e">
        <f>NA()</f>
        <v>#N/A</v>
      </c>
      <c r="L67" s="110">
        <f>IF(ISNUMBER('将来負担比率（分子）の構造'!L$52), IF('将来負担比率（分子）の構造'!L$52 &lt; 0, 0, '将来負担比率（分子）の構造'!L$52), NA())</f>
        <v>393820</v>
      </c>
      <c r="M67" s="110" t="e">
        <f>NA()</f>
        <v>#N/A</v>
      </c>
      <c r="N67" s="110" t="e">
        <f>NA()</f>
        <v>#N/A</v>
      </c>
      <c r="O67" s="110">
        <f>IF(ISNUMBER('将来負担比率（分子）の構造'!M$52), IF('将来負担比率（分子）の構造'!M$52 &lt; 0, 0, '将来負担比率（分子）の構造'!M$52), NA())</f>
        <v>385552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68429128</v>
      </c>
      <c r="S5" s="612"/>
      <c r="T5" s="612"/>
      <c r="U5" s="612"/>
      <c r="V5" s="612"/>
      <c r="W5" s="612"/>
      <c r="X5" s="612"/>
      <c r="Y5" s="613"/>
      <c r="Z5" s="635">
        <v>12.8</v>
      </c>
      <c r="AA5" s="635"/>
      <c r="AB5" s="635"/>
      <c r="AC5" s="635"/>
      <c r="AD5" s="636">
        <v>58376487</v>
      </c>
      <c r="AE5" s="636"/>
      <c r="AF5" s="636"/>
      <c r="AG5" s="636"/>
      <c r="AH5" s="636"/>
      <c r="AI5" s="636"/>
      <c r="AJ5" s="636"/>
      <c r="AK5" s="636"/>
      <c r="AL5" s="637">
        <v>22.6</v>
      </c>
      <c r="AM5" s="622"/>
      <c r="AN5" s="622"/>
      <c r="AO5" s="623"/>
      <c r="AP5" s="600" t="s">
        <v>179</v>
      </c>
      <c r="AQ5" s="601"/>
      <c r="AR5" s="601"/>
      <c r="AS5" s="601"/>
      <c r="AT5" s="601"/>
      <c r="AU5" s="601"/>
      <c r="AV5" s="601"/>
      <c r="AW5" s="601"/>
      <c r="AX5" s="601"/>
      <c r="AY5" s="601"/>
      <c r="AZ5" s="601"/>
      <c r="BA5" s="601"/>
      <c r="BB5" s="601"/>
      <c r="BC5" s="602"/>
      <c r="BD5" s="575">
        <v>67977968</v>
      </c>
      <c r="BE5" s="576"/>
      <c r="BF5" s="576"/>
      <c r="BG5" s="576"/>
      <c r="BH5" s="576"/>
      <c r="BI5" s="576"/>
      <c r="BJ5" s="576"/>
      <c r="BK5" s="577"/>
      <c r="BL5" s="626">
        <v>99.3</v>
      </c>
      <c r="BM5" s="626"/>
      <c r="BN5" s="626"/>
      <c r="BO5" s="626"/>
      <c r="BP5" s="627">
        <v>503453</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15480299</v>
      </c>
      <c r="S6" s="576"/>
      <c r="T6" s="576"/>
      <c r="U6" s="576"/>
      <c r="V6" s="576"/>
      <c r="W6" s="576"/>
      <c r="X6" s="576"/>
      <c r="Y6" s="577"/>
      <c r="Z6" s="626">
        <v>2.9</v>
      </c>
      <c r="AA6" s="626"/>
      <c r="AB6" s="626"/>
      <c r="AC6" s="626"/>
      <c r="AD6" s="627">
        <v>15480299</v>
      </c>
      <c r="AE6" s="627"/>
      <c r="AF6" s="627"/>
      <c r="AG6" s="627"/>
      <c r="AH6" s="627"/>
      <c r="AI6" s="627"/>
      <c r="AJ6" s="627"/>
      <c r="AK6" s="627"/>
      <c r="AL6" s="624">
        <v>6</v>
      </c>
      <c r="AM6" s="589"/>
      <c r="AN6" s="589"/>
      <c r="AO6" s="604"/>
      <c r="AP6" s="572" t="s">
        <v>184</v>
      </c>
      <c r="AQ6" s="573"/>
      <c r="AR6" s="573"/>
      <c r="AS6" s="573"/>
      <c r="AT6" s="573"/>
      <c r="AU6" s="573"/>
      <c r="AV6" s="573"/>
      <c r="AW6" s="573"/>
      <c r="AX6" s="573"/>
      <c r="AY6" s="573"/>
      <c r="AZ6" s="573"/>
      <c r="BA6" s="573"/>
      <c r="BB6" s="573"/>
      <c r="BC6" s="574"/>
      <c r="BD6" s="575">
        <v>67977968</v>
      </c>
      <c r="BE6" s="576"/>
      <c r="BF6" s="576"/>
      <c r="BG6" s="576"/>
      <c r="BH6" s="576"/>
      <c r="BI6" s="576"/>
      <c r="BJ6" s="576"/>
      <c r="BK6" s="577"/>
      <c r="BL6" s="626">
        <v>99.3</v>
      </c>
      <c r="BM6" s="626"/>
      <c r="BN6" s="626"/>
      <c r="BO6" s="626"/>
      <c r="BP6" s="627">
        <v>503453</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1017598</v>
      </c>
      <c r="CN6" s="576"/>
      <c r="CO6" s="576"/>
      <c r="CP6" s="576"/>
      <c r="CQ6" s="576"/>
      <c r="CR6" s="576"/>
      <c r="CS6" s="576"/>
      <c r="CT6" s="577"/>
      <c r="CU6" s="626">
        <v>0.2</v>
      </c>
      <c r="CV6" s="626"/>
      <c r="CW6" s="626"/>
      <c r="CX6" s="626"/>
      <c r="CY6" s="563">
        <v>75044</v>
      </c>
      <c r="CZ6" s="576"/>
      <c r="DA6" s="576"/>
      <c r="DB6" s="576"/>
      <c r="DC6" s="576"/>
      <c r="DD6" s="576"/>
      <c r="DE6" s="576"/>
      <c r="DF6" s="576"/>
      <c r="DG6" s="576"/>
      <c r="DH6" s="576"/>
      <c r="DI6" s="576"/>
      <c r="DJ6" s="576"/>
      <c r="DK6" s="577"/>
      <c r="DL6" s="563">
        <v>936848</v>
      </c>
      <c r="DM6" s="576"/>
      <c r="DN6" s="576"/>
      <c r="DO6" s="576"/>
      <c r="DP6" s="576"/>
      <c r="DQ6" s="576"/>
      <c r="DR6" s="576"/>
      <c r="DS6" s="576"/>
      <c r="DT6" s="576"/>
      <c r="DU6" s="576"/>
      <c r="DV6" s="576"/>
      <c r="DW6" s="576"/>
      <c r="DX6" s="633"/>
    </row>
    <row r="7" spans="2:138" ht="11.25" customHeight="1">
      <c r="B7" s="572" t="s">
        <v>186</v>
      </c>
      <c r="C7" s="573"/>
      <c r="D7" s="573"/>
      <c r="E7" s="573"/>
      <c r="F7" s="573"/>
      <c r="G7" s="573"/>
      <c r="H7" s="573"/>
      <c r="I7" s="573"/>
      <c r="J7" s="573"/>
      <c r="K7" s="573"/>
      <c r="L7" s="573"/>
      <c r="M7" s="573"/>
      <c r="N7" s="573"/>
      <c r="O7" s="573"/>
      <c r="P7" s="573"/>
      <c r="Q7" s="574"/>
      <c r="R7" s="575">
        <v>2387847</v>
      </c>
      <c r="S7" s="576"/>
      <c r="T7" s="576"/>
      <c r="U7" s="576"/>
      <c r="V7" s="576"/>
      <c r="W7" s="576"/>
      <c r="X7" s="576"/>
      <c r="Y7" s="577"/>
      <c r="Z7" s="626">
        <v>0.4</v>
      </c>
      <c r="AA7" s="626"/>
      <c r="AB7" s="626"/>
      <c r="AC7" s="626"/>
      <c r="AD7" s="627">
        <v>2387847</v>
      </c>
      <c r="AE7" s="627"/>
      <c r="AF7" s="627"/>
      <c r="AG7" s="627"/>
      <c r="AH7" s="627"/>
      <c r="AI7" s="627"/>
      <c r="AJ7" s="627"/>
      <c r="AK7" s="627"/>
      <c r="AL7" s="624">
        <v>0.9</v>
      </c>
      <c r="AM7" s="589"/>
      <c r="AN7" s="589"/>
      <c r="AO7" s="604"/>
      <c r="AP7" s="572" t="s">
        <v>187</v>
      </c>
      <c r="AQ7" s="573"/>
      <c r="AR7" s="573"/>
      <c r="AS7" s="573"/>
      <c r="AT7" s="573"/>
      <c r="AU7" s="573"/>
      <c r="AV7" s="573"/>
      <c r="AW7" s="573"/>
      <c r="AX7" s="573"/>
      <c r="AY7" s="573"/>
      <c r="AZ7" s="573"/>
      <c r="BA7" s="573"/>
      <c r="BB7" s="573"/>
      <c r="BC7" s="574"/>
      <c r="BD7" s="575">
        <v>23611723</v>
      </c>
      <c r="BE7" s="576"/>
      <c r="BF7" s="576"/>
      <c r="BG7" s="576"/>
      <c r="BH7" s="576"/>
      <c r="BI7" s="576"/>
      <c r="BJ7" s="576"/>
      <c r="BK7" s="577"/>
      <c r="BL7" s="626">
        <v>34.5</v>
      </c>
      <c r="BM7" s="626"/>
      <c r="BN7" s="626"/>
      <c r="BO7" s="626"/>
      <c r="BP7" s="627">
        <v>503453</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27721880</v>
      </c>
      <c r="CN7" s="576"/>
      <c r="CO7" s="576"/>
      <c r="CP7" s="576"/>
      <c r="CQ7" s="576"/>
      <c r="CR7" s="576"/>
      <c r="CS7" s="576"/>
      <c r="CT7" s="577"/>
      <c r="CU7" s="626">
        <v>5.3</v>
      </c>
      <c r="CV7" s="626"/>
      <c r="CW7" s="626"/>
      <c r="CX7" s="626"/>
      <c r="CY7" s="563">
        <v>9227036</v>
      </c>
      <c r="CZ7" s="576"/>
      <c r="DA7" s="576"/>
      <c r="DB7" s="576"/>
      <c r="DC7" s="576"/>
      <c r="DD7" s="576"/>
      <c r="DE7" s="576"/>
      <c r="DF7" s="576"/>
      <c r="DG7" s="576"/>
      <c r="DH7" s="576"/>
      <c r="DI7" s="576"/>
      <c r="DJ7" s="576"/>
      <c r="DK7" s="577"/>
      <c r="DL7" s="563">
        <v>20857865</v>
      </c>
      <c r="DM7" s="576"/>
      <c r="DN7" s="576"/>
      <c r="DO7" s="576"/>
      <c r="DP7" s="576"/>
      <c r="DQ7" s="576"/>
      <c r="DR7" s="576"/>
      <c r="DS7" s="576"/>
      <c r="DT7" s="576"/>
      <c r="DU7" s="576"/>
      <c r="DV7" s="576"/>
      <c r="DW7" s="576"/>
      <c r="DX7" s="633"/>
    </row>
    <row r="8" spans="2:138" ht="11.25" customHeight="1">
      <c r="B8" s="572" t="s">
        <v>189</v>
      </c>
      <c r="C8" s="573"/>
      <c r="D8" s="573"/>
      <c r="E8" s="573"/>
      <c r="F8" s="573"/>
      <c r="G8" s="573"/>
      <c r="H8" s="573"/>
      <c r="I8" s="573"/>
      <c r="J8" s="573"/>
      <c r="K8" s="573"/>
      <c r="L8" s="573"/>
      <c r="M8" s="573"/>
      <c r="N8" s="573"/>
      <c r="O8" s="573"/>
      <c r="P8" s="573"/>
      <c r="Q8" s="574"/>
      <c r="R8" s="575" t="s">
        <v>102</v>
      </c>
      <c r="S8" s="576"/>
      <c r="T8" s="576"/>
      <c r="U8" s="576"/>
      <c r="V8" s="576"/>
      <c r="W8" s="576"/>
      <c r="X8" s="576"/>
      <c r="Y8" s="577"/>
      <c r="Z8" s="626" t="s">
        <v>102</v>
      </c>
      <c r="AA8" s="626"/>
      <c r="AB8" s="626"/>
      <c r="AC8" s="626"/>
      <c r="AD8" s="627" t="s">
        <v>102</v>
      </c>
      <c r="AE8" s="627"/>
      <c r="AF8" s="627"/>
      <c r="AG8" s="627"/>
      <c r="AH8" s="627"/>
      <c r="AI8" s="627"/>
      <c r="AJ8" s="627"/>
      <c r="AK8" s="627"/>
      <c r="AL8" s="624" t="s">
        <v>102</v>
      </c>
      <c r="AM8" s="589"/>
      <c r="AN8" s="589"/>
      <c r="AO8" s="604"/>
      <c r="AP8" s="572" t="s">
        <v>190</v>
      </c>
      <c r="AQ8" s="573"/>
      <c r="AR8" s="573"/>
      <c r="AS8" s="573"/>
      <c r="AT8" s="573"/>
      <c r="AU8" s="573"/>
      <c r="AV8" s="573"/>
      <c r="AW8" s="573"/>
      <c r="AX8" s="573"/>
      <c r="AY8" s="573"/>
      <c r="AZ8" s="573"/>
      <c r="BA8" s="573"/>
      <c r="BB8" s="573"/>
      <c r="BC8" s="574"/>
      <c r="BD8" s="575">
        <v>655607</v>
      </c>
      <c r="BE8" s="576"/>
      <c r="BF8" s="576"/>
      <c r="BG8" s="576"/>
      <c r="BH8" s="576"/>
      <c r="BI8" s="576"/>
      <c r="BJ8" s="576"/>
      <c r="BK8" s="577"/>
      <c r="BL8" s="626">
        <v>1</v>
      </c>
      <c r="BM8" s="626"/>
      <c r="BN8" s="626"/>
      <c r="BO8" s="626"/>
      <c r="BP8" s="627">
        <v>166720</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52379250</v>
      </c>
      <c r="CN8" s="576"/>
      <c r="CO8" s="576"/>
      <c r="CP8" s="576"/>
      <c r="CQ8" s="576"/>
      <c r="CR8" s="576"/>
      <c r="CS8" s="576"/>
      <c r="CT8" s="577"/>
      <c r="CU8" s="626">
        <v>10.1</v>
      </c>
      <c r="CV8" s="626"/>
      <c r="CW8" s="626"/>
      <c r="CX8" s="626"/>
      <c r="CY8" s="563">
        <v>3802728</v>
      </c>
      <c r="CZ8" s="576"/>
      <c r="DA8" s="576"/>
      <c r="DB8" s="576"/>
      <c r="DC8" s="576"/>
      <c r="DD8" s="576"/>
      <c r="DE8" s="576"/>
      <c r="DF8" s="576"/>
      <c r="DG8" s="576"/>
      <c r="DH8" s="576"/>
      <c r="DI8" s="576"/>
      <c r="DJ8" s="576"/>
      <c r="DK8" s="577"/>
      <c r="DL8" s="563">
        <v>45138409</v>
      </c>
      <c r="DM8" s="576"/>
      <c r="DN8" s="576"/>
      <c r="DO8" s="576"/>
      <c r="DP8" s="576"/>
      <c r="DQ8" s="576"/>
      <c r="DR8" s="576"/>
      <c r="DS8" s="576"/>
      <c r="DT8" s="576"/>
      <c r="DU8" s="576"/>
      <c r="DV8" s="576"/>
      <c r="DW8" s="576"/>
      <c r="DX8" s="633"/>
    </row>
    <row r="9" spans="2:138" ht="11.25" customHeight="1">
      <c r="B9" s="572" t="s">
        <v>192</v>
      </c>
      <c r="C9" s="573"/>
      <c r="D9" s="573"/>
      <c r="E9" s="573"/>
      <c r="F9" s="573"/>
      <c r="G9" s="573"/>
      <c r="H9" s="573"/>
      <c r="I9" s="573"/>
      <c r="J9" s="573"/>
      <c r="K9" s="573"/>
      <c r="L9" s="573"/>
      <c r="M9" s="573"/>
      <c r="N9" s="573"/>
      <c r="O9" s="573"/>
      <c r="P9" s="573"/>
      <c r="Q9" s="574"/>
      <c r="R9" s="575" t="s">
        <v>102</v>
      </c>
      <c r="S9" s="576"/>
      <c r="T9" s="576"/>
      <c r="U9" s="576"/>
      <c r="V9" s="576"/>
      <c r="W9" s="576"/>
      <c r="X9" s="576"/>
      <c r="Y9" s="577"/>
      <c r="Z9" s="626" t="s">
        <v>102</v>
      </c>
      <c r="AA9" s="626"/>
      <c r="AB9" s="626"/>
      <c r="AC9" s="626"/>
      <c r="AD9" s="627" t="s">
        <v>102</v>
      </c>
      <c r="AE9" s="627"/>
      <c r="AF9" s="627"/>
      <c r="AG9" s="627"/>
      <c r="AH9" s="627"/>
      <c r="AI9" s="627"/>
      <c r="AJ9" s="627"/>
      <c r="AK9" s="627"/>
      <c r="AL9" s="624" t="s">
        <v>102</v>
      </c>
      <c r="AM9" s="589"/>
      <c r="AN9" s="589"/>
      <c r="AO9" s="604"/>
      <c r="AP9" s="572" t="s">
        <v>193</v>
      </c>
      <c r="AQ9" s="573"/>
      <c r="AR9" s="573"/>
      <c r="AS9" s="573"/>
      <c r="AT9" s="573"/>
      <c r="AU9" s="573"/>
      <c r="AV9" s="573"/>
      <c r="AW9" s="573"/>
      <c r="AX9" s="573"/>
      <c r="AY9" s="573"/>
      <c r="AZ9" s="573"/>
      <c r="BA9" s="573"/>
      <c r="BB9" s="573"/>
      <c r="BC9" s="574"/>
      <c r="BD9" s="575">
        <v>18267081</v>
      </c>
      <c r="BE9" s="576"/>
      <c r="BF9" s="576"/>
      <c r="BG9" s="576"/>
      <c r="BH9" s="576"/>
      <c r="BI9" s="576"/>
      <c r="BJ9" s="576"/>
      <c r="BK9" s="577"/>
      <c r="BL9" s="626">
        <v>26.7</v>
      </c>
      <c r="BM9" s="626"/>
      <c r="BN9" s="626"/>
      <c r="BO9" s="626"/>
      <c r="BP9" s="627" t="s">
        <v>102</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18549497</v>
      </c>
      <c r="CN9" s="576"/>
      <c r="CO9" s="576"/>
      <c r="CP9" s="576"/>
      <c r="CQ9" s="576"/>
      <c r="CR9" s="576"/>
      <c r="CS9" s="576"/>
      <c r="CT9" s="577"/>
      <c r="CU9" s="626">
        <v>3.6</v>
      </c>
      <c r="CV9" s="626"/>
      <c r="CW9" s="626"/>
      <c r="CX9" s="626"/>
      <c r="CY9" s="563">
        <v>2210703</v>
      </c>
      <c r="CZ9" s="576"/>
      <c r="DA9" s="576"/>
      <c r="DB9" s="576"/>
      <c r="DC9" s="576"/>
      <c r="DD9" s="576"/>
      <c r="DE9" s="576"/>
      <c r="DF9" s="576"/>
      <c r="DG9" s="576"/>
      <c r="DH9" s="576"/>
      <c r="DI9" s="576"/>
      <c r="DJ9" s="576"/>
      <c r="DK9" s="577"/>
      <c r="DL9" s="563">
        <v>12281302</v>
      </c>
      <c r="DM9" s="576"/>
      <c r="DN9" s="576"/>
      <c r="DO9" s="576"/>
      <c r="DP9" s="576"/>
      <c r="DQ9" s="576"/>
      <c r="DR9" s="576"/>
      <c r="DS9" s="576"/>
      <c r="DT9" s="576"/>
      <c r="DU9" s="576"/>
      <c r="DV9" s="576"/>
      <c r="DW9" s="576"/>
      <c r="DX9" s="633"/>
    </row>
    <row r="10" spans="2:138" ht="11.25" customHeight="1">
      <c r="B10" s="572" t="s">
        <v>195</v>
      </c>
      <c r="C10" s="573"/>
      <c r="D10" s="573"/>
      <c r="E10" s="573"/>
      <c r="F10" s="573"/>
      <c r="G10" s="573"/>
      <c r="H10" s="573"/>
      <c r="I10" s="573"/>
      <c r="J10" s="573"/>
      <c r="K10" s="573"/>
      <c r="L10" s="573"/>
      <c r="M10" s="573"/>
      <c r="N10" s="573"/>
      <c r="O10" s="573"/>
      <c r="P10" s="573"/>
      <c r="Q10" s="574"/>
      <c r="R10" s="575">
        <v>143297</v>
      </c>
      <c r="S10" s="576"/>
      <c r="T10" s="576"/>
      <c r="U10" s="576"/>
      <c r="V10" s="576"/>
      <c r="W10" s="576"/>
      <c r="X10" s="576"/>
      <c r="Y10" s="577"/>
      <c r="Z10" s="626">
        <v>0</v>
      </c>
      <c r="AA10" s="626"/>
      <c r="AB10" s="626"/>
      <c r="AC10" s="626"/>
      <c r="AD10" s="627">
        <v>143297</v>
      </c>
      <c r="AE10" s="627"/>
      <c r="AF10" s="627"/>
      <c r="AG10" s="627"/>
      <c r="AH10" s="627"/>
      <c r="AI10" s="627"/>
      <c r="AJ10" s="627"/>
      <c r="AK10" s="627"/>
      <c r="AL10" s="624">
        <v>0.1</v>
      </c>
      <c r="AM10" s="589"/>
      <c r="AN10" s="589"/>
      <c r="AO10" s="604"/>
      <c r="AP10" s="572" t="s">
        <v>196</v>
      </c>
      <c r="AQ10" s="573"/>
      <c r="AR10" s="573"/>
      <c r="AS10" s="573"/>
      <c r="AT10" s="573"/>
      <c r="AU10" s="573"/>
      <c r="AV10" s="573"/>
      <c r="AW10" s="573"/>
      <c r="AX10" s="573"/>
      <c r="AY10" s="573"/>
      <c r="AZ10" s="573"/>
      <c r="BA10" s="573"/>
      <c r="BB10" s="573"/>
      <c r="BC10" s="574"/>
      <c r="BD10" s="575">
        <v>840397</v>
      </c>
      <c r="BE10" s="576"/>
      <c r="BF10" s="576"/>
      <c r="BG10" s="576"/>
      <c r="BH10" s="576"/>
      <c r="BI10" s="576"/>
      <c r="BJ10" s="576"/>
      <c r="BK10" s="577"/>
      <c r="BL10" s="626">
        <v>1.2</v>
      </c>
      <c r="BM10" s="626"/>
      <c r="BN10" s="626"/>
      <c r="BO10" s="626"/>
      <c r="BP10" s="627">
        <v>39888</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3054455</v>
      </c>
      <c r="CN10" s="576"/>
      <c r="CO10" s="576"/>
      <c r="CP10" s="576"/>
      <c r="CQ10" s="576"/>
      <c r="CR10" s="576"/>
      <c r="CS10" s="576"/>
      <c r="CT10" s="577"/>
      <c r="CU10" s="626">
        <v>0.6</v>
      </c>
      <c r="CV10" s="626"/>
      <c r="CW10" s="626"/>
      <c r="CX10" s="626"/>
      <c r="CY10" s="563">
        <v>2452</v>
      </c>
      <c r="CZ10" s="576"/>
      <c r="DA10" s="576"/>
      <c r="DB10" s="576"/>
      <c r="DC10" s="576"/>
      <c r="DD10" s="576"/>
      <c r="DE10" s="576"/>
      <c r="DF10" s="576"/>
      <c r="DG10" s="576"/>
      <c r="DH10" s="576"/>
      <c r="DI10" s="576"/>
      <c r="DJ10" s="576"/>
      <c r="DK10" s="577"/>
      <c r="DL10" s="563">
        <v>805099</v>
      </c>
      <c r="DM10" s="576"/>
      <c r="DN10" s="576"/>
      <c r="DO10" s="576"/>
      <c r="DP10" s="576"/>
      <c r="DQ10" s="576"/>
      <c r="DR10" s="576"/>
      <c r="DS10" s="576"/>
      <c r="DT10" s="576"/>
      <c r="DU10" s="576"/>
      <c r="DV10" s="576"/>
      <c r="DW10" s="576"/>
      <c r="DX10" s="633"/>
    </row>
    <row r="11" spans="2:138" ht="11.25" customHeight="1">
      <c r="B11" s="572" t="s">
        <v>198</v>
      </c>
      <c r="C11" s="573"/>
      <c r="D11" s="573"/>
      <c r="E11" s="573"/>
      <c r="F11" s="573"/>
      <c r="G11" s="573"/>
      <c r="H11" s="573"/>
      <c r="I11" s="573"/>
      <c r="J11" s="573"/>
      <c r="K11" s="573"/>
      <c r="L11" s="573"/>
      <c r="M11" s="573"/>
      <c r="N11" s="573"/>
      <c r="O11" s="573"/>
      <c r="P11" s="573"/>
      <c r="Q11" s="574"/>
      <c r="R11" s="575">
        <v>79771</v>
      </c>
      <c r="S11" s="576"/>
      <c r="T11" s="576"/>
      <c r="U11" s="576"/>
      <c r="V11" s="576"/>
      <c r="W11" s="576"/>
      <c r="X11" s="576"/>
      <c r="Y11" s="577"/>
      <c r="Z11" s="626">
        <v>0</v>
      </c>
      <c r="AA11" s="626"/>
      <c r="AB11" s="626"/>
      <c r="AC11" s="626"/>
      <c r="AD11" s="627">
        <v>79771</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2345737</v>
      </c>
      <c r="BE11" s="576"/>
      <c r="BF11" s="576"/>
      <c r="BG11" s="576"/>
      <c r="BH11" s="576"/>
      <c r="BI11" s="576"/>
      <c r="BJ11" s="576"/>
      <c r="BK11" s="577"/>
      <c r="BL11" s="626">
        <v>3.4</v>
      </c>
      <c r="BM11" s="626"/>
      <c r="BN11" s="626"/>
      <c r="BO11" s="626"/>
      <c r="BP11" s="627">
        <v>296845</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42382142</v>
      </c>
      <c r="CN11" s="576"/>
      <c r="CO11" s="576"/>
      <c r="CP11" s="576"/>
      <c r="CQ11" s="576"/>
      <c r="CR11" s="576"/>
      <c r="CS11" s="576"/>
      <c r="CT11" s="577"/>
      <c r="CU11" s="626">
        <v>8.1999999999999993</v>
      </c>
      <c r="CV11" s="626"/>
      <c r="CW11" s="626"/>
      <c r="CX11" s="626"/>
      <c r="CY11" s="563">
        <v>26652480</v>
      </c>
      <c r="CZ11" s="576"/>
      <c r="DA11" s="576"/>
      <c r="DB11" s="576"/>
      <c r="DC11" s="576"/>
      <c r="DD11" s="576"/>
      <c r="DE11" s="576"/>
      <c r="DF11" s="576"/>
      <c r="DG11" s="576"/>
      <c r="DH11" s="576"/>
      <c r="DI11" s="576"/>
      <c r="DJ11" s="576"/>
      <c r="DK11" s="577"/>
      <c r="DL11" s="563">
        <v>14251877</v>
      </c>
      <c r="DM11" s="576"/>
      <c r="DN11" s="576"/>
      <c r="DO11" s="576"/>
      <c r="DP11" s="576"/>
      <c r="DQ11" s="576"/>
      <c r="DR11" s="576"/>
      <c r="DS11" s="576"/>
      <c r="DT11" s="576"/>
      <c r="DU11" s="576"/>
      <c r="DV11" s="576"/>
      <c r="DW11" s="576"/>
      <c r="DX11" s="633"/>
    </row>
    <row r="12" spans="2:138" ht="11.25" customHeight="1">
      <c r="B12" s="572" t="s">
        <v>201</v>
      </c>
      <c r="C12" s="573"/>
      <c r="D12" s="573"/>
      <c r="E12" s="573"/>
      <c r="F12" s="573"/>
      <c r="G12" s="573"/>
      <c r="H12" s="573"/>
      <c r="I12" s="573"/>
      <c r="J12" s="573"/>
      <c r="K12" s="573"/>
      <c r="L12" s="573"/>
      <c r="M12" s="573"/>
      <c r="N12" s="573"/>
      <c r="O12" s="573"/>
      <c r="P12" s="573"/>
      <c r="Q12" s="574"/>
      <c r="R12" s="575">
        <v>12869384</v>
      </c>
      <c r="S12" s="576"/>
      <c r="T12" s="576"/>
      <c r="U12" s="576"/>
      <c r="V12" s="576"/>
      <c r="W12" s="576"/>
      <c r="X12" s="576"/>
      <c r="Y12" s="577"/>
      <c r="Z12" s="626">
        <v>2.4</v>
      </c>
      <c r="AA12" s="626"/>
      <c r="AB12" s="626"/>
      <c r="AC12" s="626"/>
      <c r="AD12" s="627">
        <v>12869384</v>
      </c>
      <c r="AE12" s="627"/>
      <c r="AF12" s="627"/>
      <c r="AG12" s="627"/>
      <c r="AH12" s="627"/>
      <c r="AI12" s="627"/>
      <c r="AJ12" s="627"/>
      <c r="AK12" s="627"/>
      <c r="AL12" s="624">
        <v>5</v>
      </c>
      <c r="AM12" s="589"/>
      <c r="AN12" s="589"/>
      <c r="AO12" s="604"/>
      <c r="AP12" s="572" t="s">
        <v>202</v>
      </c>
      <c r="AQ12" s="573"/>
      <c r="AR12" s="573"/>
      <c r="AS12" s="573"/>
      <c r="AT12" s="573"/>
      <c r="AU12" s="573"/>
      <c r="AV12" s="573"/>
      <c r="AW12" s="573"/>
      <c r="AX12" s="573"/>
      <c r="AY12" s="573"/>
      <c r="AZ12" s="573"/>
      <c r="BA12" s="573"/>
      <c r="BB12" s="573"/>
      <c r="BC12" s="574"/>
      <c r="BD12" s="575">
        <v>406358</v>
      </c>
      <c r="BE12" s="576"/>
      <c r="BF12" s="576"/>
      <c r="BG12" s="576"/>
      <c r="BH12" s="576"/>
      <c r="BI12" s="576"/>
      <c r="BJ12" s="576"/>
      <c r="BK12" s="577"/>
      <c r="BL12" s="626">
        <v>0.6</v>
      </c>
      <c r="BM12" s="626"/>
      <c r="BN12" s="626"/>
      <c r="BO12" s="626"/>
      <c r="BP12" s="627" t="s">
        <v>102</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63996040</v>
      </c>
      <c r="CN12" s="576"/>
      <c r="CO12" s="576"/>
      <c r="CP12" s="576"/>
      <c r="CQ12" s="576"/>
      <c r="CR12" s="576"/>
      <c r="CS12" s="576"/>
      <c r="CT12" s="577"/>
      <c r="CU12" s="626">
        <v>12.3</v>
      </c>
      <c r="CV12" s="626"/>
      <c r="CW12" s="626"/>
      <c r="CX12" s="626"/>
      <c r="CY12" s="563">
        <v>3347737</v>
      </c>
      <c r="CZ12" s="576"/>
      <c r="DA12" s="576"/>
      <c r="DB12" s="576"/>
      <c r="DC12" s="576"/>
      <c r="DD12" s="576"/>
      <c r="DE12" s="576"/>
      <c r="DF12" s="576"/>
      <c r="DG12" s="576"/>
      <c r="DH12" s="576"/>
      <c r="DI12" s="576"/>
      <c r="DJ12" s="576"/>
      <c r="DK12" s="577"/>
      <c r="DL12" s="563">
        <v>9595639</v>
      </c>
      <c r="DM12" s="576"/>
      <c r="DN12" s="576"/>
      <c r="DO12" s="576"/>
      <c r="DP12" s="576"/>
      <c r="DQ12" s="576"/>
      <c r="DR12" s="576"/>
      <c r="DS12" s="576"/>
      <c r="DT12" s="576"/>
      <c r="DU12" s="576"/>
      <c r="DV12" s="576"/>
      <c r="DW12" s="576"/>
      <c r="DX12" s="633"/>
    </row>
    <row r="13" spans="2:138" ht="11.25" customHeight="1">
      <c r="B13" s="572" t="s">
        <v>204</v>
      </c>
      <c r="C13" s="573"/>
      <c r="D13" s="573"/>
      <c r="E13" s="573"/>
      <c r="F13" s="573"/>
      <c r="G13" s="573"/>
      <c r="H13" s="573"/>
      <c r="I13" s="573"/>
      <c r="J13" s="573"/>
      <c r="K13" s="573"/>
      <c r="L13" s="573"/>
      <c r="M13" s="573"/>
      <c r="N13" s="573"/>
      <c r="O13" s="573"/>
      <c r="P13" s="573"/>
      <c r="Q13" s="574"/>
      <c r="R13" s="575" t="s">
        <v>102</v>
      </c>
      <c r="S13" s="576"/>
      <c r="T13" s="576"/>
      <c r="U13" s="576"/>
      <c r="V13" s="576"/>
      <c r="W13" s="576"/>
      <c r="X13" s="576"/>
      <c r="Y13" s="577"/>
      <c r="Z13" s="626" t="s">
        <v>102</v>
      </c>
      <c r="AA13" s="626"/>
      <c r="AB13" s="626"/>
      <c r="AC13" s="626"/>
      <c r="AD13" s="627" t="s">
        <v>102</v>
      </c>
      <c r="AE13" s="627"/>
      <c r="AF13" s="627"/>
      <c r="AG13" s="627"/>
      <c r="AH13" s="627"/>
      <c r="AI13" s="627"/>
      <c r="AJ13" s="627"/>
      <c r="AK13" s="627"/>
      <c r="AL13" s="624" t="s">
        <v>102</v>
      </c>
      <c r="AM13" s="589"/>
      <c r="AN13" s="589"/>
      <c r="AO13" s="604"/>
      <c r="AP13" s="572" t="s">
        <v>205</v>
      </c>
      <c r="AQ13" s="573"/>
      <c r="AR13" s="573"/>
      <c r="AS13" s="573"/>
      <c r="AT13" s="573"/>
      <c r="AU13" s="573"/>
      <c r="AV13" s="573"/>
      <c r="AW13" s="573"/>
      <c r="AX13" s="573"/>
      <c r="AY13" s="573"/>
      <c r="AZ13" s="573"/>
      <c r="BA13" s="573"/>
      <c r="BB13" s="573"/>
      <c r="BC13" s="574"/>
      <c r="BD13" s="575">
        <v>711177</v>
      </c>
      <c r="BE13" s="576"/>
      <c r="BF13" s="576"/>
      <c r="BG13" s="576"/>
      <c r="BH13" s="576"/>
      <c r="BI13" s="576"/>
      <c r="BJ13" s="576"/>
      <c r="BK13" s="577"/>
      <c r="BL13" s="626">
        <v>1</v>
      </c>
      <c r="BM13" s="626"/>
      <c r="BN13" s="626"/>
      <c r="BO13" s="626"/>
      <c r="BP13" s="627" t="s">
        <v>102</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81906129</v>
      </c>
      <c r="CN13" s="576"/>
      <c r="CO13" s="576"/>
      <c r="CP13" s="576"/>
      <c r="CQ13" s="576"/>
      <c r="CR13" s="576"/>
      <c r="CS13" s="576"/>
      <c r="CT13" s="577"/>
      <c r="CU13" s="626">
        <v>15.8</v>
      </c>
      <c r="CV13" s="626"/>
      <c r="CW13" s="626"/>
      <c r="CX13" s="626"/>
      <c r="CY13" s="563">
        <v>63632675</v>
      </c>
      <c r="CZ13" s="576"/>
      <c r="DA13" s="576"/>
      <c r="DB13" s="576"/>
      <c r="DC13" s="576"/>
      <c r="DD13" s="576"/>
      <c r="DE13" s="576"/>
      <c r="DF13" s="576"/>
      <c r="DG13" s="576"/>
      <c r="DH13" s="576"/>
      <c r="DI13" s="576"/>
      <c r="DJ13" s="576"/>
      <c r="DK13" s="577"/>
      <c r="DL13" s="563">
        <v>19106977</v>
      </c>
      <c r="DM13" s="576"/>
      <c r="DN13" s="576"/>
      <c r="DO13" s="576"/>
      <c r="DP13" s="576"/>
      <c r="DQ13" s="576"/>
      <c r="DR13" s="576"/>
      <c r="DS13" s="576"/>
      <c r="DT13" s="576"/>
      <c r="DU13" s="576"/>
      <c r="DV13" s="576"/>
      <c r="DW13" s="576"/>
      <c r="DX13" s="633"/>
    </row>
    <row r="14" spans="2:138" ht="11.25" customHeight="1">
      <c r="B14" s="572" t="s">
        <v>207</v>
      </c>
      <c r="C14" s="573"/>
      <c r="D14" s="573"/>
      <c r="E14" s="573"/>
      <c r="F14" s="573"/>
      <c r="G14" s="573"/>
      <c r="H14" s="573"/>
      <c r="I14" s="573"/>
      <c r="J14" s="573"/>
      <c r="K14" s="573"/>
      <c r="L14" s="573"/>
      <c r="M14" s="573"/>
      <c r="N14" s="573"/>
      <c r="O14" s="573"/>
      <c r="P14" s="573"/>
      <c r="Q14" s="574"/>
      <c r="R14" s="575">
        <v>159604</v>
      </c>
      <c r="S14" s="576"/>
      <c r="T14" s="576"/>
      <c r="U14" s="576"/>
      <c r="V14" s="576"/>
      <c r="W14" s="576"/>
      <c r="X14" s="576"/>
      <c r="Y14" s="577"/>
      <c r="Z14" s="626">
        <v>0</v>
      </c>
      <c r="AA14" s="626"/>
      <c r="AB14" s="626"/>
      <c r="AC14" s="626"/>
      <c r="AD14" s="627">
        <v>159604</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385366</v>
      </c>
      <c r="BE14" s="576"/>
      <c r="BF14" s="576"/>
      <c r="BG14" s="576"/>
      <c r="BH14" s="576"/>
      <c r="BI14" s="576"/>
      <c r="BJ14" s="576"/>
      <c r="BK14" s="577"/>
      <c r="BL14" s="626">
        <v>0.6</v>
      </c>
      <c r="BM14" s="626"/>
      <c r="BN14" s="626"/>
      <c r="BO14" s="626"/>
      <c r="BP14" s="627" t="s">
        <v>102</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20875588</v>
      </c>
      <c r="CN14" s="576"/>
      <c r="CO14" s="576"/>
      <c r="CP14" s="576"/>
      <c r="CQ14" s="576"/>
      <c r="CR14" s="576"/>
      <c r="CS14" s="576"/>
      <c r="CT14" s="577"/>
      <c r="CU14" s="626">
        <v>4</v>
      </c>
      <c r="CV14" s="626"/>
      <c r="CW14" s="626"/>
      <c r="CX14" s="626"/>
      <c r="CY14" s="563">
        <v>2485874</v>
      </c>
      <c r="CZ14" s="576"/>
      <c r="DA14" s="576"/>
      <c r="DB14" s="576"/>
      <c r="DC14" s="576"/>
      <c r="DD14" s="576"/>
      <c r="DE14" s="576"/>
      <c r="DF14" s="576"/>
      <c r="DG14" s="576"/>
      <c r="DH14" s="576"/>
      <c r="DI14" s="576"/>
      <c r="DJ14" s="576"/>
      <c r="DK14" s="577"/>
      <c r="DL14" s="563">
        <v>19232995</v>
      </c>
      <c r="DM14" s="576"/>
      <c r="DN14" s="576"/>
      <c r="DO14" s="576"/>
      <c r="DP14" s="576"/>
      <c r="DQ14" s="576"/>
      <c r="DR14" s="576"/>
      <c r="DS14" s="576"/>
      <c r="DT14" s="576"/>
      <c r="DU14" s="576"/>
      <c r="DV14" s="576"/>
      <c r="DW14" s="576"/>
      <c r="DX14" s="633"/>
    </row>
    <row r="15" spans="2:138" ht="11.25" customHeight="1">
      <c r="B15" s="572" t="s">
        <v>210</v>
      </c>
      <c r="C15" s="573"/>
      <c r="D15" s="573"/>
      <c r="E15" s="573"/>
      <c r="F15" s="573"/>
      <c r="G15" s="573"/>
      <c r="H15" s="573"/>
      <c r="I15" s="573"/>
      <c r="J15" s="573"/>
      <c r="K15" s="573"/>
      <c r="L15" s="573"/>
      <c r="M15" s="573"/>
      <c r="N15" s="573"/>
      <c r="O15" s="573"/>
      <c r="P15" s="573"/>
      <c r="Q15" s="574"/>
      <c r="R15" s="575">
        <v>185197414</v>
      </c>
      <c r="S15" s="576"/>
      <c r="T15" s="576"/>
      <c r="U15" s="576"/>
      <c r="V15" s="576"/>
      <c r="W15" s="576"/>
      <c r="X15" s="576"/>
      <c r="Y15" s="577"/>
      <c r="Z15" s="626">
        <v>34.5</v>
      </c>
      <c r="AA15" s="626"/>
      <c r="AB15" s="626"/>
      <c r="AC15" s="626"/>
      <c r="AD15" s="627">
        <v>182900820</v>
      </c>
      <c r="AE15" s="627"/>
      <c r="AF15" s="627"/>
      <c r="AG15" s="627"/>
      <c r="AH15" s="627"/>
      <c r="AI15" s="627"/>
      <c r="AJ15" s="627"/>
      <c r="AK15" s="627"/>
      <c r="AL15" s="624">
        <v>70.8</v>
      </c>
      <c r="AM15" s="589"/>
      <c r="AN15" s="589"/>
      <c r="AO15" s="604"/>
      <c r="AP15" s="572" t="s">
        <v>211</v>
      </c>
      <c r="AQ15" s="573"/>
      <c r="AR15" s="573"/>
      <c r="AS15" s="573"/>
      <c r="AT15" s="573"/>
      <c r="AU15" s="573"/>
      <c r="AV15" s="573"/>
      <c r="AW15" s="573"/>
      <c r="AX15" s="573"/>
      <c r="AY15" s="573"/>
      <c r="AZ15" s="573"/>
      <c r="BA15" s="573"/>
      <c r="BB15" s="573"/>
      <c r="BC15" s="574"/>
      <c r="BD15" s="575">
        <v>12576925</v>
      </c>
      <c r="BE15" s="576"/>
      <c r="BF15" s="576"/>
      <c r="BG15" s="576"/>
      <c r="BH15" s="576"/>
      <c r="BI15" s="576"/>
      <c r="BJ15" s="576"/>
      <c r="BK15" s="577"/>
      <c r="BL15" s="626">
        <v>18.399999999999999</v>
      </c>
      <c r="BM15" s="626"/>
      <c r="BN15" s="626"/>
      <c r="BO15" s="626"/>
      <c r="BP15" s="627" t="s">
        <v>102</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102</v>
      </c>
      <c r="CN15" s="576"/>
      <c r="CO15" s="576"/>
      <c r="CP15" s="576"/>
      <c r="CQ15" s="576"/>
      <c r="CR15" s="576"/>
      <c r="CS15" s="576"/>
      <c r="CT15" s="577"/>
      <c r="CU15" s="626" t="s">
        <v>102</v>
      </c>
      <c r="CV15" s="626"/>
      <c r="CW15" s="626"/>
      <c r="CX15" s="626"/>
      <c r="CY15" s="563" t="s">
        <v>102</v>
      </c>
      <c r="CZ15" s="576"/>
      <c r="DA15" s="576"/>
      <c r="DB15" s="576"/>
      <c r="DC15" s="576"/>
      <c r="DD15" s="576"/>
      <c r="DE15" s="576"/>
      <c r="DF15" s="576"/>
      <c r="DG15" s="576"/>
      <c r="DH15" s="576"/>
      <c r="DI15" s="576"/>
      <c r="DJ15" s="576"/>
      <c r="DK15" s="577"/>
      <c r="DL15" s="563" t="s">
        <v>102</v>
      </c>
      <c r="DM15" s="576"/>
      <c r="DN15" s="576"/>
      <c r="DO15" s="576"/>
      <c r="DP15" s="576"/>
      <c r="DQ15" s="576"/>
      <c r="DR15" s="576"/>
      <c r="DS15" s="576"/>
      <c r="DT15" s="576"/>
      <c r="DU15" s="576"/>
      <c r="DV15" s="576"/>
      <c r="DW15" s="576"/>
      <c r="DX15" s="633"/>
    </row>
    <row r="16" spans="2:138" ht="11.25" customHeight="1">
      <c r="B16" s="572" t="s">
        <v>213</v>
      </c>
      <c r="C16" s="573"/>
      <c r="D16" s="573"/>
      <c r="E16" s="573"/>
      <c r="F16" s="573"/>
      <c r="G16" s="573"/>
      <c r="H16" s="573"/>
      <c r="I16" s="573"/>
      <c r="J16" s="573"/>
      <c r="K16" s="573"/>
      <c r="L16" s="573"/>
      <c r="M16" s="573"/>
      <c r="N16" s="573"/>
      <c r="O16" s="573"/>
      <c r="P16" s="573"/>
      <c r="Q16" s="574"/>
      <c r="R16" s="575">
        <v>182900820</v>
      </c>
      <c r="S16" s="576"/>
      <c r="T16" s="576"/>
      <c r="U16" s="576"/>
      <c r="V16" s="576"/>
      <c r="W16" s="576"/>
      <c r="X16" s="576"/>
      <c r="Y16" s="577"/>
      <c r="Z16" s="624">
        <v>34.1</v>
      </c>
      <c r="AA16" s="589"/>
      <c r="AB16" s="589"/>
      <c r="AC16" s="625"/>
      <c r="AD16" s="563">
        <v>182900820</v>
      </c>
      <c r="AE16" s="576"/>
      <c r="AF16" s="576"/>
      <c r="AG16" s="576"/>
      <c r="AH16" s="576"/>
      <c r="AI16" s="576"/>
      <c r="AJ16" s="576"/>
      <c r="AK16" s="577"/>
      <c r="AL16" s="624">
        <v>70.8</v>
      </c>
      <c r="AM16" s="589"/>
      <c r="AN16" s="589"/>
      <c r="AO16" s="604"/>
      <c r="AP16" s="572" t="s">
        <v>214</v>
      </c>
      <c r="AQ16" s="573"/>
      <c r="AR16" s="573"/>
      <c r="AS16" s="573"/>
      <c r="AT16" s="573"/>
      <c r="AU16" s="573"/>
      <c r="AV16" s="573"/>
      <c r="AW16" s="573"/>
      <c r="AX16" s="573"/>
      <c r="AY16" s="573"/>
      <c r="AZ16" s="573"/>
      <c r="BA16" s="573"/>
      <c r="BB16" s="573"/>
      <c r="BC16" s="574"/>
      <c r="BD16" s="575">
        <v>602386</v>
      </c>
      <c r="BE16" s="576"/>
      <c r="BF16" s="576"/>
      <c r="BG16" s="576"/>
      <c r="BH16" s="576"/>
      <c r="BI16" s="576"/>
      <c r="BJ16" s="576"/>
      <c r="BK16" s="577"/>
      <c r="BL16" s="626">
        <v>0.9</v>
      </c>
      <c r="BM16" s="626"/>
      <c r="BN16" s="626"/>
      <c r="BO16" s="626"/>
      <c r="BP16" s="627" t="s">
        <v>102</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93912838</v>
      </c>
      <c r="CN16" s="576"/>
      <c r="CO16" s="576"/>
      <c r="CP16" s="576"/>
      <c r="CQ16" s="576"/>
      <c r="CR16" s="576"/>
      <c r="CS16" s="576"/>
      <c r="CT16" s="577"/>
      <c r="CU16" s="626">
        <v>18.100000000000001</v>
      </c>
      <c r="CV16" s="626"/>
      <c r="CW16" s="626"/>
      <c r="CX16" s="626"/>
      <c r="CY16" s="563">
        <v>7601001</v>
      </c>
      <c r="CZ16" s="576"/>
      <c r="DA16" s="576"/>
      <c r="DB16" s="576"/>
      <c r="DC16" s="576"/>
      <c r="DD16" s="576"/>
      <c r="DE16" s="576"/>
      <c r="DF16" s="576"/>
      <c r="DG16" s="576"/>
      <c r="DH16" s="576"/>
      <c r="DI16" s="576"/>
      <c r="DJ16" s="576"/>
      <c r="DK16" s="577"/>
      <c r="DL16" s="563">
        <v>74370786</v>
      </c>
      <c r="DM16" s="576"/>
      <c r="DN16" s="576"/>
      <c r="DO16" s="576"/>
      <c r="DP16" s="576"/>
      <c r="DQ16" s="576"/>
      <c r="DR16" s="576"/>
      <c r="DS16" s="576"/>
      <c r="DT16" s="576"/>
      <c r="DU16" s="576"/>
      <c r="DV16" s="576"/>
      <c r="DW16" s="576"/>
      <c r="DX16" s="633"/>
    </row>
    <row r="17" spans="2:128" ht="11.25" customHeight="1">
      <c r="B17" s="572" t="s">
        <v>216</v>
      </c>
      <c r="C17" s="573"/>
      <c r="D17" s="573"/>
      <c r="E17" s="573"/>
      <c r="F17" s="573"/>
      <c r="G17" s="573"/>
      <c r="H17" s="573"/>
      <c r="I17" s="573"/>
      <c r="J17" s="573"/>
      <c r="K17" s="573"/>
      <c r="L17" s="573"/>
      <c r="M17" s="573"/>
      <c r="N17" s="573"/>
      <c r="O17" s="573"/>
      <c r="P17" s="573"/>
      <c r="Q17" s="574"/>
      <c r="R17" s="575">
        <v>2228506</v>
      </c>
      <c r="S17" s="576"/>
      <c r="T17" s="576"/>
      <c r="U17" s="576"/>
      <c r="V17" s="576"/>
      <c r="W17" s="576"/>
      <c r="X17" s="576"/>
      <c r="Y17" s="577"/>
      <c r="Z17" s="624">
        <v>0.4</v>
      </c>
      <c r="AA17" s="589"/>
      <c r="AB17" s="589"/>
      <c r="AC17" s="625"/>
      <c r="AD17" s="563" t="s">
        <v>102</v>
      </c>
      <c r="AE17" s="576"/>
      <c r="AF17" s="576"/>
      <c r="AG17" s="576"/>
      <c r="AH17" s="576"/>
      <c r="AI17" s="576"/>
      <c r="AJ17" s="576"/>
      <c r="AK17" s="577"/>
      <c r="AL17" s="624" t="s">
        <v>102</v>
      </c>
      <c r="AM17" s="589"/>
      <c r="AN17" s="589"/>
      <c r="AO17" s="604"/>
      <c r="AP17" s="572" t="s">
        <v>217</v>
      </c>
      <c r="AQ17" s="573"/>
      <c r="AR17" s="573"/>
      <c r="AS17" s="573"/>
      <c r="AT17" s="573"/>
      <c r="AU17" s="573"/>
      <c r="AV17" s="573"/>
      <c r="AW17" s="573"/>
      <c r="AX17" s="573"/>
      <c r="AY17" s="573"/>
      <c r="AZ17" s="573"/>
      <c r="BA17" s="573"/>
      <c r="BB17" s="573"/>
      <c r="BC17" s="574"/>
      <c r="BD17" s="575">
        <v>11974539</v>
      </c>
      <c r="BE17" s="576"/>
      <c r="BF17" s="576"/>
      <c r="BG17" s="576"/>
      <c r="BH17" s="576"/>
      <c r="BI17" s="576"/>
      <c r="BJ17" s="576"/>
      <c r="BK17" s="577"/>
      <c r="BL17" s="626">
        <v>17.5</v>
      </c>
      <c r="BM17" s="626"/>
      <c r="BN17" s="626"/>
      <c r="BO17" s="626"/>
      <c r="BP17" s="627" t="s">
        <v>102</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8775378</v>
      </c>
      <c r="CN17" s="576"/>
      <c r="CO17" s="576"/>
      <c r="CP17" s="576"/>
      <c r="CQ17" s="576"/>
      <c r="CR17" s="576"/>
      <c r="CS17" s="576"/>
      <c r="CT17" s="577"/>
      <c r="CU17" s="626">
        <v>1.7</v>
      </c>
      <c r="CV17" s="626"/>
      <c r="CW17" s="626"/>
      <c r="CX17" s="626"/>
      <c r="CY17" s="563" t="s">
        <v>102</v>
      </c>
      <c r="CZ17" s="576"/>
      <c r="DA17" s="576"/>
      <c r="DB17" s="576"/>
      <c r="DC17" s="576"/>
      <c r="DD17" s="576"/>
      <c r="DE17" s="576"/>
      <c r="DF17" s="576"/>
      <c r="DG17" s="576"/>
      <c r="DH17" s="576"/>
      <c r="DI17" s="576"/>
      <c r="DJ17" s="576"/>
      <c r="DK17" s="577"/>
      <c r="DL17" s="563">
        <v>75374</v>
      </c>
      <c r="DM17" s="576"/>
      <c r="DN17" s="576"/>
      <c r="DO17" s="576"/>
      <c r="DP17" s="576"/>
      <c r="DQ17" s="576"/>
      <c r="DR17" s="576"/>
      <c r="DS17" s="576"/>
      <c r="DT17" s="576"/>
      <c r="DU17" s="576"/>
      <c r="DV17" s="576"/>
      <c r="DW17" s="576"/>
      <c r="DX17" s="633"/>
    </row>
    <row r="18" spans="2:128" ht="11.25" customHeight="1">
      <c r="B18" s="572" t="s">
        <v>219</v>
      </c>
      <c r="C18" s="573"/>
      <c r="D18" s="573"/>
      <c r="E18" s="573"/>
      <c r="F18" s="573"/>
      <c r="G18" s="573"/>
      <c r="H18" s="573"/>
      <c r="I18" s="573"/>
      <c r="J18" s="573"/>
      <c r="K18" s="573"/>
      <c r="L18" s="573"/>
      <c r="M18" s="573"/>
      <c r="N18" s="573"/>
      <c r="O18" s="573"/>
      <c r="P18" s="573"/>
      <c r="Q18" s="574"/>
      <c r="R18" s="575">
        <v>68088</v>
      </c>
      <c r="S18" s="576"/>
      <c r="T18" s="576"/>
      <c r="U18" s="576"/>
      <c r="V18" s="576"/>
      <c r="W18" s="576"/>
      <c r="X18" s="576"/>
      <c r="Y18" s="577"/>
      <c r="Z18" s="624">
        <v>0</v>
      </c>
      <c r="AA18" s="589"/>
      <c r="AB18" s="589"/>
      <c r="AC18" s="625"/>
      <c r="AD18" s="563" t="s">
        <v>102</v>
      </c>
      <c r="AE18" s="576"/>
      <c r="AF18" s="576"/>
      <c r="AG18" s="576"/>
      <c r="AH18" s="576"/>
      <c r="AI18" s="576"/>
      <c r="AJ18" s="576"/>
      <c r="AK18" s="577"/>
      <c r="AL18" s="624" t="s">
        <v>102</v>
      </c>
      <c r="AM18" s="589"/>
      <c r="AN18" s="589"/>
      <c r="AO18" s="604"/>
      <c r="AP18" s="572" t="s">
        <v>220</v>
      </c>
      <c r="AQ18" s="573"/>
      <c r="AR18" s="573"/>
      <c r="AS18" s="573"/>
      <c r="AT18" s="573"/>
      <c r="AU18" s="573"/>
      <c r="AV18" s="573"/>
      <c r="AW18" s="573"/>
      <c r="AX18" s="573"/>
      <c r="AY18" s="573"/>
      <c r="AZ18" s="573"/>
      <c r="BA18" s="573"/>
      <c r="BB18" s="573"/>
      <c r="BC18" s="574"/>
      <c r="BD18" s="575">
        <v>15865139</v>
      </c>
      <c r="BE18" s="576"/>
      <c r="BF18" s="576"/>
      <c r="BG18" s="576"/>
      <c r="BH18" s="576"/>
      <c r="BI18" s="576"/>
      <c r="BJ18" s="576"/>
      <c r="BK18" s="577"/>
      <c r="BL18" s="626">
        <v>23.2</v>
      </c>
      <c r="BM18" s="626"/>
      <c r="BN18" s="626"/>
      <c r="BO18" s="626"/>
      <c r="BP18" s="627" t="s">
        <v>102</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94860606</v>
      </c>
      <c r="CN18" s="576"/>
      <c r="CO18" s="576"/>
      <c r="CP18" s="576"/>
      <c r="CQ18" s="576"/>
      <c r="CR18" s="576"/>
      <c r="CS18" s="576"/>
      <c r="CT18" s="577"/>
      <c r="CU18" s="626">
        <v>18.3</v>
      </c>
      <c r="CV18" s="626"/>
      <c r="CW18" s="626"/>
      <c r="CX18" s="626"/>
      <c r="CY18" s="563" t="s">
        <v>102</v>
      </c>
      <c r="CZ18" s="576"/>
      <c r="DA18" s="576"/>
      <c r="DB18" s="576"/>
      <c r="DC18" s="576"/>
      <c r="DD18" s="576"/>
      <c r="DE18" s="576"/>
      <c r="DF18" s="576"/>
      <c r="DG18" s="576"/>
      <c r="DH18" s="576"/>
      <c r="DI18" s="576"/>
      <c r="DJ18" s="576"/>
      <c r="DK18" s="577"/>
      <c r="DL18" s="563">
        <v>93259479</v>
      </c>
      <c r="DM18" s="576"/>
      <c r="DN18" s="576"/>
      <c r="DO18" s="576"/>
      <c r="DP18" s="576"/>
      <c r="DQ18" s="576"/>
      <c r="DR18" s="576"/>
      <c r="DS18" s="576"/>
      <c r="DT18" s="576"/>
      <c r="DU18" s="576"/>
      <c r="DV18" s="576"/>
      <c r="DW18" s="576"/>
      <c r="DX18" s="633"/>
    </row>
    <row r="19" spans="2:128" ht="11.25" customHeight="1">
      <c r="B19" s="572" t="s">
        <v>222</v>
      </c>
      <c r="C19" s="573"/>
      <c r="D19" s="573"/>
      <c r="E19" s="573"/>
      <c r="F19" s="573"/>
      <c r="G19" s="573"/>
      <c r="H19" s="573"/>
      <c r="I19" s="573"/>
      <c r="J19" s="573"/>
      <c r="K19" s="573"/>
      <c r="L19" s="573"/>
      <c r="M19" s="573"/>
      <c r="N19" s="573"/>
      <c r="O19" s="573"/>
      <c r="P19" s="573"/>
      <c r="Q19" s="574"/>
      <c r="R19" s="575">
        <v>269266445</v>
      </c>
      <c r="S19" s="576"/>
      <c r="T19" s="576"/>
      <c r="U19" s="576"/>
      <c r="V19" s="576"/>
      <c r="W19" s="576"/>
      <c r="X19" s="576"/>
      <c r="Y19" s="577"/>
      <c r="Z19" s="624">
        <v>50.2</v>
      </c>
      <c r="AA19" s="589"/>
      <c r="AB19" s="589"/>
      <c r="AC19" s="625"/>
      <c r="AD19" s="563">
        <v>256917210</v>
      </c>
      <c r="AE19" s="576"/>
      <c r="AF19" s="576"/>
      <c r="AG19" s="576"/>
      <c r="AH19" s="576"/>
      <c r="AI19" s="576"/>
      <c r="AJ19" s="576"/>
      <c r="AK19" s="577"/>
      <c r="AL19" s="624">
        <v>99.5</v>
      </c>
      <c r="AM19" s="589"/>
      <c r="AN19" s="589"/>
      <c r="AO19" s="604"/>
      <c r="AP19" s="572" t="s">
        <v>223</v>
      </c>
      <c r="AQ19" s="573"/>
      <c r="AR19" s="573"/>
      <c r="AS19" s="573"/>
      <c r="AT19" s="573"/>
      <c r="AU19" s="573"/>
      <c r="AV19" s="573"/>
      <c r="AW19" s="573"/>
      <c r="AX19" s="573"/>
      <c r="AY19" s="573"/>
      <c r="AZ19" s="573"/>
      <c r="BA19" s="573"/>
      <c r="BB19" s="573"/>
      <c r="BC19" s="574"/>
      <c r="BD19" s="575">
        <v>966838</v>
      </c>
      <c r="BE19" s="576"/>
      <c r="BF19" s="576"/>
      <c r="BG19" s="576"/>
      <c r="BH19" s="576"/>
      <c r="BI19" s="576"/>
      <c r="BJ19" s="576"/>
      <c r="BK19" s="577"/>
      <c r="BL19" s="626">
        <v>1.4</v>
      </c>
      <c r="BM19" s="626"/>
      <c r="BN19" s="626"/>
      <c r="BO19" s="626"/>
      <c r="BP19" s="627" t="s">
        <v>102</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3960</v>
      </c>
      <c r="CN19" s="576"/>
      <c r="CO19" s="576"/>
      <c r="CP19" s="576"/>
      <c r="CQ19" s="576"/>
      <c r="CR19" s="576"/>
      <c r="CS19" s="576"/>
      <c r="CT19" s="577"/>
      <c r="CU19" s="626">
        <v>0</v>
      </c>
      <c r="CV19" s="626"/>
      <c r="CW19" s="626"/>
      <c r="CX19" s="626"/>
      <c r="CY19" s="563" t="s">
        <v>102</v>
      </c>
      <c r="CZ19" s="576"/>
      <c r="DA19" s="576"/>
      <c r="DB19" s="576"/>
      <c r="DC19" s="576"/>
      <c r="DD19" s="576"/>
      <c r="DE19" s="576"/>
      <c r="DF19" s="576"/>
      <c r="DG19" s="576"/>
      <c r="DH19" s="576"/>
      <c r="DI19" s="576"/>
      <c r="DJ19" s="576"/>
      <c r="DK19" s="577"/>
      <c r="DL19" s="563">
        <v>3960</v>
      </c>
      <c r="DM19" s="576"/>
      <c r="DN19" s="576"/>
      <c r="DO19" s="576"/>
      <c r="DP19" s="576"/>
      <c r="DQ19" s="576"/>
      <c r="DR19" s="576"/>
      <c r="DS19" s="576"/>
      <c r="DT19" s="576"/>
      <c r="DU19" s="576"/>
      <c r="DV19" s="576"/>
      <c r="DW19" s="576"/>
      <c r="DX19" s="633"/>
    </row>
    <row r="20" spans="2:128" ht="11.25" customHeight="1">
      <c r="B20" s="572" t="s">
        <v>225</v>
      </c>
      <c r="C20" s="573"/>
      <c r="D20" s="573"/>
      <c r="E20" s="573"/>
      <c r="F20" s="573"/>
      <c r="G20" s="573"/>
      <c r="H20" s="573"/>
      <c r="I20" s="573"/>
      <c r="J20" s="573"/>
      <c r="K20" s="573"/>
      <c r="L20" s="573"/>
      <c r="M20" s="573"/>
      <c r="N20" s="573"/>
      <c r="O20" s="573"/>
      <c r="P20" s="573"/>
      <c r="Q20" s="574"/>
      <c r="R20" s="575">
        <v>204809</v>
      </c>
      <c r="S20" s="576"/>
      <c r="T20" s="576"/>
      <c r="U20" s="576"/>
      <c r="V20" s="576"/>
      <c r="W20" s="576"/>
      <c r="X20" s="576"/>
      <c r="Y20" s="577"/>
      <c r="Z20" s="624">
        <v>0</v>
      </c>
      <c r="AA20" s="589"/>
      <c r="AB20" s="589"/>
      <c r="AC20" s="625"/>
      <c r="AD20" s="563">
        <v>204809</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715244</v>
      </c>
      <c r="BE20" s="576"/>
      <c r="BF20" s="576"/>
      <c r="BG20" s="576"/>
      <c r="BH20" s="576"/>
      <c r="BI20" s="576"/>
      <c r="BJ20" s="576"/>
      <c r="BK20" s="577"/>
      <c r="BL20" s="626">
        <v>1</v>
      </c>
      <c r="BM20" s="626"/>
      <c r="BN20" s="626"/>
      <c r="BO20" s="626"/>
      <c r="BP20" s="627" t="s">
        <v>102</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102</v>
      </c>
      <c r="CN20" s="576"/>
      <c r="CO20" s="576"/>
      <c r="CP20" s="576"/>
      <c r="CQ20" s="576"/>
      <c r="CR20" s="576"/>
      <c r="CS20" s="576"/>
      <c r="CT20" s="577"/>
      <c r="CU20" s="626" t="s">
        <v>102</v>
      </c>
      <c r="CV20" s="626"/>
      <c r="CW20" s="626"/>
      <c r="CX20" s="626"/>
      <c r="CY20" s="563" t="s">
        <v>102</v>
      </c>
      <c r="CZ20" s="576"/>
      <c r="DA20" s="576"/>
      <c r="DB20" s="576"/>
      <c r="DC20" s="576"/>
      <c r="DD20" s="576"/>
      <c r="DE20" s="576"/>
      <c r="DF20" s="576"/>
      <c r="DG20" s="576"/>
      <c r="DH20" s="576"/>
      <c r="DI20" s="576"/>
      <c r="DJ20" s="576"/>
      <c r="DK20" s="577"/>
      <c r="DL20" s="563" t="s">
        <v>102</v>
      </c>
      <c r="DM20" s="576"/>
      <c r="DN20" s="576"/>
      <c r="DO20" s="576"/>
      <c r="DP20" s="576"/>
      <c r="DQ20" s="576"/>
      <c r="DR20" s="576"/>
      <c r="DS20" s="576"/>
      <c r="DT20" s="576"/>
      <c r="DU20" s="576"/>
      <c r="DV20" s="576"/>
      <c r="DW20" s="576"/>
      <c r="DX20" s="633"/>
    </row>
    <row r="21" spans="2:128" ht="11.25" customHeight="1">
      <c r="B21" s="572" t="s">
        <v>228</v>
      </c>
      <c r="C21" s="573"/>
      <c r="D21" s="573"/>
      <c r="E21" s="573"/>
      <c r="F21" s="573"/>
      <c r="G21" s="573"/>
      <c r="H21" s="573"/>
      <c r="I21" s="573"/>
      <c r="J21" s="573"/>
      <c r="K21" s="573"/>
      <c r="L21" s="573"/>
      <c r="M21" s="573"/>
      <c r="N21" s="573"/>
      <c r="O21" s="573"/>
      <c r="P21" s="573"/>
      <c r="Q21" s="574"/>
      <c r="R21" s="575">
        <v>3492992</v>
      </c>
      <c r="S21" s="576"/>
      <c r="T21" s="576"/>
      <c r="U21" s="576"/>
      <c r="V21" s="576"/>
      <c r="W21" s="576"/>
      <c r="X21" s="576"/>
      <c r="Y21" s="577"/>
      <c r="Z21" s="624">
        <v>0.7</v>
      </c>
      <c r="AA21" s="589"/>
      <c r="AB21" s="589"/>
      <c r="AC21" s="625"/>
      <c r="AD21" s="563" t="s">
        <v>102</v>
      </c>
      <c r="AE21" s="576"/>
      <c r="AF21" s="576"/>
      <c r="AG21" s="576"/>
      <c r="AH21" s="576"/>
      <c r="AI21" s="576"/>
      <c r="AJ21" s="576"/>
      <c r="AK21" s="577"/>
      <c r="AL21" s="624" t="s">
        <v>102</v>
      </c>
      <c r="AM21" s="589"/>
      <c r="AN21" s="589"/>
      <c r="AO21" s="604"/>
      <c r="AP21" s="630" t="s">
        <v>229</v>
      </c>
      <c r="AQ21" s="631"/>
      <c r="AR21" s="631"/>
      <c r="AS21" s="631"/>
      <c r="AT21" s="631"/>
      <c r="AU21" s="631"/>
      <c r="AV21" s="631"/>
      <c r="AW21" s="631"/>
      <c r="AX21" s="631"/>
      <c r="AY21" s="631"/>
      <c r="AZ21" s="631"/>
      <c r="BA21" s="631"/>
      <c r="BB21" s="631"/>
      <c r="BC21" s="632"/>
      <c r="BD21" s="575">
        <v>151634</v>
      </c>
      <c r="BE21" s="576"/>
      <c r="BF21" s="576"/>
      <c r="BG21" s="576"/>
      <c r="BH21" s="576"/>
      <c r="BI21" s="576"/>
      <c r="BJ21" s="576"/>
      <c r="BK21" s="577"/>
      <c r="BL21" s="626">
        <v>0.2</v>
      </c>
      <c r="BM21" s="626"/>
      <c r="BN21" s="626"/>
      <c r="BO21" s="626"/>
      <c r="BP21" s="627" t="s">
        <v>102</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220312</v>
      </c>
      <c r="CN21" s="576"/>
      <c r="CO21" s="576"/>
      <c r="CP21" s="576"/>
      <c r="CQ21" s="576"/>
      <c r="CR21" s="576"/>
      <c r="CS21" s="576"/>
      <c r="CT21" s="577"/>
      <c r="CU21" s="626">
        <v>0</v>
      </c>
      <c r="CV21" s="626"/>
      <c r="CW21" s="626"/>
      <c r="CX21" s="626"/>
      <c r="CY21" s="563" t="s">
        <v>102</v>
      </c>
      <c r="CZ21" s="576"/>
      <c r="DA21" s="576"/>
      <c r="DB21" s="576"/>
      <c r="DC21" s="576"/>
      <c r="DD21" s="576"/>
      <c r="DE21" s="576"/>
      <c r="DF21" s="576"/>
      <c r="DG21" s="576"/>
      <c r="DH21" s="576"/>
      <c r="DI21" s="576"/>
      <c r="DJ21" s="576"/>
      <c r="DK21" s="577"/>
      <c r="DL21" s="563">
        <v>220312</v>
      </c>
      <c r="DM21" s="576"/>
      <c r="DN21" s="576"/>
      <c r="DO21" s="576"/>
      <c r="DP21" s="576"/>
      <c r="DQ21" s="576"/>
      <c r="DR21" s="576"/>
      <c r="DS21" s="576"/>
      <c r="DT21" s="576"/>
      <c r="DU21" s="576"/>
      <c r="DV21" s="576"/>
      <c r="DW21" s="576"/>
      <c r="DX21" s="633"/>
    </row>
    <row r="22" spans="2:128" ht="11.25" customHeight="1">
      <c r="B22" s="572" t="s">
        <v>231</v>
      </c>
      <c r="C22" s="573"/>
      <c r="D22" s="573"/>
      <c r="E22" s="573"/>
      <c r="F22" s="573"/>
      <c r="G22" s="573"/>
      <c r="H22" s="573"/>
      <c r="I22" s="573"/>
      <c r="J22" s="573"/>
      <c r="K22" s="573"/>
      <c r="L22" s="573"/>
      <c r="M22" s="573"/>
      <c r="N22" s="573"/>
      <c r="O22" s="573"/>
      <c r="P22" s="573"/>
      <c r="Q22" s="574"/>
      <c r="R22" s="575">
        <v>3233306</v>
      </c>
      <c r="S22" s="576"/>
      <c r="T22" s="576"/>
      <c r="U22" s="576"/>
      <c r="V22" s="576"/>
      <c r="W22" s="576"/>
      <c r="X22" s="576"/>
      <c r="Y22" s="577"/>
      <c r="Z22" s="624">
        <v>0.6</v>
      </c>
      <c r="AA22" s="589"/>
      <c r="AB22" s="589"/>
      <c r="AC22" s="625"/>
      <c r="AD22" s="563">
        <v>522433</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405637</v>
      </c>
      <c r="BE22" s="576"/>
      <c r="BF22" s="576"/>
      <c r="BG22" s="576"/>
      <c r="BH22" s="576"/>
      <c r="BI22" s="576"/>
      <c r="BJ22" s="576"/>
      <c r="BK22" s="577"/>
      <c r="BL22" s="626">
        <v>0.6</v>
      </c>
      <c r="BM22" s="626"/>
      <c r="BN22" s="626"/>
      <c r="BO22" s="626"/>
      <c r="BP22" s="627" t="s">
        <v>102</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420017</v>
      </c>
      <c r="CN22" s="576"/>
      <c r="CO22" s="576"/>
      <c r="CP22" s="576"/>
      <c r="CQ22" s="576"/>
      <c r="CR22" s="576"/>
      <c r="CS22" s="576"/>
      <c r="CT22" s="577"/>
      <c r="CU22" s="626">
        <v>0.1</v>
      </c>
      <c r="CV22" s="626"/>
      <c r="CW22" s="626"/>
      <c r="CX22" s="626"/>
      <c r="CY22" s="563" t="s">
        <v>102</v>
      </c>
      <c r="CZ22" s="576"/>
      <c r="DA22" s="576"/>
      <c r="DB22" s="576"/>
      <c r="DC22" s="576"/>
      <c r="DD22" s="576"/>
      <c r="DE22" s="576"/>
      <c r="DF22" s="576"/>
      <c r="DG22" s="576"/>
      <c r="DH22" s="576"/>
      <c r="DI22" s="576"/>
      <c r="DJ22" s="576"/>
      <c r="DK22" s="577"/>
      <c r="DL22" s="563">
        <v>420017</v>
      </c>
      <c r="DM22" s="576"/>
      <c r="DN22" s="576"/>
      <c r="DO22" s="576"/>
      <c r="DP22" s="576"/>
      <c r="DQ22" s="576"/>
      <c r="DR22" s="576"/>
      <c r="DS22" s="576"/>
      <c r="DT22" s="576"/>
      <c r="DU22" s="576"/>
      <c r="DV22" s="576"/>
      <c r="DW22" s="576"/>
      <c r="DX22" s="633"/>
    </row>
    <row r="23" spans="2:128" ht="11.25" customHeight="1">
      <c r="B23" s="572" t="s">
        <v>234</v>
      </c>
      <c r="C23" s="573"/>
      <c r="D23" s="573"/>
      <c r="E23" s="573"/>
      <c r="F23" s="573"/>
      <c r="G23" s="573"/>
      <c r="H23" s="573"/>
      <c r="I23" s="573"/>
      <c r="J23" s="573"/>
      <c r="K23" s="573"/>
      <c r="L23" s="573"/>
      <c r="M23" s="573"/>
      <c r="N23" s="573"/>
      <c r="O23" s="573"/>
      <c r="P23" s="573"/>
      <c r="Q23" s="574"/>
      <c r="R23" s="575">
        <v>1194101</v>
      </c>
      <c r="S23" s="576"/>
      <c r="T23" s="576"/>
      <c r="U23" s="576"/>
      <c r="V23" s="576"/>
      <c r="W23" s="576"/>
      <c r="X23" s="576"/>
      <c r="Y23" s="577"/>
      <c r="Z23" s="624">
        <v>0.2</v>
      </c>
      <c r="AA23" s="589"/>
      <c r="AB23" s="589"/>
      <c r="AC23" s="625"/>
      <c r="AD23" s="563" t="s">
        <v>102</v>
      </c>
      <c r="AE23" s="576"/>
      <c r="AF23" s="576"/>
      <c r="AG23" s="576"/>
      <c r="AH23" s="576"/>
      <c r="AI23" s="576"/>
      <c r="AJ23" s="576"/>
      <c r="AK23" s="577"/>
      <c r="AL23" s="624" t="s">
        <v>102</v>
      </c>
      <c r="AM23" s="589"/>
      <c r="AN23" s="589"/>
      <c r="AO23" s="604"/>
      <c r="AP23" s="630" t="s">
        <v>235</v>
      </c>
      <c r="AQ23" s="631"/>
      <c r="AR23" s="631"/>
      <c r="AS23" s="631"/>
      <c r="AT23" s="631"/>
      <c r="AU23" s="631"/>
      <c r="AV23" s="631"/>
      <c r="AW23" s="631"/>
      <c r="AX23" s="631"/>
      <c r="AY23" s="631"/>
      <c r="AZ23" s="631"/>
      <c r="BA23" s="631"/>
      <c r="BB23" s="631"/>
      <c r="BC23" s="632"/>
      <c r="BD23" s="575">
        <v>5511369</v>
      </c>
      <c r="BE23" s="576"/>
      <c r="BF23" s="576"/>
      <c r="BG23" s="576"/>
      <c r="BH23" s="576"/>
      <c r="BI23" s="576"/>
      <c r="BJ23" s="576"/>
      <c r="BK23" s="577"/>
      <c r="BL23" s="626">
        <v>8.1</v>
      </c>
      <c r="BM23" s="626"/>
      <c r="BN23" s="626"/>
      <c r="BO23" s="626"/>
      <c r="BP23" s="627" t="s">
        <v>102</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228922</v>
      </c>
      <c r="CN23" s="576"/>
      <c r="CO23" s="576"/>
      <c r="CP23" s="576"/>
      <c r="CQ23" s="576"/>
      <c r="CR23" s="576"/>
      <c r="CS23" s="576"/>
      <c r="CT23" s="577"/>
      <c r="CU23" s="626">
        <v>0</v>
      </c>
      <c r="CV23" s="626"/>
      <c r="CW23" s="626"/>
      <c r="CX23" s="626"/>
      <c r="CY23" s="563" t="s">
        <v>102</v>
      </c>
      <c r="CZ23" s="576"/>
      <c r="DA23" s="576"/>
      <c r="DB23" s="576"/>
      <c r="DC23" s="576"/>
      <c r="DD23" s="576"/>
      <c r="DE23" s="576"/>
      <c r="DF23" s="576"/>
      <c r="DG23" s="576"/>
      <c r="DH23" s="576"/>
      <c r="DI23" s="576"/>
      <c r="DJ23" s="576"/>
      <c r="DK23" s="577"/>
      <c r="DL23" s="563">
        <v>228922</v>
      </c>
      <c r="DM23" s="576"/>
      <c r="DN23" s="576"/>
      <c r="DO23" s="576"/>
      <c r="DP23" s="576"/>
      <c r="DQ23" s="576"/>
      <c r="DR23" s="576"/>
      <c r="DS23" s="576"/>
      <c r="DT23" s="576"/>
      <c r="DU23" s="576"/>
      <c r="DV23" s="576"/>
      <c r="DW23" s="576"/>
      <c r="DX23" s="633"/>
    </row>
    <row r="24" spans="2:128" ht="11.25" customHeight="1">
      <c r="B24" s="572" t="s">
        <v>237</v>
      </c>
      <c r="C24" s="573"/>
      <c r="D24" s="573"/>
      <c r="E24" s="573"/>
      <c r="F24" s="573"/>
      <c r="G24" s="573"/>
      <c r="H24" s="573"/>
      <c r="I24" s="573"/>
      <c r="J24" s="573"/>
      <c r="K24" s="573"/>
      <c r="L24" s="573"/>
      <c r="M24" s="573"/>
      <c r="N24" s="573"/>
      <c r="O24" s="573"/>
      <c r="P24" s="573"/>
      <c r="Q24" s="574"/>
      <c r="R24" s="575">
        <v>84486874</v>
      </c>
      <c r="S24" s="576"/>
      <c r="T24" s="576"/>
      <c r="U24" s="576"/>
      <c r="V24" s="576"/>
      <c r="W24" s="576"/>
      <c r="X24" s="576"/>
      <c r="Y24" s="577"/>
      <c r="Z24" s="624">
        <v>15.7</v>
      </c>
      <c r="AA24" s="589"/>
      <c r="AB24" s="589"/>
      <c r="AC24" s="625"/>
      <c r="AD24" s="563" t="s">
        <v>102</v>
      </c>
      <c r="AE24" s="576"/>
      <c r="AF24" s="576"/>
      <c r="AG24" s="576"/>
      <c r="AH24" s="576"/>
      <c r="AI24" s="576"/>
      <c r="AJ24" s="576"/>
      <c r="AK24" s="577"/>
      <c r="AL24" s="624" t="s">
        <v>102</v>
      </c>
      <c r="AM24" s="589"/>
      <c r="AN24" s="589"/>
      <c r="AO24" s="604"/>
      <c r="AP24" s="630" t="s">
        <v>238</v>
      </c>
      <c r="AQ24" s="631"/>
      <c r="AR24" s="631"/>
      <c r="AS24" s="631"/>
      <c r="AT24" s="631"/>
      <c r="AU24" s="631"/>
      <c r="AV24" s="631"/>
      <c r="AW24" s="631"/>
      <c r="AX24" s="631"/>
      <c r="AY24" s="631"/>
      <c r="AZ24" s="631"/>
      <c r="BA24" s="631"/>
      <c r="BB24" s="631"/>
      <c r="BC24" s="632"/>
      <c r="BD24" s="575">
        <v>8172219</v>
      </c>
      <c r="BE24" s="576"/>
      <c r="BF24" s="576"/>
      <c r="BG24" s="576"/>
      <c r="BH24" s="576"/>
      <c r="BI24" s="576"/>
      <c r="BJ24" s="576"/>
      <c r="BK24" s="577"/>
      <c r="BL24" s="626">
        <v>11.9</v>
      </c>
      <c r="BM24" s="626"/>
      <c r="BN24" s="626"/>
      <c r="BO24" s="626"/>
      <c r="BP24" s="627" t="s">
        <v>102</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7864495</v>
      </c>
      <c r="CN24" s="576"/>
      <c r="CO24" s="576"/>
      <c r="CP24" s="576"/>
      <c r="CQ24" s="576"/>
      <c r="CR24" s="576"/>
      <c r="CS24" s="576"/>
      <c r="CT24" s="577"/>
      <c r="CU24" s="626">
        <v>1.5</v>
      </c>
      <c r="CV24" s="626"/>
      <c r="CW24" s="626"/>
      <c r="CX24" s="626"/>
      <c r="CY24" s="563" t="s">
        <v>102</v>
      </c>
      <c r="CZ24" s="576"/>
      <c r="DA24" s="576"/>
      <c r="DB24" s="576"/>
      <c r="DC24" s="576"/>
      <c r="DD24" s="576"/>
      <c r="DE24" s="576"/>
      <c r="DF24" s="576"/>
      <c r="DG24" s="576"/>
      <c r="DH24" s="576"/>
      <c r="DI24" s="576"/>
      <c r="DJ24" s="576"/>
      <c r="DK24" s="577"/>
      <c r="DL24" s="563">
        <v>7864495</v>
      </c>
      <c r="DM24" s="576"/>
      <c r="DN24" s="576"/>
      <c r="DO24" s="576"/>
      <c r="DP24" s="576"/>
      <c r="DQ24" s="576"/>
      <c r="DR24" s="576"/>
      <c r="DS24" s="576"/>
      <c r="DT24" s="576"/>
      <c r="DU24" s="576"/>
      <c r="DV24" s="576"/>
      <c r="DW24" s="576"/>
      <c r="DX24" s="633"/>
    </row>
    <row r="25" spans="2:128" ht="11.25" customHeight="1">
      <c r="B25" s="572" t="s">
        <v>240</v>
      </c>
      <c r="C25" s="573"/>
      <c r="D25" s="573"/>
      <c r="E25" s="573"/>
      <c r="F25" s="573"/>
      <c r="G25" s="573"/>
      <c r="H25" s="573"/>
      <c r="I25" s="573"/>
      <c r="J25" s="573"/>
      <c r="K25" s="573"/>
      <c r="L25" s="573"/>
      <c r="M25" s="573"/>
      <c r="N25" s="573"/>
      <c r="O25" s="573"/>
      <c r="P25" s="573"/>
      <c r="Q25" s="574"/>
      <c r="R25" s="575" t="s">
        <v>102</v>
      </c>
      <c r="S25" s="576"/>
      <c r="T25" s="576"/>
      <c r="U25" s="576"/>
      <c r="V25" s="576"/>
      <c r="W25" s="576"/>
      <c r="X25" s="576"/>
      <c r="Y25" s="577"/>
      <c r="Z25" s="624" t="s">
        <v>102</v>
      </c>
      <c r="AA25" s="589"/>
      <c r="AB25" s="589"/>
      <c r="AC25" s="625"/>
      <c r="AD25" s="563" t="s">
        <v>102</v>
      </c>
      <c r="AE25" s="576"/>
      <c r="AF25" s="576"/>
      <c r="AG25" s="576"/>
      <c r="AH25" s="576"/>
      <c r="AI25" s="576"/>
      <c r="AJ25" s="576"/>
      <c r="AK25" s="577"/>
      <c r="AL25" s="624" t="s">
        <v>102</v>
      </c>
      <c r="AM25" s="589"/>
      <c r="AN25" s="589"/>
      <c r="AO25" s="604"/>
      <c r="AP25" s="630" t="s">
        <v>241</v>
      </c>
      <c r="AQ25" s="631"/>
      <c r="AR25" s="631"/>
      <c r="AS25" s="631"/>
      <c r="AT25" s="631"/>
      <c r="AU25" s="631"/>
      <c r="AV25" s="631"/>
      <c r="AW25" s="631"/>
      <c r="AX25" s="631"/>
      <c r="AY25" s="631"/>
      <c r="AZ25" s="631"/>
      <c r="BA25" s="631"/>
      <c r="BB25" s="631"/>
      <c r="BC25" s="632"/>
      <c r="BD25" s="575">
        <v>1240</v>
      </c>
      <c r="BE25" s="576"/>
      <c r="BF25" s="576"/>
      <c r="BG25" s="576"/>
      <c r="BH25" s="576"/>
      <c r="BI25" s="576"/>
      <c r="BJ25" s="576"/>
      <c r="BK25" s="577"/>
      <c r="BL25" s="626">
        <v>0</v>
      </c>
      <c r="BM25" s="626"/>
      <c r="BN25" s="626"/>
      <c r="BO25" s="626"/>
      <c r="BP25" s="627" t="s">
        <v>102</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105501</v>
      </c>
      <c r="CN25" s="576"/>
      <c r="CO25" s="576"/>
      <c r="CP25" s="576"/>
      <c r="CQ25" s="576"/>
      <c r="CR25" s="576"/>
      <c r="CS25" s="576"/>
      <c r="CT25" s="577"/>
      <c r="CU25" s="626">
        <v>0</v>
      </c>
      <c r="CV25" s="626"/>
      <c r="CW25" s="626"/>
      <c r="CX25" s="626"/>
      <c r="CY25" s="563" t="s">
        <v>102</v>
      </c>
      <c r="CZ25" s="576"/>
      <c r="DA25" s="576"/>
      <c r="DB25" s="576"/>
      <c r="DC25" s="576"/>
      <c r="DD25" s="576"/>
      <c r="DE25" s="576"/>
      <c r="DF25" s="576"/>
      <c r="DG25" s="576"/>
      <c r="DH25" s="576"/>
      <c r="DI25" s="576"/>
      <c r="DJ25" s="576"/>
      <c r="DK25" s="577"/>
      <c r="DL25" s="563">
        <v>105501</v>
      </c>
      <c r="DM25" s="576"/>
      <c r="DN25" s="576"/>
      <c r="DO25" s="576"/>
      <c r="DP25" s="576"/>
      <c r="DQ25" s="576"/>
      <c r="DR25" s="576"/>
      <c r="DS25" s="576"/>
      <c r="DT25" s="576"/>
      <c r="DU25" s="576"/>
      <c r="DV25" s="576"/>
      <c r="DW25" s="576"/>
      <c r="DX25" s="633"/>
    </row>
    <row r="26" spans="2:128" ht="11.25" customHeight="1">
      <c r="B26" s="572" t="s">
        <v>243</v>
      </c>
      <c r="C26" s="573"/>
      <c r="D26" s="573"/>
      <c r="E26" s="573"/>
      <c r="F26" s="573"/>
      <c r="G26" s="573"/>
      <c r="H26" s="573"/>
      <c r="I26" s="573"/>
      <c r="J26" s="573"/>
      <c r="K26" s="573"/>
      <c r="L26" s="573"/>
      <c r="M26" s="573"/>
      <c r="N26" s="573"/>
      <c r="O26" s="573"/>
      <c r="P26" s="573"/>
      <c r="Q26" s="574"/>
      <c r="R26" s="575">
        <v>2242356</v>
      </c>
      <c r="S26" s="576"/>
      <c r="T26" s="576"/>
      <c r="U26" s="576"/>
      <c r="V26" s="576"/>
      <c r="W26" s="576"/>
      <c r="X26" s="576"/>
      <c r="Y26" s="577"/>
      <c r="Z26" s="624">
        <v>0.4</v>
      </c>
      <c r="AA26" s="589"/>
      <c r="AB26" s="589"/>
      <c r="AC26" s="625"/>
      <c r="AD26" s="563">
        <v>539773</v>
      </c>
      <c r="AE26" s="576"/>
      <c r="AF26" s="576"/>
      <c r="AG26" s="576"/>
      <c r="AH26" s="576"/>
      <c r="AI26" s="576"/>
      <c r="AJ26" s="576"/>
      <c r="AK26" s="577"/>
      <c r="AL26" s="624">
        <v>0.2</v>
      </c>
      <c r="AM26" s="589"/>
      <c r="AN26" s="589"/>
      <c r="AO26" s="604"/>
      <c r="AP26" s="630" t="s">
        <v>244</v>
      </c>
      <c r="AQ26" s="631"/>
      <c r="AR26" s="631"/>
      <c r="AS26" s="631"/>
      <c r="AT26" s="631"/>
      <c r="AU26" s="631"/>
      <c r="AV26" s="631"/>
      <c r="AW26" s="631"/>
      <c r="AX26" s="631"/>
      <c r="AY26" s="631"/>
      <c r="AZ26" s="631"/>
      <c r="BA26" s="631"/>
      <c r="BB26" s="631"/>
      <c r="BC26" s="632"/>
      <c r="BD26" s="575" t="s">
        <v>102</v>
      </c>
      <c r="BE26" s="576"/>
      <c r="BF26" s="576"/>
      <c r="BG26" s="576"/>
      <c r="BH26" s="576"/>
      <c r="BI26" s="576"/>
      <c r="BJ26" s="576"/>
      <c r="BK26" s="577"/>
      <c r="BL26" s="626" t="s">
        <v>102</v>
      </c>
      <c r="BM26" s="626"/>
      <c r="BN26" s="626"/>
      <c r="BO26" s="626"/>
      <c r="BP26" s="627" t="s">
        <v>102</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102</v>
      </c>
      <c r="CN26" s="576"/>
      <c r="CO26" s="576"/>
      <c r="CP26" s="576"/>
      <c r="CQ26" s="576"/>
      <c r="CR26" s="576"/>
      <c r="CS26" s="576"/>
      <c r="CT26" s="577"/>
      <c r="CU26" s="626" t="s">
        <v>102</v>
      </c>
      <c r="CV26" s="626"/>
      <c r="CW26" s="626"/>
      <c r="CX26" s="626"/>
      <c r="CY26" s="563" t="s">
        <v>102</v>
      </c>
      <c r="CZ26" s="576"/>
      <c r="DA26" s="576"/>
      <c r="DB26" s="576"/>
      <c r="DC26" s="576"/>
      <c r="DD26" s="576"/>
      <c r="DE26" s="576"/>
      <c r="DF26" s="576"/>
      <c r="DG26" s="576"/>
      <c r="DH26" s="576"/>
      <c r="DI26" s="576"/>
      <c r="DJ26" s="576"/>
      <c r="DK26" s="577"/>
      <c r="DL26" s="563" t="s">
        <v>102</v>
      </c>
      <c r="DM26" s="576"/>
      <c r="DN26" s="576"/>
      <c r="DO26" s="576"/>
      <c r="DP26" s="576"/>
      <c r="DQ26" s="576"/>
      <c r="DR26" s="576"/>
      <c r="DS26" s="576"/>
      <c r="DT26" s="576"/>
      <c r="DU26" s="576"/>
      <c r="DV26" s="576"/>
      <c r="DW26" s="576"/>
      <c r="DX26" s="633"/>
    </row>
    <row r="27" spans="2:128" ht="11.25" customHeight="1">
      <c r="B27" s="572" t="s">
        <v>246</v>
      </c>
      <c r="C27" s="573"/>
      <c r="D27" s="573"/>
      <c r="E27" s="573"/>
      <c r="F27" s="573"/>
      <c r="G27" s="573"/>
      <c r="H27" s="573"/>
      <c r="I27" s="573"/>
      <c r="J27" s="573"/>
      <c r="K27" s="573"/>
      <c r="L27" s="573"/>
      <c r="M27" s="573"/>
      <c r="N27" s="573"/>
      <c r="O27" s="573"/>
      <c r="P27" s="573"/>
      <c r="Q27" s="574"/>
      <c r="R27" s="575">
        <v>240931</v>
      </c>
      <c r="S27" s="576"/>
      <c r="T27" s="576"/>
      <c r="U27" s="576"/>
      <c r="V27" s="576"/>
      <c r="W27" s="576"/>
      <c r="X27" s="576"/>
      <c r="Y27" s="577"/>
      <c r="Z27" s="624">
        <v>0</v>
      </c>
      <c r="AA27" s="589"/>
      <c r="AB27" s="589"/>
      <c r="AC27" s="625"/>
      <c r="AD27" s="563" t="s">
        <v>102</v>
      </c>
      <c r="AE27" s="576"/>
      <c r="AF27" s="576"/>
      <c r="AG27" s="576"/>
      <c r="AH27" s="576"/>
      <c r="AI27" s="576"/>
      <c r="AJ27" s="576"/>
      <c r="AK27" s="577"/>
      <c r="AL27" s="624" t="s">
        <v>102</v>
      </c>
      <c r="AM27" s="589"/>
      <c r="AN27" s="589"/>
      <c r="AO27" s="604"/>
      <c r="AP27" s="630" t="s">
        <v>247</v>
      </c>
      <c r="AQ27" s="631"/>
      <c r="AR27" s="631"/>
      <c r="AS27" s="631"/>
      <c r="AT27" s="631"/>
      <c r="AU27" s="631"/>
      <c r="AV27" s="631"/>
      <c r="AW27" s="631"/>
      <c r="AX27" s="631"/>
      <c r="AY27" s="631"/>
      <c r="AZ27" s="631"/>
      <c r="BA27" s="631"/>
      <c r="BB27" s="631"/>
      <c r="BC27" s="632"/>
      <c r="BD27" s="575" t="s">
        <v>102</v>
      </c>
      <c r="BE27" s="576"/>
      <c r="BF27" s="576"/>
      <c r="BG27" s="576"/>
      <c r="BH27" s="576"/>
      <c r="BI27" s="576"/>
      <c r="BJ27" s="576"/>
      <c r="BK27" s="577"/>
      <c r="BL27" s="626" t="s">
        <v>102</v>
      </c>
      <c r="BM27" s="626"/>
      <c r="BN27" s="626"/>
      <c r="BO27" s="626"/>
      <c r="BP27" s="627" t="s">
        <v>102</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283995</v>
      </c>
      <c r="CN27" s="576"/>
      <c r="CO27" s="576"/>
      <c r="CP27" s="576"/>
      <c r="CQ27" s="576"/>
      <c r="CR27" s="576"/>
      <c r="CS27" s="576"/>
      <c r="CT27" s="577"/>
      <c r="CU27" s="626">
        <v>0.1</v>
      </c>
      <c r="CV27" s="626"/>
      <c r="CW27" s="626"/>
      <c r="CX27" s="626"/>
      <c r="CY27" s="563" t="s">
        <v>102</v>
      </c>
      <c r="CZ27" s="576"/>
      <c r="DA27" s="576"/>
      <c r="DB27" s="576"/>
      <c r="DC27" s="576"/>
      <c r="DD27" s="576"/>
      <c r="DE27" s="576"/>
      <c r="DF27" s="576"/>
      <c r="DG27" s="576"/>
      <c r="DH27" s="576"/>
      <c r="DI27" s="576"/>
      <c r="DJ27" s="576"/>
      <c r="DK27" s="577"/>
      <c r="DL27" s="563">
        <v>283995</v>
      </c>
      <c r="DM27" s="576"/>
      <c r="DN27" s="576"/>
      <c r="DO27" s="576"/>
      <c r="DP27" s="576"/>
      <c r="DQ27" s="576"/>
      <c r="DR27" s="576"/>
      <c r="DS27" s="576"/>
      <c r="DT27" s="576"/>
      <c r="DU27" s="576"/>
      <c r="DV27" s="576"/>
      <c r="DW27" s="576"/>
      <c r="DX27" s="633"/>
    </row>
    <row r="28" spans="2:128" ht="11.25" customHeight="1">
      <c r="B28" s="572" t="s">
        <v>249</v>
      </c>
      <c r="C28" s="573"/>
      <c r="D28" s="573"/>
      <c r="E28" s="573"/>
      <c r="F28" s="573"/>
      <c r="G28" s="573"/>
      <c r="H28" s="573"/>
      <c r="I28" s="573"/>
      <c r="J28" s="573"/>
      <c r="K28" s="573"/>
      <c r="L28" s="573"/>
      <c r="M28" s="573"/>
      <c r="N28" s="573"/>
      <c r="O28" s="573"/>
      <c r="P28" s="573"/>
      <c r="Q28" s="574"/>
      <c r="R28" s="575">
        <v>18102884</v>
      </c>
      <c r="S28" s="576"/>
      <c r="T28" s="576"/>
      <c r="U28" s="576"/>
      <c r="V28" s="576"/>
      <c r="W28" s="576"/>
      <c r="X28" s="576"/>
      <c r="Y28" s="577"/>
      <c r="Z28" s="624">
        <v>3.4</v>
      </c>
      <c r="AA28" s="589"/>
      <c r="AB28" s="589"/>
      <c r="AC28" s="625"/>
      <c r="AD28" s="563" t="s">
        <v>102</v>
      </c>
      <c r="AE28" s="576"/>
      <c r="AF28" s="576"/>
      <c r="AG28" s="576"/>
      <c r="AH28" s="576"/>
      <c r="AI28" s="576"/>
      <c r="AJ28" s="576"/>
      <c r="AK28" s="577"/>
      <c r="AL28" s="624" t="s">
        <v>102</v>
      </c>
      <c r="AM28" s="589"/>
      <c r="AN28" s="589"/>
      <c r="AO28" s="604"/>
      <c r="AP28" s="630" t="s">
        <v>250</v>
      </c>
      <c r="AQ28" s="631"/>
      <c r="AR28" s="631"/>
      <c r="AS28" s="631"/>
      <c r="AT28" s="631"/>
      <c r="AU28" s="631"/>
      <c r="AV28" s="631"/>
      <c r="AW28" s="631"/>
      <c r="AX28" s="631"/>
      <c r="AY28" s="631"/>
      <c r="AZ28" s="631"/>
      <c r="BA28" s="631"/>
      <c r="BB28" s="631"/>
      <c r="BC28" s="632"/>
      <c r="BD28" s="575">
        <v>451160</v>
      </c>
      <c r="BE28" s="576"/>
      <c r="BF28" s="576"/>
      <c r="BG28" s="576"/>
      <c r="BH28" s="576"/>
      <c r="BI28" s="576"/>
      <c r="BJ28" s="576"/>
      <c r="BK28" s="577"/>
      <c r="BL28" s="626">
        <v>0.7</v>
      </c>
      <c r="BM28" s="626"/>
      <c r="BN28" s="626"/>
      <c r="BO28" s="626"/>
      <c r="BP28" s="627" t="s">
        <v>102</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102</v>
      </c>
      <c r="CN28" s="576"/>
      <c r="CO28" s="576"/>
      <c r="CP28" s="576"/>
      <c r="CQ28" s="576"/>
      <c r="CR28" s="576"/>
      <c r="CS28" s="576"/>
      <c r="CT28" s="577"/>
      <c r="CU28" s="626" t="s">
        <v>102</v>
      </c>
      <c r="CV28" s="626"/>
      <c r="CW28" s="626"/>
      <c r="CX28" s="626"/>
      <c r="CY28" s="563" t="s">
        <v>102</v>
      </c>
      <c r="CZ28" s="576"/>
      <c r="DA28" s="576"/>
      <c r="DB28" s="576"/>
      <c r="DC28" s="576"/>
      <c r="DD28" s="576"/>
      <c r="DE28" s="576"/>
      <c r="DF28" s="576"/>
      <c r="DG28" s="576"/>
      <c r="DH28" s="576"/>
      <c r="DI28" s="576"/>
      <c r="DJ28" s="576"/>
      <c r="DK28" s="577"/>
      <c r="DL28" s="563" t="s">
        <v>102</v>
      </c>
      <c r="DM28" s="576"/>
      <c r="DN28" s="576"/>
      <c r="DO28" s="576"/>
      <c r="DP28" s="576"/>
      <c r="DQ28" s="576"/>
      <c r="DR28" s="576"/>
      <c r="DS28" s="576"/>
      <c r="DT28" s="576"/>
      <c r="DU28" s="576"/>
      <c r="DV28" s="576"/>
      <c r="DW28" s="576"/>
      <c r="DX28" s="633"/>
    </row>
    <row r="29" spans="2:128" ht="11.25" customHeight="1">
      <c r="B29" s="572" t="s">
        <v>252</v>
      </c>
      <c r="C29" s="573"/>
      <c r="D29" s="573"/>
      <c r="E29" s="573"/>
      <c r="F29" s="573"/>
      <c r="G29" s="573"/>
      <c r="H29" s="573"/>
      <c r="I29" s="573"/>
      <c r="J29" s="573"/>
      <c r="K29" s="573"/>
      <c r="L29" s="573"/>
      <c r="M29" s="573"/>
      <c r="N29" s="573"/>
      <c r="O29" s="573"/>
      <c r="P29" s="573"/>
      <c r="Q29" s="574"/>
      <c r="R29" s="575">
        <v>19057361</v>
      </c>
      <c r="S29" s="576"/>
      <c r="T29" s="576"/>
      <c r="U29" s="576"/>
      <c r="V29" s="576"/>
      <c r="W29" s="576"/>
      <c r="X29" s="576"/>
      <c r="Y29" s="577"/>
      <c r="Z29" s="624">
        <v>3.6</v>
      </c>
      <c r="AA29" s="589"/>
      <c r="AB29" s="589"/>
      <c r="AC29" s="625"/>
      <c r="AD29" s="563" t="s">
        <v>102</v>
      </c>
      <c r="AE29" s="576"/>
      <c r="AF29" s="576"/>
      <c r="AG29" s="576"/>
      <c r="AH29" s="576"/>
      <c r="AI29" s="576"/>
      <c r="AJ29" s="576"/>
      <c r="AK29" s="577"/>
      <c r="AL29" s="624" t="s">
        <v>102</v>
      </c>
      <c r="AM29" s="589"/>
      <c r="AN29" s="589"/>
      <c r="AO29" s="604"/>
      <c r="AP29" s="630" t="s">
        <v>253</v>
      </c>
      <c r="AQ29" s="631"/>
      <c r="AR29" s="631"/>
      <c r="AS29" s="631"/>
      <c r="AT29" s="631"/>
      <c r="AU29" s="631"/>
      <c r="AV29" s="631"/>
      <c r="AW29" s="631"/>
      <c r="AX29" s="631"/>
      <c r="AY29" s="631"/>
      <c r="AZ29" s="631"/>
      <c r="BA29" s="631"/>
      <c r="BB29" s="631"/>
      <c r="BC29" s="632"/>
      <c r="BD29" s="575">
        <v>25214</v>
      </c>
      <c r="BE29" s="576"/>
      <c r="BF29" s="576"/>
      <c r="BG29" s="576"/>
      <c r="BH29" s="576"/>
      <c r="BI29" s="576"/>
      <c r="BJ29" s="576"/>
      <c r="BK29" s="577"/>
      <c r="BL29" s="626">
        <v>0</v>
      </c>
      <c r="BM29" s="626"/>
      <c r="BN29" s="626"/>
      <c r="BO29" s="626"/>
      <c r="BP29" s="627" t="s">
        <v>102</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102</v>
      </c>
      <c r="CN29" s="576"/>
      <c r="CO29" s="576"/>
      <c r="CP29" s="576"/>
      <c r="CQ29" s="576"/>
      <c r="CR29" s="576"/>
      <c r="CS29" s="576"/>
      <c r="CT29" s="577"/>
      <c r="CU29" s="626" t="s">
        <v>102</v>
      </c>
      <c r="CV29" s="626"/>
      <c r="CW29" s="626"/>
      <c r="CX29" s="626"/>
      <c r="CY29" s="563" t="s">
        <v>102</v>
      </c>
      <c r="CZ29" s="576"/>
      <c r="DA29" s="576"/>
      <c r="DB29" s="576"/>
      <c r="DC29" s="576"/>
      <c r="DD29" s="576"/>
      <c r="DE29" s="576"/>
      <c r="DF29" s="576"/>
      <c r="DG29" s="576"/>
      <c r="DH29" s="576"/>
      <c r="DI29" s="576"/>
      <c r="DJ29" s="576"/>
      <c r="DK29" s="577"/>
      <c r="DL29" s="563" t="s">
        <v>102</v>
      </c>
      <c r="DM29" s="576"/>
      <c r="DN29" s="576"/>
      <c r="DO29" s="576"/>
      <c r="DP29" s="576"/>
      <c r="DQ29" s="576"/>
      <c r="DR29" s="576"/>
      <c r="DS29" s="576"/>
      <c r="DT29" s="576"/>
      <c r="DU29" s="576"/>
      <c r="DV29" s="576"/>
      <c r="DW29" s="576"/>
      <c r="DX29" s="633"/>
    </row>
    <row r="30" spans="2:128" ht="11.25" customHeight="1">
      <c r="B30" s="572" t="s">
        <v>255</v>
      </c>
      <c r="C30" s="573"/>
      <c r="D30" s="573"/>
      <c r="E30" s="573"/>
      <c r="F30" s="573"/>
      <c r="G30" s="573"/>
      <c r="H30" s="573"/>
      <c r="I30" s="573"/>
      <c r="J30" s="573"/>
      <c r="K30" s="573"/>
      <c r="L30" s="573"/>
      <c r="M30" s="573"/>
      <c r="N30" s="573"/>
      <c r="O30" s="573"/>
      <c r="P30" s="573"/>
      <c r="Q30" s="574"/>
      <c r="R30" s="575">
        <v>64116876</v>
      </c>
      <c r="S30" s="576"/>
      <c r="T30" s="576"/>
      <c r="U30" s="576"/>
      <c r="V30" s="576"/>
      <c r="W30" s="576"/>
      <c r="X30" s="576"/>
      <c r="Y30" s="577"/>
      <c r="Z30" s="624">
        <v>12</v>
      </c>
      <c r="AA30" s="589"/>
      <c r="AB30" s="589"/>
      <c r="AC30" s="625"/>
      <c r="AD30" s="563">
        <v>19952</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25214</v>
      </c>
      <c r="BE30" s="576"/>
      <c r="BF30" s="576"/>
      <c r="BG30" s="576"/>
      <c r="BH30" s="576"/>
      <c r="BI30" s="576"/>
      <c r="BJ30" s="576"/>
      <c r="BK30" s="577"/>
      <c r="BL30" s="626">
        <v>0</v>
      </c>
      <c r="BM30" s="626"/>
      <c r="BN30" s="626"/>
      <c r="BO30" s="626"/>
      <c r="BP30" s="627" t="s">
        <v>102</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518558603</v>
      </c>
      <c r="CN30" s="576"/>
      <c r="CO30" s="576"/>
      <c r="CP30" s="576"/>
      <c r="CQ30" s="576"/>
      <c r="CR30" s="576"/>
      <c r="CS30" s="576"/>
      <c r="CT30" s="577"/>
      <c r="CU30" s="626">
        <v>100</v>
      </c>
      <c r="CV30" s="626"/>
      <c r="CW30" s="626"/>
      <c r="CX30" s="626"/>
      <c r="CY30" s="563">
        <v>119037730</v>
      </c>
      <c r="CZ30" s="576"/>
      <c r="DA30" s="576"/>
      <c r="DB30" s="576"/>
      <c r="DC30" s="576"/>
      <c r="DD30" s="576"/>
      <c r="DE30" s="576"/>
      <c r="DF30" s="576"/>
      <c r="DG30" s="576"/>
      <c r="DH30" s="576"/>
      <c r="DI30" s="576"/>
      <c r="DJ30" s="576"/>
      <c r="DK30" s="577"/>
      <c r="DL30" s="563">
        <v>319039852</v>
      </c>
      <c r="DM30" s="576"/>
      <c r="DN30" s="576"/>
      <c r="DO30" s="576"/>
      <c r="DP30" s="576"/>
      <c r="DQ30" s="576"/>
      <c r="DR30" s="576"/>
      <c r="DS30" s="576"/>
      <c r="DT30" s="576"/>
      <c r="DU30" s="576"/>
      <c r="DV30" s="576"/>
      <c r="DW30" s="576"/>
      <c r="DX30" s="633"/>
    </row>
    <row r="31" spans="2:128" ht="11.25" customHeight="1">
      <c r="B31" s="572" t="s">
        <v>258</v>
      </c>
      <c r="C31" s="573"/>
      <c r="D31" s="573"/>
      <c r="E31" s="573"/>
      <c r="F31" s="573"/>
      <c r="G31" s="573"/>
      <c r="H31" s="573"/>
      <c r="I31" s="573"/>
      <c r="J31" s="573"/>
      <c r="K31" s="573"/>
      <c r="L31" s="573"/>
      <c r="M31" s="573"/>
      <c r="N31" s="573"/>
      <c r="O31" s="573"/>
      <c r="P31" s="573"/>
      <c r="Q31" s="574"/>
      <c r="R31" s="575">
        <v>70847955</v>
      </c>
      <c r="S31" s="576"/>
      <c r="T31" s="576"/>
      <c r="U31" s="576"/>
      <c r="V31" s="576"/>
      <c r="W31" s="576"/>
      <c r="X31" s="576"/>
      <c r="Y31" s="577"/>
      <c r="Z31" s="624">
        <v>13.2</v>
      </c>
      <c r="AA31" s="589"/>
      <c r="AB31" s="589"/>
      <c r="AC31" s="625"/>
      <c r="AD31" s="563" t="s">
        <v>102</v>
      </c>
      <c r="AE31" s="576"/>
      <c r="AF31" s="576"/>
      <c r="AG31" s="576"/>
      <c r="AH31" s="576"/>
      <c r="AI31" s="576"/>
      <c r="AJ31" s="576"/>
      <c r="AK31" s="577"/>
      <c r="AL31" s="624" t="s">
        <v>102</v>
      </c>
      <c r="AM31" s="589"/>
      <c r="AN31" s="589"/>
      <c r="AO31" s="604"/>
      <c r="AP31" s="630" t="s">
        <v>259</v>
      </c>
      <c r="AQ31" s="631"/>
      <c r="AR31" s="631"/>
      <c r="AS31" s="631"/>
      <c r="AT31" s="631"/>
      <c r="AU31" s="631"/>
      <c r="AV31" s="631"/>
      <c r="AW31" s="631"/>
      <c r="AX31" s="631"/>
      <c r="AY31" s="631"/>
      <c r="AZ31" s="631"/>
      <c r="BA31" s="631"/>
      <c r="BB31" s="631"/>
      <c r="BC31" s="632"/>
      <c r="BD31" s="575">
        <v>425946</v>
      </c>
      <c r="BE31" s="576"/>
      <c r="BF31" s="576"/>
      <c r="BG31" s="576"/>
      <c r="BH31" s="576"/>
      <c r="BI31" s="576"/>
      <c r="BJ31" s="576"/>
      <c r="BK31" s="577"/>
      <c r="BL31" s="626">
        <v>0.6</v>
      </c>
      <c r="BM31" s="626"/>
      <c r="BN31" s="626"/>
      <c r="BO31" s="626"/>
      <c r="BP31" s="627" t="s">
        <v>102</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260</v>
      </c>
      <c r="C32" s="573"/>
      <c r="D32" s="573"/>
      <c r="E32" s="573"/>
      <c r="F32" s="573"/>
      <c r="G32" s="573"/>
      <c r="H32" s="573"/>
      <c r="I32" s="573"/>
      <c r="J32" s="573"/>
      <c r="K32" s="573"/>
      <c r="L32" s="573"/>
      <c r="M32" s="573"/>
      <c r="N32" s="573"/>
      <c r="O32" s="573"/>
      <c r="P32" s="573"/>
      <c r="Q32" s="574"/>
      <c r="R32" s="575" t="s">
        <v>102</v>
      </c>
      <c r="S32" s="576"/>
      <c r="T32" s="576"/>
      <c r="U32" s="576"/>
      <c r="V32" s="576"/>
      <c r="W32" s="576"/>
      <c r="X32" s="576"/>
      <c r="Y32" s="577"/>
      <c r="Z32" s="624" t="s">
        <v>102</v>
      </c>
      <c r="AA32" s="589"/>
      <c r="AB32" s="589"/>
      <c r="AC32" s="625"/>
      <c r="AD32" s="563" t="s">
        <v>102</v>
      </c>
      <c r="AE32" s="576"/>
      <c r="AF32" s="576"/>
      <c r="AG32" s="576"/>
      <c r="AH32" s="576"/>
      <c r="AI32" s="576"/>
      <c r="AJ32" s="576"/>
      <c r="AK32" s="577"/>
      <c r="AL32" s="624" t="s">
        <v>102</v>
      </c>
      <c r="AM32" s="589"/>
      <c r="AN32" s="589"/>
      <c r="AO32" s="604"/>
      <c r="AP32" s="630" t="s">
        <v>261</v>
      </c>
      <c r="AQ32" s="631"/>
      <c r="AR32" s="631"/>
      <c r="AS32" s="631"/>
      <c r="AT32" s="631"/>
      <c r="AU32" s="631"/>
      <c r="AV32" s="631"/>
      <c r="AW32" s="631"/>
      <c r="AX32" s="631"/>
      <c r="AY32" s="631"/>
      <c r="AZ32" s="631"/>
      <c r="BA32" s="631"/>
      <c r="BB32" s="631"/>
      <c r="BC32" s="632"/>
      <c r="BD32" s="575" t="s">
        <v>102</v>
      </c>
      <c r="BE32" s="576"/>
      <c r="BF32" s="576"/>
      <c r="BG32" s="576"/>
      <c r="BH32" s="576"/>
      <c r="BI32" s="576"/>
      <c r="BJ32" s="576"/>
      <c r="BK32" s="577"/>
      <c r="BL32" s="626" t="s">
        <v>102</v>
      </c>
      <c r="BM32" s="626"/>
      <c r="BN32" s="626"/>
      <c r="BO32" s="626"/>
      <c r="BP32" s="627" t="s">
        <v>102</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263</v>
      </c>
      <c r="C33" s="573"/>
      <c r="D33" s="573"/>
      <c r="E33" s="573"/>
      <c r="F33" s="573"/>
      <c r="G33" s="573"/>
      <c r="H33" s="573"/>
      <c r="I33" s="573"/>
      <c r="J33" s="573"/>
      <c r="K33" s="573"/>
      <c r="L33" s="573"/>
      <c r="M33" s="573"/>
      <c r="N33" s="573"/>
      <c r="O33" s="573"/>
      <c r="P33" s="573"/>
      <c r="Q33" s="574"/>
      <c r="R33" s="575">
        <v>30353955</v>
      </c>
      <c r="S33" s="576"/>
      <c r="T33" s="576"/>
      <c r="U33" s="576"/>
      <c r="V33" s="576"/>
      <c r="W33" s="576"/>
      <c r="X33" s="576"/>
      <c r="Y33" s="577"/>
      <c r="Z33" s="624">
        <v>5.7</v>
      </c>
      <c r="AA33" s="589"/>
      <c r="AB33" s="589"/>
      <c r="AC33" s="625"/>
      <c r="AD33" s="563" t="s">
        <v>102</v>
      </c>
      <c r="AE33" s="576"/>
      <c r="AF33" s="576"/>
      <c r="AG33" s="576"/>
      <c r="AH33" s="576"/>
      <c r="AI33" s="576"/>
      <c r="AJ33" s="576"/>
      <c r="AK33" s="577"/>
      <c r="AL33" s="624" t="s">
        <v>102</v>
      </c>
      <c r="AM33" s="589"/>
      <c r="AN33" s="589"/>
      <c r="AO33" s="604"/>
      <c r="AP33" s="572" t="s">
        <v>137</v>
      </c>
      <c r="AQ33" s="573"/>
      <c r="AR33" s="573"/>
      <c r="AS33" s="573"/>
      <c r="AT33" s="573"/>
      <c r="AU33" s="573"/>
      <c r="AV33" s="573"/>
      <c r="AW33" s="573"/>
      <c r="AX33" s="573"/>
      <c r="AY33" s="573"/>
      <c r="AZ33" s="573"/>
      <c r="BA33" s="573"/>
      <c r="BB33" s="573"/>
      <c r="BC33" s="574"/>
      <c r="BD33" s="575">
        <v>68429128</v>
      </c>
      <c r="BE33" s="576"/>
      <c r="BF33" s="576"/>
      <c r="BG33" s="576"/>
      <c r="BH33" s="576"/>
      <c r="BI33" s="576"/>
      <c r="BJ33" s="576"/>
      <c r="BK33" s="577"/>
      <c r="BL33" s="626">
        <v>100</v>
      </c>
      <c r="BM33" s="626"/>
      <c r="BN33" s="626"/>
      <c r="BO33" s="626"/>
      <c r="BP33" s="627">
        <v>503453</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c r="B34" s="545" t="s">
        <v>269</v>
      </c>
      <c r="C34" s="546"/>
      <c r="D34" s="546"/>
      <c r="E34" s="546"/>
      <c r="F34" s="546"/>
      <c r="G34" s="546"/>
      <c r="H34" s="546"/>
      <c r="I34" s="546"/>
      <c r="J34" s="546"/>
      <c r="K34" s="546"/>
      <c r="L34" s="546"/>
      <c r="M34" s="546"/>
      <c r="N34" s="546"/>
      <c r="O34" s="546"/>
      <c r="P34" s="546"/>
      <c r="Q34" s="547"/>
      <c r="R34" s="575">
        <v>536486890</v>
      </c>
      <c r="S34" s="576"/>
      <c r="T34" s="576"/>
      <c r="U34" s="576"/>
      <c r="V34" s="576"/>
      <c r="W34" s="576"/>
      <c r="X34" s="576"/>
      <c r="Y34" s="577"/>
      <c r="Z34" s="626">
        <v>100</v>
      </c>
      <c r="AA34" s="626"/>
      <c r="AB34" s="626"/>
      <c r="AC34" s="626"/>
      <c r="AD34" s="627">
        <v>258204177</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223299357</v>
      </c>
      <c r="CN34" s="612"/>
      <c r="CO34" s="612"/>
      <c r="CP34" s="612"/>
      <c r="CQ34" s="612"/>
      <c r="CR34" s="612"/>
      <c r="CS34" s="612"/>
      <c r="CT34" s="613"/>
      <c r="CU34" s="614">
        <v>43.1</v>
      </c>
      <c r="CV34" s="615"/>
      <c r="CW34" s="615"/>
      <c r="CX34" s="617"/>
      <c r="CY34" s="611">
        <v>203352556</v>
      </c>
      <c r="CZ34" s="612"/>
      <c r="DA34" s="612"/>
      <c r="DB34" s="612"/>
      <c r="DC34" s="612"/>
      <c r="DD34" s="612"/>
      <c r="DE34" s="612"/>
      <c r="DF34" s="613"/>
      <c r="DG34" s="611">
        <v>196923585</v>
      </c>
      <c r="DH34" s="612"/>
      <c r="DI34" s="612"/>
      <c r="DJ34" s="612"/>
      <c r="DK34" s="612"/>
      <c r="DL34" s="612"/>
      <c r="DM34" s="612"/>
      <c r="DN34" s="612"/>
      <c r="DO34" s="612"/>
      <c r="DP34" s="612"/>
      <c r="DQ34" s="613"/>
      <c r="DR34" s="614">
        <v>68.2</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118236311</v>
      </c>
      <c r="CN35" s="564"/>
      <c r="CO35" s="564"/>
      <c r="CP35" s="564"/>
      <c r="CQ35" s="564"/>
      <c r="CR35" s="564"/>
      <c r="CS35" s="564"/>
      <c r="CT35" s="565"/>
      <c r="CU35" s="578">
        <v>22.8</v>
      </c>
      <c r="CV35" s="579"/>
      <c r="CW35" s="579"/>
      <c r="CX35" s="580"/>
      <c r="CY35" s="563">
        <v>102742914</v>
      </c>
      <c r="CZ35" s="564"/>
      <c r="DA35" s="564"/>
      <c r="DB35" s="564"/>
      <c r="DC35" s="564"/>
      <c r="DD35" s="564"/>
      <c r="DE35" s="564"/>
      <c r="DF35" s="565"/>
      <c r="DG35" s="563">
        <v>99408624</v>
      </c>
      <c r="DH35" s="564"/>
      <c r="DI35" s="564"/>
      <c r="DJ35" s="564"/>
      <c r="DK35" s="564"/>
      <c r="DL35" s="564"/>
      <c r="DM35" s="564"/>
      <c r="DN35" s="564"/>
      <c r="DO35" s="564"/>
      <c r="DP35" s="564"/>
      <c r="DQ35" s="565"/>
      <c r="DR35" s="578">
        <v>34.5</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84288252</v>
      </c>
      <c r="CN36" s="576"/>
      <c r="CO36" s="576"/>
      <c r="CP36" s="576"/>
      <c r="CQ36" s="576"/>
      <c r="CR36" s="576"/>
      <c r="CS36" s="576"/>
      <c r="CT36" s="577"/>
      <c r="CU36" s="578">
        <v>16.3</v>
      </c>
      <c r="CV36" s="579"/>
      <c r="CW36" s="579"/>
      <c r="CX36" s="580"/>
      <c r="CY36" s="563">
        <v>71944506</v>
      </c>
      <c r="CZ36" s="564"/>
      <c r="DA36" s="564"/>
      <c r="DB36" s="564"/>
      <c r="DC36" s="564"/>
      <c r="DD36" s="564"/>
      <c r="DE36" s="564"/>
      <c r="DF36" s="565"/>
      <c r="DG36" s="563">
        <v>71919360</v>
      </c>
      <c r="DH36" s="564"/>
      <c r="DI36" s="564"/>
      <c r="DJ36" s="564"/>
      <c r="DK36" s="564"/>
      <c r="DL36" s="564"/>
      <c r="DM36" s="564"/>
      <c r="DN36" s="564"/>
      <c r="DO36" s="564"/>
      <c r="DP36" s="564"/>
      <c r="DQ36" s="565"/>
      <c r="DR36" s="578">
        <v>24.9</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10422378</v>
      </c>
      <c r="CN37" s="564"/>
      <c r="CO37" s="564"/>
      <c r="CP37" s="564"/>
      <c r="CQ37" s="564"/>
      <c r="CR37" s="564"/>
      <c r="CS37" s="564"/>
      <c r="CT37" s="565"/>
      <c r="CU37" s="578">
        <v>2</v>
      </c>
      <c r="CV37" s="579"/>
      <c r="CW37" s="579"/>
      <c r="CX37" s="580"/>
      <c r="CY37" s="563">
        <v>7570101</v>
      </c>
      <c r="CZ37" s="564"/>
      <c r="DA37" s="564"/>
      <c r="DB37" s="564"/>
      <c r="DC37" s="564"/>
      <c r="DD37" s="564"/>
      <c r="DE37" s="564"/>
      <c r="DF37" s="565"/>
      <c r="DG37" s="563">
        <v>7447211</v>
      </c>
      <c r="DH37" s="564"/>
      <c r="DI37" s="564"/>
      <c r="DJ37" s="564"/>
      <c r="DK37" s="564"/>
      <c r="DL37" s="564"/>
      <c r="DM37" s="564"/>
      <c r="DN37" s="564"/>
      <c r="DO37" s="564"/>
      <c r="DP37" s="564"/>
      <c r="DQ37" s="565"/>
      <c r="DR37" s="578">
        <v>2.6</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137</v>
      </c>
      <c r="AY38" s="601"/>
      <c r="AZ38" s="601"/>
      <c r="BA38" s="601"/>
      <c r="BB38" s="601"/>
      <c r="BC38" s="602"/>
      <c r="BD38" s="621">
        <v>99.5</v>
      </c>
      <c r="BE38" s="622"/>
      <c r="BF38" s="622"/>
      <c r="BG38" s="622"/>
      <c r="BH38" s="622"/>
      <c r="BI38" s="622">
        <v>98.8</v>
      </c>
      <c r="BJ38" s="622"/>
      <c r="BK38" s="622"/>
      <c r="BL38" s="622"/>
      <c r="BM38" s="623"/>
      <c r="BN38" s="621">
        <v>99.4</v>
      </c>
      <c r="BO38" s="622"/>
      <c r="BP38" s="622"/>
      <c r="BQ38" s="622"/>
      <c r="BR38" s="622"/>
      <c r="BS38" s="622">
        <v>98.5</v>
      </c>
      <c r="BT38" s="622"/>
      <c r="BU38" s="622"/>
      <c r="BV38" s="622"/>
      <c r="BW38" s="623"/>
      <c r="BY38" s="572" t="s">
        <v>279</v>
      </c>
      <c r="BZ38" s="573"/>
      <c r="CA38" s="573"/>
      <c r="CB38" s="573"/>
      <c r="CC38" s="573"/>
      <c r="CD38" s="573"/>
      <c r="CE38" s="573"/>
      <c r="CF38" s="573"/>
      <c r="CG38" s="573"/>
      <c r="CH38" s="573"/>
      <c r="CI38" s="573"/>
      <c r="CJ38" s="573"/>
      <c r="CK38" s="573"/>
      <c r="CL38" s="574"/>
      <c r="CM38" s="575">
        <v>94640668</v>
      </c>
      <c r="CN38" s="576"/>
      <c r="CO38" s="576"/>
      <c r="CP38" s="576"/>
      <c r="CQ38" s="576"/>
      <c r="CR38" s="576"/>
      <c r="CS38" s="576"/>
      <c r="CT38" s="577"/>
      <c r="CU38" s="578">
        <v>18.3</v>
      </c>
      <c r="CV38" s="579"/>
      <c r="CW38" s="579"/>
      <c r="CX38" s="580"/>
      <c r="CY38" s="563">
        <v>93039541</v>
      </c>
      <c r="CZ38" s="564"/>
      <c r="DA38" s="564"/>
      <c r="DB38" s="564"/>
      <c r="DC38" s="564"/>
      <c r="DD38" s="564"/>
      <c r="DE38" s="564"/>
      <c r="DF38" s="565"/>
      <c r="DG38" s="563">
        <v>90067750</v>
      </c>
      <c r="DH38" s="564"/>
      <c r="DI38" s="564"/>
      <c r="DJ38" s="564"/>
      <c r="DK38" s="564"/>
      <c r="DL38" s="564"/>
      <c r="DM38" s="564"/>
      <c r="DN38" s="564"/>
      <c r="DO38" s="564"/>
      <c r="DP38" s="564"/>
      <c r="DQ38" s="565"/>
      <c r="DR38" s="578">
        <v>31.2</v>
      </c>
      <c r="DS38" s="579"/>
      <c r="DT38" s="579"/>
      <c r="DU38" s="579"/>
      <c r="DV38" s="579"/>
      <c r="DW38" s="579"/>
      <c r="DX38" s="588"/>
    </row>
    <row r="39" spans="2:128" ht="11.25" customHeight="1">
      <c r="AP39" s="593"/>
      <c r="AQ39" s="594"/>
      <c r="AR39" s="594"/>
      <c r="AS39" s="594"/>
      <c r="AT39" s="598"/>
      <c r="AU39" s="167" t="s">
        <v>280</v>
      </c>
      <c r="AV39" s="167"/>
      <c r="AW39" s="167"/>
      <c r="AX39" s="572" t="s">
        <v>281</v>
      </c>
      <c r="AY39" s="573"/>
      <c r="AZ39" s="573"/>
      <c r="BA39" s="573"/>
      <c r="BB39" s="573"/>
      <c r="BC39" s="574"/>
      <c r="BD39" s="603">
        <v>99.2</v>
      </c>
      <c r="BE39" s="589"/>
      <c r="BF39" s="589"/>
      <c r="BG39" s="589"/>
      <c r="BH39" s="589"/>
      <c r="BI39" s="589">
        <v>97.9</v>
      </c>
      <c r="BJ39" s="589"/>
      <c r="BK39" s="589"/>
      <c r="BL39" s="589"/>
      <c r="BM39" s="604"/>
      <c r="BN39" s="603">
        <v>99.2</v>
      </c>
      <c r="BO39" s="589"/>
      <c r="BP39" s="589"/>
      <c r="BQ39" s="589"/>
      <c r="BR39" s="589"/>
      <c r="BS39" s="589">
        <v>97.5</v>
      </c>
      <c r="BT39" s="589"/>
      <c r="BU39" s="589"/>
      <c r="BV39" s="589"/>
      <c r="BW39" s="604"/>
      <c r="BY39" s="581" t="s">
        <v>282</v>
      </c>
      <c r="BZ39" s="582"/>
      <c r="CA39" s="572" t="s">
        <v>55</v>
      </c>
      <c r="CB39" s="573"/>
      <c r="CC39" s="573"/>
      <c r="CD39" s="573"/>
      <c r="CE39" s="573"/>
      <c r="CF39" s="573"/>
      <c r="CG39" s="573"/>
      <c r="CH39" s="573"/>
      <c r="CI39" s="573"/>
      <c r="CJ39" s="573"/>
      <c r="CK39" s="573"/>
      <c r="CL39" s="574"/>
      <c r="CM39" s="575">
        <v>94614851</v>
      </c>
      <c r="CN39" s="564"/>
      <c r="CO39" s="564"/>
      <c r="CP39" s="564"/>
      <c r="CQ39" s="564"/>
      <c r="CR39" s="564"/>
      <c r="CS39" s="564"/>
      <c r="CT39" s="565"/>
      <c r="CU39" s="578">
        <v>18.2</v>
      </c>
      <c r="CV39" s="579"/>
      <c r="CW39" s="579"/>
      <c r="CX39" s="580"/>
      <c r="CY39" s="563">
        <v>93013724</v>
      </c>
      <c r="CZ39" s="564"/>
      <c r="DA39" s="564"/>
      <c r="DB39" s="564"/>
      <c r="DC39" s="564"/>
      <c r="DD39" s="564"/>
      <c r="DE39" s="564"/>
      <c r="DF39" s="565"/>
      <c r="DG39" s="563">
        <v>90041933</v>
      </c>
      <c r="DH39" s="564"/>
      <c r="DI39" s="564"/>
      <c r="DJ39" s="564"/>
      <c r="DK39" s="564"/>
      <c r="DL39" s="564"/>
      <c r="DM39" s="564"/>
      <c r="DN39" s="564"/>
      <c r="DO39" s="564"/>
      <c r="DP39" s="564"/>
      <c r="DQ39" s="565"/>
      <c r="DR39" s="578">
        <v>31.2</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99.9</v>
      </c>
      <c r="BE40" s="606"/>
      <c r="BF40" s="606"/>
      <c r="BG40" s="606"/>
      <c r="BH40" s="606"/>
      <c r="BI40" s="606">
        <v>99.5</v>
      </c>
      <c r="BJ40" s="606"/>
      <c r="BK40" s="606"/>
      <c r="BL40" s="606"/>
      <c r="BM40" s="607"/>
      <c r="BN40" s="605">
        <v>99.9</v>
      </c>
      <c r="BO40" s="606"/>
      <c r="BP40" s="606"/>
      <c r="BQ40" s="606"/>
      <c r="BR40" s="606"/>
      <c r="BS40" s="606">
        <v>99.2</v>
      </c>
      <c r="BT40" s="606"/>
      <c r="BU40" s="606"/>
      <c r="BV40" s="606"/>
      <c r="BW40" s="607"/>
      <c r="BY40" s="583"/>
      <c r="BZ40" s="584"/>
      <c r="CA40" s="572" t="s">
        <v>284</v>
      </c>
      <c r="CB40" s="573"/>
      <c r="CC40" s="573"/>
      <c r="CD40" s="573"/>
      <c r="CE40" s="573"/>
      <c r="CF40" s="573"/>
      <c r="CG40" s="573"/>
      <c r="CH40" s="573"/>
      <c r="CI40" s="573"/>
      <c r="CJ40" s="573"/>
      <c r="CK40" s="573"/>
      <c r="CL40" s="574"/>
      <c r="CM40" s="575">
        <v>83690393</v>
      </c>
      <c r="CN40" s="576"/>
      <c r="CO40" s="576"/>
      <c r="CP40" s="576"/>
      <c r="CQ40" s="576"/>
      <c r="CR40" s="576"/>
      <c r="CS40" s="576"/>
      <c r="CT40" s="577"/>
      <c r="CU40" s="578">
        <v>16.100000000000001</v>
      </c>
      <c r="CV40" s="579"/>
      <c r="CW40" s="579"/>
      <c r="CX40" s="580"/>
      <c r="CY40" s="563">
        <v>82366958</v>
      </c>
      <c r="CZ40" s="564"/>
      <c r="DA40" s="564"/>
      <c r="DB40" s="564"/>
      <c r="DC40" s="564"/>
      <c r="DD40" s="564"/>
      <c r="DE40" s="564"/>
      <c r="DF40" s="565"/>
      <c r="DG40" s="563">
        <v>79395306</v>
      </c>
      <c r="DH40" s="564"/>
      <c r="DI40" s="564"/>
      <c r="DJ40" s="564"/>
      <c r="DK40" s="564"/>
      <c r="DL40" s="564"/>
      <c r="DM40" s="564"/>
      <c r="DN40" s="564"/>
      <c r="DO40" s="564"/>
      <c r="DP40" s="564"/>
      <c r="DQ40" s="565"/>
      <c r="DR40" s="578">
        <v>27.5</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10924458</v>
      </c>
      <c r="CN41" s="564"/>
      <c r="CO41" s="564"/>
      <c r="CP41" s="564"/>
      <c r="CQ41" s="564"/>
      <c r="CR41" s="564"/>
      <c r="CS41" s="564"/>
      <c r="CT41" s="565"/>
      <c r="CU41" s="578">
        <v>2.1</v>
      </c>
      <c r="CV41" s="579"/>
      <c r="CW41" s="579"/>
      <c r="CX41" s="580"/>
      <c r="CY41" s="563">
        <v>10646766</v>
      </c>
      <c r="CZ41" s="564"/>
      <c r="DA41" s="564"/>
      <c r="DB41" s="564"/>
      <c r="DC41" s="564"/>
      <c r="DD41" s="564"/>
      <c r="DE41" s="564"/>
      <c r="DF41" s="565"/>
      <c r="DG41" s="563">
        <v>10646627</v>
      </c>
      <c r="DH41" s="564"/>
      <c r="DI41" s="564"/>
      <c r="DJ41" s="564"/>
      <c r="DK41" s="564"/>
      <c r="DL41" s="564"/>
      <c r="DM41" s="564"/>
      <c r="DN41" s="564"/>
      <c r="DO41" s="564"/>
      <c r="DP41" s="564"/>
      <c r="DQ41" s="565"/>
      <c r="DR41" s="578">
        <v>3.7</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25817</v>
      </c>
      <c r="CN42" s="576"/>
      <c r="CO42" s="576"/>
      <c r="CP42" s="576"/>
      <c r="CQ42" s="576"/>
      <c r="CR42" s="576"/>
      <c r="CS42" s="576"/>
      <c r="CT42" s="577"/>
      <c r="CU42" s="578">
        <v>0</v>
      </c>
      <c r="CV42" s="579"/>
      <c r="CW42" s="579"/>
      <c r="CX42" s="580"/>
      <c r="CY42" s="563">
        <v>25817</v>
      </c>
      <c r="CZ42" s="564"/>
      <c r="DA42" s="564"/>
      <c r="DB42" s="564"/>
      <c r="DC42" s="564"/>
      <c r="DD42" s="564"/>
      <c r="DE42" s="564"/>
      <c r="DF42" s="565"/>
      <c r="DG42" s="563">
        <v>25817</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167446138</v>
      </c>
      <c r="CN43" s="564"/>
      <c r="CO43" s="564"/>
      <c r="CP43" s="564"/>
      <c r="CQ43" s="564"/>
      <c r="CR43" s="564"/>
      <c r="CS43" s="564"/>
      <c r="CT43" s="565"/>
      <c r="CU43" s="578">
        <v>32.299999999999997</v>
      </c>
      <c r="CV43" s="579"/>
      <c r="CW43" s="579"/>
      <c r="CX43" s="580"/>
      <c r="CY43" s="563">
        <v>89946497</v>
      </c>
      <c r="CZ43" s="564"/>
      <c r="DA43" s="564"/>
      <c r="DB43" s="564"/>
      <c r="DC43" s="564"/>
      <c r="DD43" s="564"/>
      <c r="DE43" s="564"/>
      <c r="DF43" s="565"/>
      <c r="DG43" s="563">
        <v>64268315</v>
      </c>
      <c r="DH43" s="564"/>
      <c r="DI43" s="564"/>
      <c r="DJ43" s="564"/>
      <c r="DK43" s="564"/>
      <c r="DL43" s="564"/>
      <c r="DM43" s="564"/>
      <c r="DN43" s="564"/>
      <c r="DO43" s="564"/>
      <c r="DP43" s="564"/>
      <c r="DQ43" s="565"/>
      <c r="DR43" s="578">
        <v>22.3</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18273134</v>
      </c>
      <c r="CN44" s="576"/>
      <c r="CO44" s="576"/>
      <c r="CP44" s="576"/>
      <c r="CQ44" s="576"/>
      <c r="CR44" s="576"/>
      <c r="CS44" s="576"/>
      <c r="CT44" s="577"/>
      <c r="CU44" s="578">
        <v>3.5</v>
      </c>
      <c r="CV44" s="579"/>
      <c r="CW44" s="579"/>
      <c r="CX44" s="580"/>
      <c r="CY44" s="563">
        <v>13731361</v>
      </c>
      <c r="CZ44" s="564"/>
      <c r="DA44" s="564"/>
      <c r="DB44" s="564"/>
      <c r="DC44" s="564"/>
      <c r="DD44" s="564"/>
      <c r="DE44" s="564"/>
      <c r="DF44" s="565"/>
      <c r="DG44" s="563">
        <v>10827592</v>
      </c>
      <c r="DH44" s="564"/>
      <c r="DI44" s="564"/>
      <c r="DJ44" s="564"/>
      <c r="DK44" s="564"/>
      <c r="DL44" s="564"/>
      <c r="DM44" s="564"/>
      <c r="DN44" s="564"/>
      <c r="DO44" s="564"/>
      <c r="DP44" s="564"/>
      <c r="DQ44" s="565"/>
      <c r="DR44" s="578">
        <v>3.8</v>
      </c>
      <c r="DS44" s="579"/>
      <c r="DT44" s="579"/>
      <c r="DU44" s="579"/>
      <c r="DV44" s="579"/>
      <c r="DW44" s="579"/>
      <c r="DX44" s="588"/>
    </row>
    <row r="45" spans="2:128" ht="11.25" customHeight="1">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9264189</v>
      </c>
      <c r="CN45" s="564"/>
      <c r="CO45" s="564"/>
      <c r="CP45" s="564"/>
      <c r="CQ45" s="564"/>
      <c r="CR45" s="564"/>
      <c r="CS45" s="564"/>
      <c r="CT45" s="565"/>
      <c r="CU45" s="578">
        <v>1.8</v>
      </c>
      <c r="CV45" s="579"/>
      <c r="CW45" s="579"/>
      <c r="CX45" s="580"/>
      <c r="CY45" s="563">
        <v>7686664</v>
      </c>
      <c r="CZ45" s="564"/>
      <c r="DA45" s="564"/>
      <c r="DB45" s="564"/>
      <c r="DC45" s="564"/>
      <c r="DD45" s="564"/>
      <c r="DE45" s="564"/>
      <c r="DF45" s="565"/>
      <c r="DG45" s="563">
        <v>7686664</v>
      </c>
      <c r="DH45" s="564"/>
      <c r="DI45" s="564"/>
      <c r="DJ45" s="564"/>
      <c r="DK45" s="564"/>
      <c r="DL45" s="564"/>
      <c r="DM45" s="564"/>
      <c r="DN45" s="564"/>
      <c r="DO45" s="564"/>
      <c r="DP45" s="564"/>
      <c r="DQ45" s="565"/>
      <c r="DR45" s="578">
        <v>2.7</v>
      </c>
      <c r="DS45" s="579"/>
      <c r="DT45" s="579"/>
      <c r="DU45" s="579"/>
      <c r="DV45" s="579"/>
      <c r="DW45" s="579"/>
      <c r="DX45" s="588"/>
    </row>
    <row r="46" spans="2:128" ht="11.25" customHeight="1">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76526788</v>
      </c>
      <c r="CN46" s="576"/>
      <c r="CO46" s="576"/>
      <c r="CP46" s="576"/>
      <c r="CQ46" s="576"/>
      <c r="CR46" s="576"/>
      <c r="CS46" s="576"/>
      <c r="CT46" s="577"/>
      <c r="CU46" s="578">
        <v>14.8</v>
      </c>
      <c r="CV46" s="579"/>
      <c r="CW46" s="579"/>
      <c r="CX46" s="580"/>
      <c r="CY46" s="563">
        <v>64726651</v>
      </c>
      <c r="CZ46" s="564"/>
      <c r="DA46" s="564"/>
      <c r="DB46" s="564"/>
      <c r="DC46" s="564"/>
      <c r="DD46" s="564"/>
      <c r="DE46" s="564"/>
      <c r="DF46" s="565"/>
      <c r="DG46" s="563">
        <v>45512855</v>
      </c>
      <c r="DH46" s="564"/>
      <c r="DI46" s="564"/>
      <c r="DJ46" s="564"/>
      <c r="DK46" s="564"/>
      <c r="DL46" s="564"/>
      <c r="DM46" s="564"/>
      <c r="DN46" s="564"/>
      <c r="DO46" s="564"/>
      <c r="DP46" s="564"/>
      <c r="DQ46" s="565"/>
      <c r="DR46" s="578">
        <v>15.8</v>
      </c>
      <c r="DS46" s="579"/>
      <c r="DT46" s="579"/>
      <c r="DU46" s="579"/>
      <c r="DV46" s="579"/>
      <c r="DW46" s="579"/>
      <c r="DX46" s="588"/>
    </row>
    <row r="47" spans="2:128" ht="11.25" customHeight="1">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843665</v>
      </c>
      <c r="CN47" s="564"/>
      <c r="CO47" s="564"/>
      <c r="CP47" s="564"/>
      <c r="CQ47" s="564"/>
      <c r="CR47" s="564"/>
      <c r="CS47" s="564"/>
      <c r="CT47" s="565"/>
      <c r="CU47" s="578">
        <v>0.2</v>
      </c>
      <c r="CV47" s="579"/>
      <c r="CW47" s="579"/>
      <c r="CX47" s="580"/>
      <c r="CY47" s="563">
        <v>841238</v>
      </c>
      <c r="CZ47" s="564"/>
      <c r="DA47" s="564"/>
      <c r="DB47" s="564"/>
      <c r="DC47" s="564"/>
      <c r="DD47" s="564"/>
      <c r="DE47" s="564"/>
      <c r="DF47" s="565"/>
      <c r="DG47" s="563" t="s">
        <v>102</v>
      </c>
      <c r="DH47" s="564"/>
      <c r="DI47" s="564"/>
      <c r="DJ47" s="564"/>
      <c r="DK47" s="564"/>
      <c r="DL47" s="564"/>
      <c r="DM47" s="564"/>
      <c r="DN47" s="564"/>
      <c r="DO47" s="564"/>
      <c r="DP47" s="564"/>
      <c r="DQ47" s="565"/>
      <c r="DR47" s="578" t="s">
        <v>102</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3788019</v>
      </c>
      <c r="CN48" s="576"/>
      <c r="CO48" s="576"/>
      <c r="CP48" s="576"/>
      <c r="CQ48" s="576"/>
      <c r="CR48" s="576"/>
      <c r="CS48" s="576"/>
      <c r="CT48" s="577"/>
      <c r="CU48" s="578">
        <v>0.7</v>
      </c>
      <c r="CV48" s="579"/>
      <c r="CW48" s="579"/>
      <c r="CX48" s="580"/>
      <c r="CY48" s="563">
        <v>1355785</v>
      </c>
      <c r="CZ48" s="564"/>
      <c r="DA48" s="564"/>
      <c r="DB48" s="564"/>
      <c r="DC48" s="564"/>
      <c r="DD48" s="564"/>
      <c r="DE48" s="564"/>
      <c r="DF48" s="565"/>
      <c r="DG48" s="563" t="s">
        <v>102</v>
      </c>
      <c r="DH48" s="564"/>
      <c r="DI48" s="564"/>
      <c r="DJ48" s="564"/>
      <c r="DK48" s="564"/>
      <c r="DL48" s="564"/>
      <c r="DM48" s="564"/>
      <c r="DN48" s="564"/>
      <c r="DO48" s="564"/>
      <c r="DP48" s="564"/>
      <c r="DQ48" s="565"/>
      <c r="DR48" s="578" t="s">
        <v>102</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11778</v>
      </c>
      <c r="CN49" s="564"/>
      <c r="CO49" s="564"/>
      <c r="CP49" s="564"/>
      <c r="CQ49" s="564"/>
      <c r="CR49" s="564"/>
      <c r="CS49" s="564"/>
      <c r="CT49" s="565"/>
      <c r="CU49" s="578">
        <v>0</v>
      </c>
      <c r="CV49" s="579"/>
      <c r="CW49" s="579"/>
      <c r="CX49" s="580"/>
      <c r="CY49" s="563">
        <v>7878</v>
      </c>
      <c r="CZ49" s="564"/>
      <c r="DA49" s="564"/>
      <c r="DB49" s="564"/>
      <c r="DC49" s="564"/>
      <c r="DD49" s="564"/>
      <c r="DE49" s="564"/>
      <c r="DF49" s="565"/>
      <c r="DG49" s="563" t="s">
        <v>102</v>
      </c>
      <c r="DH49" s="564"/>
      <c r="DI49" s="564"/>
      <c r="DJ49" s="564"/>
      <c r="DK49" s="564"/>
      <c r="DL49" s="564"/>
      <c r="DM49" s="564"/>
      <c r="DN49" s="564"/>
      <c r="DO49" s="564"/>
      <c r="DP49" s="564"/>
      <c r="DQ49" s="565"/>
      <c r="DR49" s="578" t="s">
        <v>102</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58738565</v>
      </c>
      <c r="CN50" s="576"/>
      <c r="CO50" s="576"/>
      <c r="CP50" s="576"/>
      <c r="CQ50" s="576"/>
      <c r="CR50" s="576"/>
      <c r="CS50" s="576"/>
      <c r="CT50" s="577"/>
      <c r="CU50" s="578">
        <v>11.3</v>
      </c>
      <c r="CV50" s="579"/>
      <c r="CW50" s="579"/>
      <c r="CX50" s="580"/>
      <c r="CY50" s="563">
        <v>1596920</v>
      </c>
      <c r="CZ50" s="564"/>
      <c r="DA50" s="564"/>
      <c r="DB50" s="564"/>
      <c r="DC50" s="564"/>
      <c r="DD50" s="564"/>
      <c r="DE50" s="564"/>
      <c r="DF50" s="565"/>
      <c r="DG50" s="563">
        <v>241204</v>
      </c>
      <c r="DH50" s="564"/>
      <c r="DI50" s="564"/>
      <c r="DJ50" s="564"/>
      <c r="DK50" s="564"/>
      <c r="DL50" s="564"/>
      <c r="DM50" s="564"/>
      <c r="DN50" s="564"/>
      <c r="DO50" s="564"/>
      <c r="DP50" s="564"/>
      <c r="DQ50" s="565"/>
      <c r="DR50" s="578">
        <v>0.1</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102</v>
      </c>
      <c r="CN51" s="564"/>
      <c r="CO51" s="564"/>
      <c r="CP51" s="564"/>
      <c r="CQ51" s="564"/>
      <c r="CR51" s="564"/>
      <c r="CS51" s="564"/>
      <c r="CT51" s="565"/>
      <c r="CU51" s="578" t="s">
        <v>102</v>
      </c>
      <c r="CV51" s="579"/>
      <c r="CW51" s="579"/>
      <c r="CX51" s="580"/>
      <c r="CY51" s="563" t="s">
        <v>102</v>
      </c>
      <c r="CZ51" s="564"/>
      <c r="DA51" s="564"/>
      <c r="DB51" s="564"/>
      <c r="DC51" s="564"/>
      <c r="DD51" s="564"/>
      <c r="DE51" s="564"/>
      <c r="DF51" s="565"/>
      <c r="DG51" s="563" t="s">
        <v>102</v>
      </c>
      <c r="DH51" s="564"/>
      <c r="DI51" s="564"/>
      <c r="DJ51" s="564"/>
      <c r="DK51" s="564"/>
      <c r="DL51" s="564"/>
      <c r="DM51" s="564"/>
      <c r="DN51" s="564"/>
      <c r="DO51" s="564"/>
      <c r="DP51" s="564"/>
      <c r="DQ51" s="565"/>
      <c r="DR51" s="578" t="s">
        <v>102</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127813108</v>
      </c>
      <c r="CN52" s="576"/>
      <c r="CO52" s="576"/>
      <c r="CP52" s="576"/>
      <c r="CQ52" s="576"/>
      <c r="CR52" s="576"/>
      <c r="CS52" s="576"/>
      <c r="CT52" s="577"/>
      <c r="CU52" s="578">
        <v>24.6</v>
      </c>
      <c r="CV52" s="579"/>
      <c r="CW52" s="579"/>
      <c r="CX52" s="580"/>
      <c r="CY52" s="563">
        <v>25740799</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3346084</v>
      </c>
      <c r="CN53" s="576"/>
      <c r="CO53" s="576"/>
      <c r="CP53" s="576"/>
      <c r="CQ53" s="576"/>
      <c r="CR53" s="576"/>
      <c r="CS53" s="576"/>
      <c r="CT53" s="577"/>
      <c r="CU53" s="578">
        <v>0.6</v>
      </c>
      <c r="CV53" s="579"/>
      <c r="CW53" s="579"/>
      <c r="CX53" s="580"/>
      <c r="CY53" s="563">
        <v>1212481</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301</v>
      </c>
      <c r="CB54" s="573"/>
      <c r="CC54" s="573"/>
      <c r="CD54" s="573"/>
      <c r="CE54" s="573"/>
      <c r="CF54" s="573"/>
      <c r="CG54" s="573"/>
      <c r="CH54" s="573"/>
      <c r="CI54" s="573"/>
      <c r="CJ54" s="573"/>
      <c r="CK54" s="573"/>
      <c r="CL54" s="574"/>
      <c r="CM54" s="575">
        <v>119037730</v>
      </c>
      <c r="CN54" s="576"/>
      <c r="CO54" s="576"/>
      <c r="CP54" s="576"/>
      <c r="CQ54" s="576"/>
      <c r="CR54" s="576"/>
      <c r="CS54" s="576"/>
      <c r="CT54" s="577"/>
      <c r="CU54" s="578">
        <v>23</v>
      </c>
      <c r="CV54" s="579"/>
      <c r="CW54" s="579"/>
      <c r="CX54" s="580"/>
      <c r="CY54" s="563">
        <v>25665425</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76187198</v>
      </c>
      <c r="CN55" s="576"/>
      <c r="CO55" s="576"/>
      <c r="CP55" s="576"/>
      <c r="CQ55" s="576"/>
      <c r="CR55" s="576"/>
      <c r="CS55" s="576"/>
      <c r="CT55" s="577"/>
      <c r="CU55" s="578">
        <v>14.7</v>
      </c>
      <c r="CV55" s="579"/>
      <c r="CW55" s="579"/>
      <c r="CX55" s="580"/>
      <c r="CY55" s="563">
        <v>2828423</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36091346</v>
      </c>
      <c r="CN56" s="576"/>
      <c r="CO56" s="576"/>
      <c r="CP56" s="576"/>
      <c r="CQ56" s="576"/>
      <c r="CR56" s="576"/>
      <c r="CS56" s="576"/>
      <c r="CT56" s="577"/>
      <c r="CU56" s="578">
        <v>7</v>
      </c>
      <c r="CV56" s="579"/>
      <c r="CW56" s="579"/>
      <c r="CX56" s="580"/>
      <c r="CY56" s="563">
        <v>22030062</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8775378</v>
      </c>
      <c r="CN57" s="576"/>
      <c r="CO57" s="576"/>
      <c r="CP57" s="576"/>
      <c r="CQ57" s="576"/>
      <c r="CR57" s="576"/>
      <c r="CS57" s="576"/>
      <c r="CT57" s="577"/>
      <c r="CU57" s="578">
        <v>1.7</v>
      </c>
      <c r="CV57" s="579"/>
      <c r="CW57" s="579"/>
      <c r="CX57" s="580"/>
      <c r="CY57" s="563">
        <v>75374</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102</v>
      </c>
      <c r="CN58" s="576"/>
      <c r="CO58" s="576"/>
      <c r="CP58" s="576"/>
      <c r="CQ58" s="576"/>
      <c r="CR58" s="576"/>
      <c r="CS58" s="576"/>
      <c r="CT58" s="577"/>
      <c r="CU58" s="578" t="s">
        <v>102</v>
      </c>
      <c r="CV58" s="579"/>
      <c r="CW58" s="579"/>
      <c r="CX58" s="580"/>
      <c r="CY58" s="563" t="s">
        <v>102</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518558603</v>
      </c>
      <c r="CN59" s="549"/>
      <c r="CO59" s="549"/>
      <c r="CP59" s="549"/>
      <c r="CQ59" s="549"/>
      <c r="CR59" s="549"/>
      <c r="CS59" s="549"/>
      <c r="CT59" s="550"/>
      <c r="CU59" s="551">
        <v>100</v>
      </c>
      <c r="CV59" s="552"/>
      <c r="CW59" s="552"/>
      <c r="CX59" s="553"/>
      <c r="CY59" s="554">
        <v>319039852</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0" t="s">
        <v>308</v>
      </c>
      <c r="DK2" s="1071"/>
      <c r="DL2" s="1071"/>
      <c r="DM2" s="1071"/>
      <c r="DN2" s="1071"/>
      <c r="DO2" s="1072"/>
      <c r="DP2" s="192"/>
      <c r="DQ2" s="1070" t="s">
        <v>309</v>
      </c>
      <c r="DR2" s="1071"/>
      <c r="DS2" s="1071"/>
      <c r="DT2" s="1071"/>
      <c r="DU2" s="1071"/>
      <c r="DV2" s="1071"/>
      <c r="DW2" s="1071"/>
      <c r="DX2" s="1071"/>
      <c r="DY2" s="1071"/>
      <c r="DZ2" s="107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0" t="s">
        <v>310</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8" t="s">
        <v>312</v>
      </c>
      <c r="B5" s="939"/>
      <c r="C5" s="939"/>
      <c r="D5" s="939"/>
      <c r="E5" s="939"/>
      <c r="F5" s="939"/>
      <c r="G5" s="939"/>
      <c r="H5" s="939"/>
      <c r="I5" s="939"/>
      <c r="J5" s="939"/>
      <c r="K5" s="939"/>
      <c r="L5" s="939"/>
      <c r="M5" s="939"/>
      <c r="N5" s="939"/>
      <c r="O5" s="939"/>
      <c r="P5" s="940"/>
      <c r="Q5" s="944" t="s">
        <v>313</v>
      </c>
      <c r="R5" s="945"/>
      <c r="S5" s="945"/>
      <c r="T5" s="945"/>
      <c r="U5" s="946"/>
      <c r="V5" s="944" t="s">
        <v>314</v>
      </c>
      <c r="W5" s="945"/>
      <c r="X5" s="945"/>
      <c r="Y5" s="945"/>
      <c r="Z5" s="946"/>
      <c r="AA5" s="944" t="s">
        <v>315</v>
      </c>
      <c r="AB5" s="945"/>
      <c r="AC5" s="945"/>
      <c r="AD5" s="945"/>
      <c r="AE5" s="945"/>
      <c r="AF5" s="1073" t="s">
        <v>316</v>
      </c>
      <c r="AG5" s="945"/>
      <c r="AH5" s="945"/>
      <c r="AI5" s="945"/>
      <c r="AJ5" s="960"/>
      <c r="AK5" s="945" t="s">
        <v>317</v>
      </c>
      <c r="AL5" s="945"/>
      <c r="AM5" s="945"/>
      <c r="AN5" s="945"/>
      <c r="AO5" s="946"/>
      <c r="AP5" s="944" t="s">
        <v>318</v>
      </c>
      <c r="AQ5" s="945"/>
      <c r="AR5" s="945"/>
      <c r="AS5" s="945"/>
      <c r="AT5" s="946"/>
      <c r="AU5" s="944" t="s">
        <v>319</v>
      </c>
      <c r="AV5" s="945"/>
      <c r="AW5" s="945"/>
      <c r="AX5" s="945"/>
      <c r="AY5" s="960"/>
      <c r="AZ5" s="199"/>
      <c r="BA5" s="199"/>
      <c r="BB5" s="199"/>
      <c r="BC5" s="199"/>
      <c r="BD5" s="199"/>
      <c r="BE5" s="200"/>
      <c r="BF5" s="200"/>
      <c r="BG5" s="200"/>
      <c r="BH5" s="200"/>
      <c r="BI5" s="200"/>
      <c r="BJ5" s="200"/>
      <c r="BK5" s="200"/>
      <c r="BL5" s="200"/>
      <c r="BM5" s="200"/>
      <c r="BN5" s="200"/>
      <c r="BO5" s="200"/>
      <c r="BP5" s="200"/>
      <c r="BQ5" s="938" t="s">
        <v>320</v>
      </c>
      <c r="BR5" s="939"/>
      <c r="BS5" s="939"/>
      <c r="BT5" s="939"/>
      <c r="BU5" s="939"/>
      <c r="BV5" s="939"/>
      <c r="BW5" s="939"/>
      <c r="BX5" s="939"/>
      <c r="BY5" s="939"/>
      <c r="BZ5" s="939"/>
      <c r="CA5" s="939"/>
      <c r="CB5" s="939"/>
      <c r="CC5" s="939"/>
      <c r="CD5" s="939"/>
      <c r="CE5" s="939"/>
      <c r="CF5" s="939"/>
      <c r="CG5" s="940"/>
      <c r="CH5" s="944" t="s">
        <v>321</v>
      </c>
      <c r="CI5" s="945"/>
      <c r="CJ5" s="945"/>
      <c r="CK5" s="945"/>
      <c r="CL5" s="946"/>
      <c r="CM5" s="944" t="s">
        <v>322</v>
      </c>
      <c r="CN5" s="945"/>
      <c r="CO5" s="945"/>
      <c r="CP5" s="945"/>
      <c r="CQ5" s="946"/>
      <c r="CR5" s="944" t="s">
        <v>323</v>
      </c>
      <c r="CS5" s="945"/>
      <c r="CT5" s="945"/>
      <c r="CU5" s="945"/>
      <c r="CV5" s="946"/>
      <c r="CW5" s="944" t="s">
        <v>324</v>
      </c>
      <c r="CX5" s="945"/>
      <c r="CY5" s="945"/>
      <c r="CZ5" s="945"/>
      <c r="DA5" s="946"/>
      <c r="DB5" s="944" t="s">
        <v>325</v>
      </c>
      <c r="DC5" s="945"/>
      <c r="DD5" s="945"/>
      <c r="DE5" s="945"/>
      <c r="DF5" s="946"/>
      <c r="DG5" s="1056" t="s">
        <v>326</v>
      </c>
      <c r="DH5" s="1057"/>
      <c r="DI5" s="1057"/>
      <c r="DJ5" s="1057"/>
      <c r="DK5" s="1058"/>
      <c r="DL5" s="1056" t="s">
        <v>327</v>
      </c>
      <c r="DM5" s="1057"/>
      <c r="DN5" s="1057"/>
      <c r="DO5" s="1057"/>
      <c r="DP5" s="1058"/>
      <c r="DQ5" s="944" t="s">
        <v>328</v>
      </c>
      <c r="DR5" s="945"/>
      <c r="DS5" s="945"/>
      <c r="DT5" s="945"/>
      <c r="DU5" s="946"/>
      <c r="DV5" s="944" t="s">
        <v>319</v>
      </c>
      <c r="DW5" s="945"/>
      <c r="DX5" s="945"/>
      <c r="DY5" s="945"/>
      <c r="DZ5" s="960"/>
      <c r="EA5" s="197"/>
    </row>
    <row r="6" spans="1:131" s="198" customFormat="1" ht="26.25" customHeight="1" thickBot="1">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4"/>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c r="A7" s="201">
        <v>1</v>
      </c>
      <c r="B7" s="997" t="s">
        <v>329</v>
      </c>
      <c r="C7" s="998"/>
      <c r="D7" s="998"/>
      <c r="E7" s="998"/>
      <c r="F7" s="998"/>
      <c r="G7" s="998"/>
      <c r="H7" s="998"/>
      <c r="I7" s="998"/>
      <c r="J7" s="998"/>
      <c r="K7" s="998"/>
      <c r="L7" s="998"/>
      <c r="M7" s="998"/>
      <c r="N7" s="998"/>
      <c r="O7" s="998"/>
      <c r="P7" s="999"/>
      <c r="Q7" s="1062">
        <v>535247.47600000002</v>
      </c>
      <c r="R7" s="1063"/>
      <c r="S7" s="1063"/>
      <c r="T7" s="1063"/>
      <c r="U7" s="1064"/>
      <c r="V7" s="1065">
        <v>521342.93199999997</v>
      </c>
      <c r="W7" s="1065"/>
      <c r="X7" s="1065"/>
      <c r="Y7" s="1065"/>
      <c r="Z7" s="1065"/>
      <c r="AA7" s="1065">
        <f>Q7-V7</f>
        <v>13904.544000000053</v>
      </c>
      <c r="AB7" s="1065"/>
      <c r="AC7" s="1065"/>
      <c r="AD7" s="1065"/>
      <c r="AE7" s="1066"/>
      <c r="AF7" s="1067">
        <v>4865</v>
      </c>
      <c r="AG7" s="1068"/>
      <c r="AH7" s="1068"/>
      <c r="AI7" s="1068"/>
      <c r="AJ7" s="1069"/>
      <c r="AK7" s="1049">
        <v>18637</v>
      </c>
      <c r="AL7" s="1050"/>
      <c r="AM7" s="1050"/>
      <c r="AN7" s="1050"/>
      <c r="AO7" s="1050"/>
      <c r="AP7" s="1050">
        <v>1007704.735</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502</v>
      </c>
      <c r="BT7" s="1054"/>
      <c r="BU7" s="1054"/>
      <c r="BV7" s="1054"/>
      <c r="BW7" s="1054"/>
      <c r="BX7" s="1054"/>
      <c r="BY7" s="1054"/>
      <c r="BZ7" s="1054"/>
      <c r="CA7" s="1054"/>
      <c r="CB7" s="1054"/>
      <c r="CC7" s="1054"/>
      <c r="CD7" s="1054"/>
      <c r="CE7" s="1054"/>
      <c r="CF7" s="1054"/>
      <c r="CG7" s="1055"/>
      <c r="CH7" s="1046">
        <v>0.127</v>
      </c>
      <c r="CI7" s="1047"/>
      <c r="CJ7" s="1047"/>
      <c r="CK7" s="1047"/>
      <c r="CL7" s="1048"/>
      <c r="CM7" s="1046">
        <v>138.26499999999999</v>
      </c>
      <c r="CN7" s="1047"/>
      <c r="CO7" s="1047"/>
      <c r="CP7" s="1047"/>
      <c r="CQ7" s="1048"/>
      <c r="CR7" s="1046">
        <v>55</v>
      </c>
      <c r="CS7" s="1047"/>
      <c r="CT7" s="1047"/>
      <c r="CU7" s="1047"/>
      <c r="CV7" s="1048"/>
      <c r="CW7" s="1046">
        <v>2.137</v>
      </c>
      <c r="CX7" s="1047"/>
      <c r="CY7" s="1047"/>
      <c r="CZ7" s="1047"/>
      <c r="DA7" s="1048"/>
      <c r="DB7" s="1046" t="s">
        <v>535</v>
      </c>
      <c r="DC7" s="1047"/>
      <c r="DD7" s="1047"/>
      <c r="DE7" s="1047"/>
      <c r="DF7" s="1048"/>
      <c r="DG7" s="1046" t="s">
        <v>536</v>
      </c>
      <c r="DH7" s="1047"/>
      <c r="DI7" s="1047"/>
      <c r="DJ7" s="1047"/>
      <c r="DK7" s="1048"/>
      <c r="DL7" s="1046" t="s">
        <v>537</v>
      </c>
      <c r="DM7" s="1047"/>
      <c r="DN7" s="1047"/>
      <c r="DO7" s="1047"/>
      <c r="DP7" s="1048"/>
      <c r="DQ7" s="1046" t="s">
        <v>535</v>
      </c>
      <c r="DR7" s="1047"/>
      <c r="DS7" s="1047"/>
      <c r="DT7" s="1047"/>
      <c r="DU7" s="1048"/>
      <c r="DV7" s="1075"/>
      <c r="DW7" s="1076"/>
      <c r="DX7" s="1076"/>
      <c r="DY7" s="1076"/>
      <c r="DZ7" s="1077"/>
      <c r="EA7" s="197"/>
    </row>
    <row r="8" spans="1:131" s="198" customFormat="1" ht="26.25" customHeight="1">
      <c r="A8" s="204">
        <v>2</v>
      </c>
      <c r="B8" s="984" t="s">
        <v>330</v>
      </c>
      <c r="C8" s="985"/>
      <c r="D8" s="985"/>
      <c r="E8" s="985"/>
      <c r="F8" s="985"/>
      <c r="G8" s="985"/>
      <c r="H8" s="985"/>
      <c r="I8" s="985"/>
      <c r="J8" s="985"/>
      <c r="K8" s="985"/>
      <c r="L8" s="985"/>
      <c r="M8" s="985"/>
      <c r="N8" s="985"/>
      <c r="O8" s="985"/>
      <c r="P8" s="986"/>
      <c r="Q8" s="1044">
        <v>151926.65100000001</v>
      </c>
      <c r="R8" s="1040"/>
      <c r="S8" s="1040"/>
      <c r="T8" s="1040"/>
      <c r="U8" s="1045"/>
      <c r="V8" s="988">
        <v>151926.65100000001</v>
      </c>
      <c r="W8" s="988"/>
      <c r="X8" s="988"/>
      <c r="Y8" s="988"/>
      <c r="Z8" s="988"/>
      <c r="AA8" s="992">
        <f t="shared" ref="AA8:AA16" si="0">Q8-V8</f>
        <v>0</v>
      </c>
      <c r="AB8" s="1040"/>
      <c r="AC8" s="1040"/>
      <c r="AD8" s="1040"/>
      <c r="AE8" s="1041"/>
      <c r="AF8" s="1039" t="s">
        <v>102</v>
      </c>
      <c r="AG8" s="1040"/>
      <c r="AH8" s="1040"/>
      <c r="AI8" s="1040"/>
      <c r="AJ8" s="1041"/>
      <c r="AK8" s="1042">
        <v>97091</v>
      </c>
      <c r="AL8" s="1043"/>
      <c r="AM8" s="1043"/>
      <c r="AN8" s="1043"/>
      <c r="AO8" s="1043"/>
      <c r="AP8" s="1043" t="s">
        <v>450</v>
      </c>
      <c r="AQ8" s="1043"/>
      <c r="AR8" s="1043"/>
      <c r="AS8" s="1043"/>
      <c r="AT8" s="1043"/>
      <c r="AU8" s="1037"/>
      <c r="AV8" s="1037"/>
      <c r="AW8" s="1037"/>
      <c r="AX8" s="1037"/>
      <c r="AY8" s="1038"/>
      <c r="AZ8" s="195"/>
      <c r="BA8" s="195"/>
      <c r="BB8" s="195"/>
      <c r="BC8" s="195"/>
      <c r="BD8" s="195"/>
      <c r="BE8" s="196"/>
      <c r="BF8" s="196"/>
      <c r="BG8" s="196"/>
      <c r="BH8" s="196"/>
      <c r="BI8" s="196"/>
      <c r="BJ8" s="196"/>
      <c r="BK8" s="196"/>
      <c r="BL8" s="196"/>
      <c r="BM8" s="196"/>
      <c r="BN8" s="196"/>
      <c r="BO8" s="196"/>
      <c r="BP8" s="196"/>
      <c r="BQ8" s="205">
        <v>2</v>
      </c>
      <c r="BR8" s="206"/>
      <c r="BS8" s="957" t="s">
        <v>503</v>
      </c>
      <c r="BT8" s="958"/>
      <c r="BU8" s="958"/>
      <c r="BV8" s="958"/>
      <c r="BW8" s="958"/>
      <c r="BX8" s="958"/>
      <c r="BY8" s="958"/>
      <c r="BZ8" s="958"/>
      <c r="CA8" s="958"/>
      <c r="CB8" s="958"/>
      <c r="CC8" s="958"/>
      <c r="CD8" s="958"/>
      <c r="CE8" s="958"/>
      <c r="CF8" s="958"/>
      <c r="CG8" s="959"/>
      <c r="CH8" s="932">
        <v>-3.0249999999999999</v>
      </c>
      <c r="CI8" s="933"/>
      <c r="CJ8" s="933"/>
      <c r="CK8" s="933"/>
      <c r="CL8" s="934"/>
      <c r="CM8" s="932">
        <v>1312.8019999999999</v>
      </c>
      <c r="CN8" s="933"/>
      <c r="CO8" s="933"/>
      <c r="CP8" s="933"/>
      <c r="CQ8" s="934"/>
      <c r="CR8" s="932">
        <v>90</v>
      </c>
      <c r="CS8" s="933"/>
      <c r="CT8" s="933"/>
      <c r="CU8" s="933"/>
      <c r="CV8" s="934"/>
      <c r="CW8" s="932" t="s">
        <v>450</v>
      </c>
      <c r="CX8" s="933"/>
      <c r="CY8" s="933"/>
      <c r="CZ8" s="933"/>
      <c r="DA8" s="934"/>
      <c r="DB8" s="932" t="s">
        <v>450</v>
      </c>
      <c r="DC8" s="933"/>
      <c r="DD8" s="933"/>
      <c r="DE8" s="933"/>
      <c r="DF8" s="934"/>
      <c r="DG8" s="932" t="s">
        <v>450</v>
      </c>
      <c r="DH8" s="933"/>
      <c r="DI8" s="933"/>
      <c r="DJ8" s="933"/>
      <c r="DK8" s="934"/>
      <c r="DL8" s="932" t="s">
        <v>536</v>
      </c>
      <c r="DM8" s="933"/>
      <c r="DN8" s="933"/>
      <c r="DO8" s="933"/>
      <c r="DP8" s="934"/>
      <c r="DQ8" s="932" t="s">
        <v>450</v>
      </c>
      <c r="DR8" s="933"/>
      <c r="DS8" s="933"/>
      <c r="DT8" s="933"/>
      <c r="DU8" s="934"/>
      <c r="DV8" s="935"/>
      <c r="DW8" s="936"/>
      <c r="DX8" s="936"/>
      <c r="DY8" s="936"/>
      <c r="DZ8" s="937"/>
      <c r="EA8" s="197"/>
    </row>
    <row r="9" spans="1:131" s="198" customFormat="1" ht="26.25" customHeight="1">
      <c r="A9" s="204">
        <v>3</v>
      </c>
      <c r="B9" s="984" t="s">
        <v>331</v>
      </c>
      <c r="C9" s="985"/>
      <c r="D9" s="985"/>
      <c r="E9" s="985"/>
      <c r="F9" s="985"/>
      <c r="G9" s="985"/>
      <c r="H9" s="985"/>
      <c r="I9" s="985"/>
      <c r="J9" s="985"/>
      <c r="K9" s="985"/>
      <c r="L9" s="985"/>
      <c r="M9" s="985"/>
      <c r="N9" s="985"/>
      <c r="O9" s="985"/>
      <c r="P9" s="986"/>
      <c r="Q9" s="1044">
        <v>5057.1080000000002</v>
      </c>
      <c r="R9" s="1040"/>
      <c r="S9" s="1040"/>
      <c r="T9" s="1040"/>
      <c r="U9" s="1045"/>
      <c r="V9" s="988">
        <v>5057.1080000000002</v>
      </c>
      <c r="W9" s="988"/>
      <c r="X9" s="988"/>
      <c r="Y9" s="988"/>
      <c r="Z9" s="988"/>
      <c r="AA9" s="992">
        <f t="shared" si="0"/>
        <v>0</v>
      </c>
      <c r="AB9" s="1040"/>
      <c r="AC9" s="1040"/>
      <c r="AD9" s="1040"/>
      <c r="AE9" s="1041"/>
      <c r="AF9" s="1039" t="s">
        <v>102</v>
      </c>
      <c r="AG9" s="1040"/>
      <c r="AH9" s="1040"/>
      <c r="AI9" s="1040"/>
      <c r="AJ9" s="1041"/>
      <c r="AK9" s="1042" t="s">
        <v>535</v>
      </c>
      <c r="AL9" s="1043"/>
      <c r="AM9" s="1043"/>
      <c r="AN9" s="1043"/>
      <c r="AO9" s="1043"/>
      <c r="AP9" s="1043" t="s">
        <v>450</v>
      </c>
      <c r="AQ9" s="1043"/>
      <c r="AR9" s="1043"/>
      <c r="AS9" s="1043"/>
      <c r="AT9" s="1043"/>
      <c r="AU9" s="1037"/>
      <c r="AV9" s="1037"/>
      <c r="AW9" s="1037"/>
      <c r="AX9" s="1037"/>
      <c r="AY9" s="1038"/>
      <c r="AZ9" s="195"/>
      <c r="BA9" s="195"/>
      <c r="BB9" s="195"/>
      <c r="BC9" s="195"/>
      <c r="BD9" s="195"/>
      <c r="BE9" s="196"/>
      <c r="BF9" s="196"/>
      <c r="BG9" s="196"/>
      <c r="BH9" s="196"/>
      <c r="BI9" s="196"/>
      <c r="BJ9" s="196"/>
      <c r="BK9" s="196"/>
      <c r="BL9" s="196"/>
      <c r="BM9" s="196"/>
      <c r="BN9" s="196"/>
      <c r="BO9" s="196"/>
      <c r="BP9" s="196"/>
      <c r="BQ9" s="205">
        <v>3</v>
      </c>
      <c r="BR9" s="206" t="s">
        <v>504</v>
      </c>
      <c r="BS9" s="957" t="s">
        <v>505</v>
      </c>
      <c r="BT9" s="958"/>
      <c r="BU9" s="958"/>
      <c r="BV9" s="958"/>
      <c r="BW9" s="958"/>
      <c r="BX9" s="958"/>
      <c r="BY9" s="958"/>
      <c r="BZ9" s="958"/>
      <c r="CA9" s="958"/>
      <c r="CB9" s="958"/>
      <c r="CC9" s="958"/>
      <c r="CD9" s="958"/>
      <c r="CE9" s="958"/>
      <c r="CF9" s="958"/>
      <c r="CG9" s="959"/>
      <c r="CH9" s="932">
        <v>-4.2830000000000004</v>
      </c>
      <c r="CI9" s="933"/>
      <c r="CJ9" s="933"/>
      <c r="CK9" s="933"/>
      <c r="CL9" s="934"/>
      <c r="CM9" s="932">
        <v>22826.205999999998</v>
      </c>
      <c r="CN9" s="933"/>
      <c r="CO9" s="933"/>
      <c r="CP9" s="933"/>
      <c r="CQ9" s="934"/>
      <c r="CR9" s="932">
        <v>225</v>
      </c>
      <c r="CS9" s="933"/>
      <c r="CT9" s="933"/>
      <c r="CU9" s="933"/>
      <c r="CV9" s="934"/>
      <c r="CW9" s="932">
        <v>346.46</v>
      </c>
      <c r="CX9" s="933"/>
      <c r="CY9" s="933"/>
      <c r="CZ9" s="933"/>
      <c r="DA9" s="934"/>
      <c r="DB9" s="932">
        <v>32778.81</v>
      </c>
      <c r="DC9" s="933"/>
      <c r="DD9" s="933"/>
      <c r="DE9" s="933"/>
      <c r="DF9" s="934"/>
      <c r="DG9" s="932" t="s">
        <v>450</v>
      </c>
      <c r="DH9" s="933"/>
      <c r="DI9" s="933"/>
      <c r="DJ9" s="933"/>
      <c r="DK9" s="934"/>
      <c r="DL9" s="932">
        <v>21086.55</v>
      </c>
      <c r="DM9" s="933"/>
      <c r="DN9" s="933"/>
      <c r="DO9" s="933"/>
      <c r="DP9" s="934"/>
      <c r="DQ9" s="932">
        <v>18886</v>
      </c>
      <c r="DR9" s="933"/>
      <c r="DS9" s="933"/>
      <c r="DT9" s="933"/>
      <c r="DU9" s="934"/>
      <c r="DV9" s="935"/>
      <c r="DW9" s="936"/>
      <c r="DX9" s="936"/>
      <c r="DY9" s="936"/>
      <c r="DZ9" s="937"/>
      <c r="EA9" s="197"/>
    </row>
    <row r="10" spans="1:131" s="198" customFormat="1" ht="26.25" customHeight="1">
      <c r="A10" s="204">
        <v>4</v>
      </c>
      <c r="B10" s="984" t="s">
        <v>332</v>
      </c>
      <c r="C10" s="985"/>
      <c r="D10" s="985"/>
      <c r="E10" s="985"/>
      <c r="F10" s="985"/>
      <c r="G10" s="985"/>
      <c r="H10" s="985"/>
      <c r="I10" s="985"/>
      <c r="J10" s="985"/>
      <c r="K10" s="985"/>
      <c r="L10" s="985"/>
      <c r="M10" s="985"/>
      <c r="N10" s="985"/>
      <c r="O10" s="985"/>
      <c r="P10" s="986"/>
      <c r="Q10" s="1044">
        <v>2079.9499999999998</v>
      </c>
      <c r="R10" s="1040"/>
      <c r="S10" s="1040"/>
      <c r="T10" s="1040"/>
      <c r="U10" s="1045"/>
      <c r="V10" s="988">
        <v>1969.1880000000001</v>
      </c>
      <c r="W10" s="988"/>
      <c r="X10" s="988"/>
      <c r="Y10" s="988"/>
      <c r="Z10" s="988"/>
      <c r="AA10" s="992">
        <f t="shared" si="0"/>
        <v>110.76199999999972</v>
      </c>
      <c r="AB10" s="1040"/>
      <c r="AC10" s="1040"/>
      <c r="AD10" s="1040"/>
      <c r="AE10" s="1041"/>
      <c r="AF10" s="1039">
        <v>111</v>
      </c>
      <c r="AG10" s="1040"/>
      <c r="AH10" s="1040"/>
      <c r="AI10" s="1040"/>
      <c r="AJ10" s="1041"/>
      <c r="AK10" s="1042" t="s">
        <v>535</v>
      </c>
      <c r="AL10" s="1043"/>
      <c r="AM10" s="1043"/>
      <c r="AN10" s="1043"/>
      <c r="AO10" s="1043"/>
      <c r="AP10" s="1043" t="s">
        <v>450</v>
      </c>
      <c r="AQ10" s="1043"/>
      <c r="AR10" s="1043"/>
      <c r="AS10" s="1043"/>
      <c r="AT10" s="1043"/>
      <c r="AU10" s="1037"/>
      <c r="AV10" s="1037"/>
      <c r="AW10" s="1037"/>
      <c r="AX10" s="1037"/>
      <c r="AY10" s="1038"/>
      <c r="AZ10" s="195"/>
      <c r="BA10" s="195"/>
      <c r="BB10" s="195"/>
      <c r="BC10" s="195"/>
      <c r="BD10" s="195"/>
      <c r="BE10" s="196"/>
      <c r="BF10" s="196"/>
      <c r="BG10" s="196"/>
      <c r="BH10" s="196"/>
      <c r="BI10" s="196"/>
      <c r="BJ10" s="196"/>
      <c r="BK10" s="196"/>
      <c r="BL10" s="196"/>
      <c r="BM10" s="196"/>
      <c r="BN10" s="196"/>
      <c r="BO10" s="196"/>
      <c r="BP10" s="196"/>
      <c r="BQ10" s="205">
        <v>4</v>
      </c>
      <c r="BR10" s="206"/>
      <c r="BS10" s="957" t="s">
        <v>506</v>
      </c>
      <c r="BT10" s="958"/>
      <c r="BU10" s="958"/>
      <c r="BV10" s="958"/>
      <c r="BW10" s="958"/>
      <c r="BX10" s="958"/>
      <c r="BY10" s="958"/>
      <c r="BZ10" s="958"/>
      <c r="CA10" s="958"/>
      <c r="CB10" s="958"/>
      <c r="CC10" s="958"/>
      <c r="CD10" s="958"/>
      <c r="CE10" s="958"/>
      <c r="CF10" s="958"/>
      <c r="CG10" s="959"/>
      <c r="CH10" s="932">
        <v>11.214</v>
      </c>
      <c r="CI10" s="933"/>
      <c r="CJ10" s="933"/>
      <c r="CK10" s="933"/>
      <c r="CL10" s="934"/>
      <c r="CM10" s="932">
        <v>2010.8389999999999</v>
      </c>
      <c r="CN10" s="933"/>
      <c r="CO10" s="933"/>
      <c r="CP10" s="933"/>
      <c r="CQ10" s="934"/>
      <c r="CR10" s="932">
        <v>300</v>
      </c>
      <c r="CS10" s="933"/>
      <c r="CT10" s="933"/>
      <c r="CU10" s="933"/>
      <c r="CV10" s="934"/>
      <c r="CW10" s="932">
        <v>9.4</v>
      </c>
      <c r="CX10" s="933"/>
      <c r="CY10" s="933"/>
      <c r="CZ10" s="933"/>
      <c r="DA10" s="934"/>
      <c r="DB10" s="932" t="s">
        <v>450</v>
      </c>
      <c r="DC10" s="933"/>
      <c r="DD10" s="933"/>
      <c r="DE10" s="933"/>
      <c r="DF10" s="934"/>
      <c r="DG10" s="932" t="s">
        <v>450</v>
      </c>
      <c r="DH10" s="933"/>
      <c r="DI10" s="933"/>
      <c r="DJ10" s="933"/>
      <c r="DK10" s="934"/>
      <c r="DL10" s="932" t="s">
        <v>450</v>
      </c>
      <c r="DM10" s="933"/>
      <c r="DN10" s="933"/>
      <c r="DO10" s="933"/>
      <c r="DP10" s="934"/>
      <c r="DQ10" s="932" t="s">
        <v>450</v>
      </c>
      <c r="DR10" s="933"/>
      <c r="DS10" s="933"/>
      <c r="DT10" s="933"/>
      <c r="DU10" s="934"/>
      <c r="DV10" s="935"/>
      <c r="DW10" s="936"/>
      <c r="DX10" s="936"/>
      <c r="DY10" s="936"/>
      <c r="DZ10" s="937"/>
      <c r="EA10" s="197"/>
    </row>
    <row r="11" spans="1:131" s="198" customFormat="1" ht="26.25" customHeight="1">
      <c r="A11" s="204">
        <v>5</v>
      </c>
      <c r="B11" s="984" t="s">
        <v>333</v>
      </c>
      <c r="C11" s="985"/>
      <c r="D11" s="985"/>
      <c r="E11" s="985"/>
      <c r="F11" s="985"/>
      <c r="G11" s="985"/>
      <c r="H11" s="985"/>
      <c r="I11" s="985"/>
      <c r="J11" s="985"/>
      <c r="K11" s="985"/>
      <c r="L11" s="985"/>
      <c r="M11" s="985"/>
      <c r="N11" s="985"/>
      <c r="O11" s="985"/>
      <c r="P11" s="986"/>
      <c r="Q11" s="1044">
        <v>3549.6210000000001</v>
      </c>
      <c r="R11" s="1040"/>
      <c r="S11" s="1040"/>
      <c r="T11" s="1040"/>
      <c r="U11" s="1045"/>
      <c r="V11" s="988">
        <v>1272.0999999999999</v>
      </c>
      <c r="W11" s="988"/>
      <c r="X11" s="988"/>
      <c r="Y11" s="988"/>
      <c r="Z11" s="988"/>
      <c r="AA11" s="992">
        <f t="shared" si="0"/>
        <v>2277.5210000000002</v>
      </c>
      <c r="AB11" s="1040"/>
      <c r="AC11" s="1040"/>
      <c r="AD11" s="1040"/>
      <c r="AE11" s="1041"/>
      <c r="AF11" s="1039" t="s">
        <v>102</v>
      </c>
      <c r="AG11" s="1040"/>
      <c r="AH11" s="1040"/>
      <c r="AI11" s="1040"/>
      <c r="AJ11" s="1041"/>
      <c r="AK11" s="1042" t="s">
        <v>535</v>
      </c>
      <c r="AL11" s="1043"/>
      <c r="AM11" s="1043"/>
      <c r="AN11" s="1043"/>
      <c r="AO11" s="1043"/>
      <c r="AP11" s="1043" t="s">
        <v>450</v>
      </c>
      <c r="AQ11" s="1043"/>
      <c r="AR11" s="1043"/>
      <c r="AS11" s="1043"/>
      <c r="AT11" s="1043"/>
      <c r="AU11" s="1037"/>
      <c r="AV11" s="1037"/>
      <c r="AW11" s="1037"/>
      <c r="AX11" s="1037"/>
      <c r="AY11" s="1038"/>
      <c r="AZ11" s="195"/>
      <c r="BA11" s="195"/>
      <c r="BB11" s="195"/>
      <c r="BC11" s="195"/>
      <c r="BD11" s="195"/>
      <c r="BE11" s="196"/>
      <c r="BF11" s="196"/>
      <c r="BG11" s="196"/>
      <c r="BH11" s="196"/>
      <c r="BI11" s="196"/>
      <c r="BJ11" s="196"/>
      <c r="BK11" s="196"/>
      <c r="BL11" s="196"/>
      <c r="BM11" s="196"/>
      <c r="BN11" s="196"/>
      <c r="BO11" s="196"/>
      <c r="BP11" s="196"/>
      <c r="BQ11" s="205">
        <v>5</v>
      </c>
      <c r="BR11" s="206"/>
      <c r="BS11" s="957" t="s">
        <v>507</v>
      </c>
      <c r="BT11" s="958"/>
      <c r="BU11" s="958"/>
      <c r="BV11" s="958"/>
      <c r="BW11" s="958"/>
      <c r="BX11" s="958"/>
      <c r="BY11" s="958"/>
      <c r="BZ11" s="958"/>
      <c r="CA11" s="958"/>
      <c r="CB11" s="958"/>
      <c r="CC11" s="958"/>
      <c r="CD11" s="958"/>
      <c r="CE11" s="958"/>
      <c r="CF11" s="958"/>
      <c r="CG11" s="959"/>
      <c r="CH11" s="932">
        <v>-12.871</v>
      </c>
      <c r="CI11" s="933"/>
      <c r="CJ11" s="933"/>
      <c r="CK11" s="933"/>
      <c r="CL11" s="934"/>
      <c r="CM11" s="932">
        <v>4577.701</v>
      </c>
      <c r="CN11" s="933"/>
      <c r="CO11" s="933"/>
      <c r="CP11" s="933"/>
      <c r="CQ11" s="934"/>
      <c r="CR11" s="932">
        <v>210</v>
      </c>
      <c r="CS11" s="933"/>
      <c r="CT11" s="933"/>
      <c r="CU11" s="933"/>
      <c r="CV11" s="934"/>
      <c r="CW11" s="932">
        <v>28.245999999999999</v>
      </c>
      <c r="CX11" s="933"/>
      <c r="CY11" s="933"/>
      <c r="CZ11" s="933"/>
      <c r="DA11" s="934"/>
      <c r="DB11" s="932">
        <v>55.063000000000002</v>
      </c>
      <c r="DC11" s="933"/>
      <c r="DD11" s="933"/>
      <c r="DE11" s="933"/>
      <c r="DF11" s="934"/>
      <c r="DG11" s="932" t="s">
        <v>450</v>
      </c>
      <c r="DH11" s="933"/>
      <c r="DI11" s="933"/>
      <c r="DJ11" s="933"/>
      <c r="DK11" s="934"/>
      <c r="DL11" s="932" t="s">
        <v>450</v>
      </c>
      <c r="DM11" s="933"/>
      <c r="DN11" s="933"/>
      <c r="DO11" s="933"/>
      <c r="DP11" s="934"/>
      <c r="DQ11" s="932" t="s">
        <v>450</v>
      </c>
      <c r="DR11" s="933"/>
      <c r="DS11" s="933"/>
      <c r="DT11" s="933"/>
      <c r="DU11" s="934"/>
      <c r="DV11" s="935"/>
      <c r="DW11" s="936"/>
      <c r="DX11" s="936"/>
      <c r="DY11" s="936"/>
      <c r="DZ11" s="937"/>
      <c r="EA11" s="197"/>
    </row>
    <row r="12" spans="1:131" s="198" customFormat="1" ht="26.25" customHeight="1">
      <c r="A12" s="204">
        <v>6</v>
      </c>
      <c r="B12" s="984" t="s">
        <v>334</v>
      </c>
      <c r="C12" s="985"/>
      <c r="D12" s="985"/>
      <c r="E12" s="985"/>
      <c r="F12" s="985"/>
      <c r="G12" s="985"/>
      <c r="H12" s="985"/>
      <c r="I12" s="985"/>
      <c r="J12" s="985"/>
      <c r="K12" s="985"/>
      <c r="L12" s="985"/>
      <c r="M12" s="985"/>
      <c r="N12" s="985"/>
      <c r="O12" s="985"/>
      <c r="P12" s="986"/>
      <c r="Q12" s="1044">
        <v>590.08000000000004</v>
      </c>
      <c r="R12" s="1040"/>
      <c r="S12" s="1040"/>
      <c r="T12" s="1040"/>
      <c r="U12" s="1045"/>
      <c r="V12" s="988">
        <v>108.604</v>
      </c>
      <c r="W12" s="988"/>
      <c r="X12" s="988"/>
      <c r="Y12" s="988"/>
      <c r="Z12" s="988"/>
      <c r="AA12" s="992">
        <f t="shared" si="0"/>
        <v>481.47600000000006</v>
      </c>
      <c r="AB12" s="1040"/>
      <c r="AC12" s="1040"/>
      <c r="AD12" s="1040"/>
      <c r="AE12" s="1041"/>
      <c r="AF12" s="1039" t="s">
        <v>102</v>
      </c>
      <c r="AG12" s="1040"/>
      <c r="AH12" s="1040"/>
      <c r="AI12" s="1040"/>
      <c r="AJ12" s="1041"/>
      <c r="AK12" s="1042">
        <v>13</v>
      </c>
      <c r="AL12" s="1043"/>
      <c r="AM12" s="1043"/>
      <c r="AN12" s="1043"/>
      <c r="AO12" s="1043"/>
      <c r="AP12" s="1043">
        <v>104.664</v>
      </c>
      <c r="AQ12" s="1043"/>
      <c r="AR12" s="1043"/>
      <c r="AS12" s="1043"/>
      <c r="AT12" s="1043"/>
      <c r="AU12" s="1037"/>
      <c r="AV12" s="1037"/>
      <c r="AW12" s="1037"/>
      <c r="AX12" s="1037"/>
      <c r="AY12" s="1038"/>
      <c r="AZ12" s="195"/>
      <c r="BA12" s="195"/>
      <c r="BB12" s="195"/>
      <c r="BC12" s="195"/>
      <c r="BD12" s="195"/>
      <c r="BE12" s="196"/>
      <c r="BF12" s="196"/>
      <c r="BG12" s="196"/>
      <c r="BH12" s="196"/>
      <c r="BI12" s="196"/>
      <c r="BJ12" s="196"/>
      <c r="BK12" s="196"/>
      <c r="BL12" s="196"/>
      <c r="BM12" s="196"/>
      <c r="BN12" s="196"/>
      <c r="BO12" s="196"/>
      <c r="BP12" s="196"/>
      <c r="BQ12" s="205">
        <v>6</v>
      </c>
      <c r="BR12" s="206"/>
      <c r="BS12" s="957" t="s">
        <v>508</v>
      </c>
      <c r="BT12" s="958"/>
      <c r="BU12" s="958"/>
      <c r="BV12" s="958"/>
      <c r="BW12" s="958"/>
      <c r="BX12" s="958"/>
      <c r="BY12" s="958"/>
      <c r="BZ12" s="958"/>
      <c r="CA12" s="958"/>
      <c r="CB12" s="958"/>
      <c r="CC12" s="958"/>
      <c r="CD12" s="958"/>
      <c r="CE12" s="958"/>
      <c r="CF12" s="958"/>
      <c r="CG12" s="959"/>
      <c r="CH12" s="932">
        <v>-95.866</v>
      </c>
      <c r="CI12" s="933"/>
      <c r="CJ12" s="933"/>
      <c r="CK12" s="933"/>
      <c r="CL12" s="934"/>
      <c r="CM12" s="932">
        <v>642.69399999999996</v>
      </c>
      <c r="CN12" s="933"/>
      <c r="CO12" s="933"/>
      <c r="CP12" s="933"/>
      <c r="CQ12" s="934"/>
      <c r="CR12" s="932">
        <v>100</v>
      </c>
      <c r="CS12" s="933"/>
      <c r="CT12" s="933"/>
      <c r="CU12" s="933"/>
      <c r="CV12" s="934"/>
      <c r="CW12" s="932" t="s">
        <v>538</v>
      </c>
      <c r="CX12" s="933"/>
      <c r="CY12" s="933"/>
      <c r="CZ12" s="933"/>
      <c r="DA12" s="934"/>
      <c r="DB12" s="932" t="s">
        <v>450</v>
      </c>
      <c r="DC12" s="933"/>
      <c r="DD12" s="933"/>
      <c r="DE12" s="933"/>
      <c r="DF12" s="934"/>
      <c r="DG12" s="932" t="s">
        <v>450</v>
      </c>
      <c r="DH12" s="933"/>
      <c r="DI12" s="933"/>
      <c r="DJ12" s="933"/>
      <c r="DK12" s="934"/>
      <c r="DL12" s="932" t="s">
        <v>450</v>
      </c>
      <c r="DM12" s="933"/>
      <c r="DN12" s="933"/>
      <c r="DO12" s="933"/>
      <c r="DP12" s="934"/>
      <c r="DQ12" s="932" t="s">
        <v>450</v>
      </c>
      <c r="DR12" s="933"/>
      <c r="DS12" s="933"/>
      <c r="DT12" s="933"/>
      <c r="DU12" s="934"/>
      <c r="DV12" s="935"/>
      <c r="DW12" s="936"/>
      <c r="DX12" s="936"/>
      <c r="DY12" s="936"/>
      <c r="DZ12" s="937"/>
      <c r="EA12" s="197"/>
    </row>
    <row r="13" spans="1:131" s="198" customFormat="1" ht="26.25" customHeight="1">
      <c r="A13" s="204">
        <v>7</v>
      </c>
      <c r="B13" s="984" t="s">
        <v>335</v>
      </c>
      <c r="C13" s="985"/>
      <c r="D13" s="985"/>
      <c r="E13" s="985"/>
      <c r="F13" s="985"/>
      <c r="G13" s="985"/>
      <c r="H13" s="985"/>
      <c r="I13" s="985"/>
      <c r="J13" s="985"/>
      <c r="K13" s="985"/>
      <c r="L13" s="985"/>
      <c r="M13" s="985"/>
      <c r="N13" s="985"/>
      <c r="O13" s="985"/>
      <c r="P13" s="986"/>
      <c r="Q13" s="1044">
        <v>252.33099999999999</v>
      </c>
      <c r="R13" s="1040"/>
      <c r="S13" s="1040"/>
      <c r="T13" s="1040"/>
      <c r="U13" s="1045"/>
      <c r="V13" s="988">
        <v>199.58699999999999</v>
      </c>
      <c r="W13" s="988"/>
      <c r="X13" s="988"/>
      <c r="Y13" s="988"/>
      <c r="Z13" s="988"/>
      <c r="AA13" s="992">
        <f t="shared" si="0"/>
        <v>52.744</v>
      </c>
      <c r="AB13" s="1040"/>
      <c r="AC13" s="1040"/>
      <c r="AD13" s="1040"/>
      <c r="AE13" s="1041"/>
      <c r="AF13" s="1039">
        <v>53</v>
      </c>
      <c r="AG13" s="1040"/>
      <c r="AH13" s="1040"/>
      <c r="AI13" s="1040"/>
      <c r="AJ13" s="1041"/>
      <c r="AK13" s="1042">
        <v>0</v>
      </c>
      <c r="AL13" s="1043"/>
      <c r="AM13" s="1043"/>
      <c r="AN13" s="1043"/>
      <c r="AO13" s="1043"/>
      <c r="AP13" s="1043" t="s">
        <v>450</v>
      </c>
      <c r="AQ13" s="1043"/>
      <c r="AR13" s="1043"/>
      <c r="AS13" s="1043"/>
      <c r="AT13" s="1043"/>
      <c r="AU13" s="1037"/>
      <c r="AV13" s="1037"/>
      <c r="AW13" s="1037"/>
      <c r="AX13" s="1037"/>
      <c r="AY13" s="1038"/>
      <c r="AZ13" s="195"/>
      <c r="BA13" s="195"/>
      <c r="BB13" s="195"/>
      <c r="BC13" s="195"/>
      <c r="BD13" s="195"/>
      <c r="BE13" s="196"/>
      <c r="BF13" s="196"/>
      <c r="BG13" s="196"/>
      <c r="BH13" s="196"/>
      <c r="BI13" s="196"/>
      <c r="BJ13" s="196"/>
      <c r="BK13" s="196"/>
      <c r="BL13" s="196"/>
      <c r="BM13" s="196"/>
      <c r="BN13" s="196"/>
      <c r="BO13" s="196"/>
      <c r="BP13" s="196"/>
      <c r="BQ13" s="205">
        <v>7</v>
      </c>
      <c r="BR13" s="206"/>
      <c r="BS13" s="957" t="s">
        <v>509</v>
      </c>
      <c r="BT13" s="958"/>
      <c r="BU13" s="958"/>
      <c r="BV13" s="958"/>
      <c r="BW13" s="958"/>
      <c r="BX13" s="958"/>
      <c r="BY13" s="958"/>
      <c r="BZ13" s="958"/>
      <c r="CA13" s="958"/>
      <c r="CB13" s="958"/>
      <c r="CC13" s="958"/>
      <c r="CD13" s="958"/>
      <c r="CE13" s="958"/>
      <c r="CF13" s="958"/>
      <c r="CG13" s="959"/>
      <c r="CH13" s="932">
        <v>-21.773</v>
      </c>
      <c r="CI13" s="933"/>
      <c r="CJ13" s="933"/>
      <c r="CK13" s="933"/>
      <c r="CL13" s="934"/>
      <c r="CM13" s="932">
        <v>2147.89</v>
      </c>
      <c r="CN13" s="933"/>
      <c r="CO13" s="933"/>
      <c r="CP13" s="933"/>
      <c r="CQ13" s="934"/>
      <c r="CR13" s="932">
        <v>417</v>
      </c>
      <c r="CS13" s="933"/>
      <c r="CT13" s="933"/>
      <c r="CU13" s="933"/>
      <c r="CV13" s="934"/>
      <c r="CW13" s="932">
        <v>383.56700000000001</v>
      </c>
      <c r="CX13" s="933"/>
      <c r="CY13" s="933"/>
      <c r="CZ13" s="933"/>
      <c r="DA13" s="934"/>
      <c r="DB13" s="932" t="s">
        <v>450</v>
      </c>
      <c r="DC13" s="933"/>
      <c r="DD13" s="933"/>
      <c r="DE13" s="933"/>
      <c r="DF13" s="934"/>
      <c r="DG13" s="932" t="s">
        <v>450</v>
      </c>
      <c r="DH13" s="933"/>
      <c r="DI13" s="933"/>
      <c r="DJ13" s="933"/>
      <c r="DK13" s="934"/>
      <c r="DL13" s="932" t="s">
        <v>450</v>
      </c>
      <c r="DM13" s="933"/>
      <c r="DN13" s="933"/>
      <c r="DO13" s="933"/>
      <c r="DP13" s="934"/>
      <c r="DQ13" s="932" t="s">
        <v>450</v>
      </c>
      <c r="DR13" s="933"/>
      <c r="DS13" s="933"/>
      <c r="DT13" s="933"/>
      <c r="DU13" s="934"/>
      <c r="DV13" s="935"/>
      <c r="DW13" s="936"/>
      <c r="DX13" s="936"/>
      <c r="DY13" s="936"/>
      <c r="DZ13" s="937"/>
      <c r="EA13" s="197"/>
    </row>
    <row r="14" spans="1:131" s="198" customFormat="1" ht="26.25" customHeight="1">
      <c r="A14" s="204">
        <v>8</v>
      </c>
      <c r="B14" s="984" t="s">
        <v>336</v>
      </c>
      <c r="C14" s="985"/>
      <c r="D14" s="985"/>
      <c r="E14" s="985"/>
      <c r="F14" s="985"/>
      <c r="G14" s="985"/>
      <c r="H14" s="985"/>
      <c r="I14" s="985"/>
      <c r="J14" s="985"/>
      <c r="K14" s="985"/>
      <c r="L14" s="985"/>
      <c r="M14" s="985"/>
      <c r="N14" s="985"/>
      <c r="O14" s="985"/>
      <c r="P14" s="986"/>
      <c r="Q14" s="1044">
        <v>689.91200000000003</v>
      </c>
      <c r="R14" s="1040"/>
      <c r="S14" s="1040"/>
      <c r="T14" s="1040"/>
      <c r="U14" s="1045"/>
      <c r="V14" s="988">
        <v>471.55399999999997</v>
      </c>
      <c r="W14" s="988"/>
      <c r="X14" s="988"/>
      <c r="Y14" s="988"/>
      <c r="Z14" s="988"/>
      <c r="AA14" s="992">
        <f t="shared" si="0"/>
        <v>218.35800000000006</v>
      </c>
      <c r="AB14" s="1040"/>
      <c r="AC14" s="1040"/>
      <c r="AD14" s="1040"/>
      <c r="AE14" s="1041"/>
      <c r="AF14" s="1039" t="s">
        <v>102</v>
      </c>
      <c r="AG14" s="1040"/>
      <c r="AH14" s="1040"/>
      <c r="AI14" s="1040"/>
      <c r="AJ14" s="1041"/>
      <c r="AK14" s="1042">
        <v>137</v>
      </c>
      <c r="AL14" s="1043"/>
      <c r="AM14" s="1043"/>
      <c r="AN14" s="1043"/>
      <c r="AO14" s="1043"/>
      <c r="AP14" s="1043">
        <v>1977.6610000000001</v>
      </c>
      <c r="AQ14" s="1043"/>
      <c r="AR14" s="1043"/>
      <c r="AS14" s="1043"/>
      <c r="AT14" s="1043"/>
      <c r="AU14" s="1037"/>
      <c r="AV14" s="1037"/>
      <c r="AW14" s="1037"/>
      <c r="AX14" s="1037"/>
      <c r="AY14" s="1038"/>
      <c r="AZ14" s="195"/>
      <c r="BA14" s="195"/>
      <c r="BB14" s="195"/>
      <c r="BC14" s="195"/>
      <c r="BD14" s="195"/>
      <c r="BE14" s="196"/>
      <c r="BF14" s="196"/>
      <c r="BG14" s="196"/>
      <c r="BH14" s="196"/>
      <c r="BI14" s="196"/>
      <c r="BJ14" s="196"/>
      <c r="BK14" s="196"/>
      <c r="BL14" s="196"/>
      <c r="BM14" s="196"/>
      <c r="BN14" s="196"/>
      <c r="BO14" s="196"/>
      <c r="BP14" s="196"/>
      <c r="BQ14" s="205">
        <v>8</v>
      </c>
      <c r="BR14" s="206"/>
      <c r="BS14" s="957" t="s">
        <v>510</v>
      </c>
      <c r="BT14" s="958"/>
      <c r="BU14" s="958"/>
      <c r="BV14" s="958"/>
      <c r="BW14" s="958"/>
      <c r="BX14" s="958"/>
      <c r="BY14" s="958"/>
      <c r="BZ14" s="958"/>
      <c r="CA14" s="958"/>
      <c r="CB14" s="958"/>
      <c r="CC14" s="958"/>
      <c r="CD14" s="958"/>
      <c r="CE14" s="958"/>
      <c r="CF14" s="958"/>
      <c r="CG14" s="959"/>
      <c r="CH14" s="932">
        <v>-9.9710000000000001</v>
      </c>
      <c r="CI14" s="933"/>
      <c r="CJ14" s="933"/>
      <c r="CK14" s="933"/>
      <c r="CL14" s="934"/>
      <c r="CM14" s="932">
        <v>190.30199999999999</v>
      </c>
      <c r="CN14" s="933"/>
      <c r="CO14" s="933"/>
      <c r="CP14" s="933"/>
      <c r="CQ14" s="934"/>
      <c r="CR14" s="932">
        <v>123</v>
      </c>
      <c r="CS14" s="933"/>
      <c r="CT14" s="933"/>
      <c r="CU14" s="933"/>
      <c r="CV14" s="934"/>
      <c r="CW14" s="932">
        <v>37.83</v>
      </c>
      <c r="CX14" s="933"/>
      <c r="CY14" s="933"/>
      <c r="CZ14" s="933"/>
      <c r="DA14" s="934"/>
      <c r="DB14" s="932" t="s">
        <v>450</v>
      </c>
      <c r="DC14" s="933"/>
      <c r="DD14" s="933"/>
      <c r="DE14" s="933"/>
      <c r="DF14" s="934"/>
      <c r="DG14" s="932" t="s">
        <v>450</v>
      </c>
      <c r="DH14" s="933"/>
      <c r="DI14" s="933"/>
      <c r="DJ14" s="933"/>
      <c r="DK14" s="934"/>
      <c r="DL14" s="932" t="s">
        <v>450</v>
      </c>
      <c r="DM14" s="933"/>
      <c r="DN14" s="933"/>
      <c r="DO14" s="933"/>
      <c r="DP14" s="934"/>
      <c r="DQ14" s="932" t="s">
        <v>450</v>
      </c>
      <c r="DR14" s="933"/>
      <c r="DS14" s="933"/>
      <c r="DT14" s="933"/>
      <c r="DU14" s="934"/>
      <c r="DV14" s="935"/>
      <c r="DW14" s="936"/>
      <c r="DX14" s="936"/>
      <c r="DY14" s="936"/>
      <c r="DZ14" s="937"/>
      <c r="EA14" s="197"/>
    </row>
    <row r="15" spans="1:131" s="198" customFormat="1" ht="26.25" customHeight="1">
      <c r="A15" s="204">
        <v>9</v>
      </c>
      <c r="B15" s="984" t="s">
        <v>337</v>
      </c>
      <c r="C15" s="985"/>
      <c r="D15" s="985"/>
      <c r="E15" s="985"/>
      <c r="F15" s="985"/>
      <c r="G15" s="985"/>
      <c r="H15" s="985"/>
      <c r="I15" s="985"/>
      <c r="J15" s="985"/>
      <c r="K15" s="985"/>
      <c r="L15" s="985"/>
      <c r="M15" s="985"/>
      <c r="N15" s="985"/>
      <c r="O15" s="985"/>
      <c r="P15" s="986"/>
      <c r="Q15" s="1044">
        <v>1971.0329999999999</v>
      </c>
      <c r="R15" s="1040"/>
      <c r="S15" s="1040"/>
      <c r="T15" s="1040"/>
      <c r="U15" s="1045"/>
      <c r="V15" s="988">
        <v>1122.5119999999999</v>
      </c>
      <c r="W15" s="988"/>
      <c r="X15" s="988"/>
      <c r="Y15" s="988"/>
      <c r="Z15" s="988"/>
      <c r="AA15" s="992">
        <f t="shared" si="0"/>
        <v>848.52099999999996</v>
      </c>
      <c r="AB15" s="1040"/>
      <c r="AC15" s="1040"/>
      <c r="AD15" s="1040"/>
      <c r="AE15" s="1041"/>
      <c r="AF15" s="1039" t="s">
        <v>102</v>
      </c>
      <c r="AG15" s="1040"/>
      <c r="AH15" s="1040"/>
      <c r="AI15" s="1040"/>
      <c r="AJ15" s="1041"/>
      <c r="AK15" s="1042">
        <v>27</v>
      </c>
      <c r="AL15" s="1043"/>
      <c r="AM15" s="1043"/>
      <c r="AN15" s="1043"/>
      <c r="AO15" s="1043"/>
      <c r="AP15" s="1043">
        <v>5037.7969999999996</v>
      </c>
      <c r="AQ15" s="1043"/>
      <c r="AR15" s="1043"/>
      <c r="AS15" s="1043"/>
      <c r="AT15" s="1043"/>
      <c r="AU15" s="1037"/>
      <c r="AV15" s="1037"/>
      <c r="AW15" s="1037"/>
      <c r="AX15" s="1037"/>
      <c r="AY15" s="1038"/>
      <c r="AZ15" s="195"/>
      <c r="BA15" s="195"/>
      <c r="BB15" s="195"/>
      <c r="BC15" s="195"/>
      <c r="BD15" s="195"/>
      <c r="BE15" s="196"/>
      <c r="BF15" s="196"/>
      <c r="BG15" s="196"/>
      <c r="BH15" s="196"/>
      <c r="BI15" s="196"/>
      <c r="BJ15" s="196"/>
      <c r="BK15" s="196"/>
      <c r="BL15" s="196"/>
      <c r="BM15" s="196"/>
      <c r="BN15" s="196"/>
      <c r="BO15" s="196"/>
      <c r="BP15" s="196"/>
      <c r="BQ15" s="205">
        <v>9</v>
      </c>
      <c r="BR15" s="206" t="s">
        <v>504</v>
      </c>
      <c r="BS15" s="957" t="s">
        <v>511</v>
      </c>
      <c r="BT15" s="958"/>
      <c r="BU15" s="958"/>
      <c r="BV15" s="958"/>
      <c r="BW15" s="958"/>
      <c r="BX15" s="958"/>
      <c r="BY15" s="958"/>
      <c r="BZ15" s="958"/>
      <c r="CA15" s="958"/>
      <c r="CB15" s="958"/>
      <c r="CC15" s="958"/>
      <c r="CD15" s="958"/>
      <c r="CE15" s="958"/>
      <c r="CF15" s="958"/>
      <c r="CG15" s="959"/>
      <c r="CH15" s="932">
        <v>-15.988</v>
      </c>
      <c r="CI15" s="933"/>
      <c r="CJ15" s="933"/>
      <c r="CK15" s="933"/>
      <c r="CL15" s="934"/>
      <c r="CM15" s="932">
        <v>1930.33</v>
      </c>
      <c r="CN15" s="933"/>
      <c r="CO15" s="933"/>
      <c r="CP15" s="933"/>
      <c r="CQ15" s="934"/>
      <c r="CR15" s="932">
        <v>70</v>
      </c>
      <c r="CS15" s="933"/>
      <c r="CT15" s="933"/>
      <c r="CU15" s="933"/>
      <c r="CV15" s="934"/>
      <c r="CW15" s="932">
        <v>86.28</v>
      </c>
      <c r="CX15" s="933"/>
      <c r="CY15" s="933"/>
      <c r="CZ15" s="933"/>
      <c r="DA15" s="934"/>
      <c r="DB15" s="932" t="s">
        <v>450</v>
      </c>
      <c r="DC15" s="933"/>
      <c r="DD15" s="933"/>
      <c r="DE15" s="933"/>
      <c r="DF15" s="934"/>
      <c r="DG15" s="932" t="s">
        <v>450</v>
      </c>
      <c r="DH15" s="933"/>
      <c r="DI15" s="933"/>
      <c r="DJ15" s="933"/>
      <c r="DK15" s="934"/>
      <c r="DL15" s="932">
        <v>2455.0300000000002</v>
      </c>
      <c r="DM15" s="933"/>
      <c r="DN15" s="933"/>
      <c r="DO15" s="933"/>
      <c r="DP15" s="934"/>
      <c r="DQ15" s="932">
        <v>1228</v>
      </c>
      <c r="DR15" s="933"/>
      <c r="DS15" s="933"/>
      <c r="DT15" s="933"/>
      <c r="DU15" s="934"/>
      <c r="DV15" s="935"/>
      <c r="DW15" s="936"/>
      <c r="DX15" s="936"/>
      <c r="DY15" s="936"/>
      <c r="DZ15" s="937"/>
      <c r="EA15" s="197"/>
    </row>
    <row r="16" spans="1:131" s="198" customFormat="1" ht="26.25" customHeight="1">
      <c r="A16" s="204">
        <v>10</v>
      </c>
      <c r="B16" s="984" t="s">
        <v>338</v>
      </c>
      <c r="C16" s="985"/>
      <c r="D16" s="985"/>
      <c r="E16" s="985"/>
      <c r="F16" s="985"/>
      <c r="G16" s="985"/>
      <c r="H16" s="985"/>
      <c r="I16" s="985"/>
      <c r="J16" s="985"/>
      <c r="K16" s="985"/>
      <c r="L16" s="985"/>
      <c r="M16" s="985"/>
      <c r="N16" s="985"/>
      <c r="O16" s="985"/>
      <c r="P16" s="986"/>
      <c r="Q16" s="1044">
        <v>3046.0059999999999</v>
      </c>
      <c r="R16" s="1040"/>
      <c r="S16" s="1040"/>
      <c r="T16" s="1040"/>
      <c r="U16" s="1045"/>
      <c r="V16" s="988">
        <v>3011.645</v>
      </c>
      <c r="W16" s="988"/>
      <c r="X16" s="988"/>
      <c r="Y16" s="988"/>
      <c r="Z16" s="988"/>
      <c r="AA16" s="992">
        <f t="shared" si="0"/>
        <v>34.360999999999876</v>
      </c>
      <c r="AB16" s="1040"/>
      <c r="AC16" s="1040"/>
      <c r="AD16" s="1040"/>
      <c r="AE16" s="1041"/>
      <c r="AF16" s="1039">
        <v>12</v>
      </c>
      <c r="AG16" s="1040"/>
      <c r="AH16" s="1040"/>
      <c r="AI16" s="1040"/>
      <c r="AJ16" s="1041"/>
      <c r="AK16" s="1042">
        <v>480</v>
      </c>
      <c r="AL16" s="1043"/>
      <c r="AM16" s="1043"/>
      <c r="AN16" s="1043"/>
      <c r="AO16" s="1043"/>
      <c r="AP16" s="1043">
        <v>7365.585</v>
      </c>
      <c r="AQ16" s="1043"/>
      <c r="AR16" s="1043"/>
      <c r="AS16" s="1043"/>
      <c r="AT16" s="1043"/>
      <c r="AU16" s="1037"/>
      <c r="AV16" s="1037"/>
      <c r="AW16" s="1037"/>
      <c r="AX16" s="1037"/>
      <c r="AY16" s="1038"/>
      <c r="AZ16" s="195"/>
      <c r="BA16" s="195"/>
      <c r="BB16" s="195"/>
      <c r="BC16" s="195"/>
      <c r="BD16" s="195"/>
      <c r="BE16" s="196"/>
      <c r="BF16" s="196"/>
      <c r="BG16" s="196"/>
      <c r="BH16" s="196"/>
      <c r="BI16" s="196"/>
      <c r="BJ16" s="196"/>
      <c r="BK16" s="196"/>
      <c r="BL16" s="196"/>
      <c r="BM16" s="196"/>
      <c r="BN16" s="196"/>
      <c r="BO16" s="196"/>
      <c r="BP16" s="196"/>
      <c r="BQ16" s="205">
        <v>10</v>
      </c>
      <c r="BR16" s="206"/>
      <c r="BS16" s="957" t="s">
        <v>512</v>
      </c>
      <c r="BT16" s="958"/>
      <c r="BU16" s="958"/>
      <c r="BV16" s="958"/>
      <c r="BW16" s="958"/>
      <c r="BX16" s="958"/>
      <c r="BY16" s="958"/>
      <c r="BZ16" s="958"/>
      <c r="CA16" s="958"/>
      <c r="CB16" s="958"/>
      <c r="CC16" s="958"/>
      <c r="CD16" s="958"/>
      <c r="CE16" s="958"/>
      <c r="CF16" s="958"/>
      <c r="CG16" s="959"/>
      <c r="CH16" s="932">
        <v>0.14499999999999999</v>
      </c>
      <c r="CI16" s="933"/>
      <c r="CJ16" s="933"/>
      <c r="CK16" s="933"/>
      <c r="CL16" s="934"/>
      <c r="CM16" s="932">
        <v>171.05199999999999</v>
      </c>
      <c r="CN16" s="933"/>
      <c r="CO16" s="933"/>
      <c r="CP16" s="933"/>
      <c r="CQ16" s="934"/>
      <c r="CR16" s="932">
        <v>100</v>
      </c>
      <c r="CS16" s="933"/>
      <c r="CT16" s="933"/>
      <c r="CU16" s="933"/>
      <c r="CV16" s="934"/>
      <c r="CW16" s="932" t="s">
        <v>450</v>
      </c>
      <c r="CX16" s="933"/>
      <c r="CY16" s="933"/>
      <c r="CZ16" s="933"/>
      <c r="DA16" s="934"/>
      <c r="DB16" s="932" t="s">
        <v>450</v>
      </c>
      <c r="DC16" s="933"/>
      <c r="DD16" s="933"/>
      <c r="DE16" s="933"/>
      <c r="DF16" s="934"/>
      <c r="DG16" s="932" t="s">
        <v>450</v>
      </c>
      <c r="DH16" s="933"/>
      <c r="DI16" s="933"/>
      <c r="DJ16" s="933"/>
      <c r="DK16" s="934"/>
      <c r="DL16" s="932" t="s">
        <v>450</v>
      </c>
      <c r="DM16" s="933"/>
      <c r="DN16" s="933"/>
      <c r="DO16" s="933"/>
      <c r="DP16" s="934"/>
      <c r="DQ16" s="932" t="s">
        <v>450</v>
      </c>
      <c r="DR16" s="933"/>
      <c r="DS16" s="933"/>
      <c r="DT16" s="933"/>
      <c r="DU16" s="934"/>
      <c r="DV16" s="935"/>
      <c r="DW16" s="936"/>
      <c r="DX16" s="936"/>
      <c r="DY16" s="936"/>
      <c r="DZ16" s="937"/>
      <c r="EA16" s="197"/>
    </row>
    <row r="17" spans="1:131" s="198" customFormat="1" ht="26.25" customHeight="1">
      <c r="A17" s="204">
        <v>11</v>
      </c>
      <c r="B17" s="984"/>
      <c r="C17" s="985"/>
      <c r="D17" s="985"/>
      <c r="E17" s="985"/>
      <c r="F17" s="985"/>
      <c r="G17" s="985"/>
      <c r="H17" s="985"/>
      <c r="I17" s="985"/>
      <c r="J17" s="985"/>
      <c r="K17" s="985"/>
      <c r="L17" s="985"/>
      <c r="M17" s="985"/>
      <c r="N17" s="985"/>
      <c r="O17" s="985"/>
      <c r="P17" s="986"/>
      <c r="Q17" s="991"/>
      <c r="R17" s="988"/>
      <c r="S17" s="988"/>
      <c r="T17" s="988"/>
      <c r="U17" s="988"/>
      <c r="V17" s="988"/>
      <c r="W17" s="988"/>
      <c r="X17" s="988"/>
      <c r="Y17" s="988"/>
      <c r="Z17" s="988"/>
      <c r="AA17" s="988"/>
      <c r="AB17" s="988"/>
      <c r="AC17" s="988"/>
      <c r="AD17" s="988"/>
      <c r="AE17" s="992"/>
      <c r="AF17" s="1039"/>
      <c r="AG17" s="1040"/>
      <c r="AH17" s="1040"/>
      <c r="AI17" s="1040"/>
      <c r="AJ17" s="1041"/>
      <c r="AK17" s="1042"/>
      <c r="AL17" s="1043"/>
      <c r="AM17" s="1043"/>
      <c r="AN17" s="1043"/>
      <c r="AO17" s="1043"/>
      <c r="AP17" s="1043"/>
      <c r="AQ17" s="1043"/>
      <c r="AR17" s="1043"/>
      <c r="AS17" s="1043"/>
      <c r="AT17" s="1043"/>
      <c r="AU17" s="1037"/>
      <c r="AV17" s="1037"/>
      <c r="AW17" s="1037"/>
      <c r="AX17" s="1037"/>
      <c r="AY17" s="1038"/>
      <c r="AZ17" s="195"/>
      <c r="BA17" s="195"/>
      <c r="BB17" s="195"/>
      <c r="BC17" s="195"/>
      <c r="BD17" s="195"/>
      <c r="BE17" s="196"/>
      <c r="BF17" s="196"/>
      <c r="BG17" s="196"/>
      <c r="BH17" s="196"/>
      <c r="BI17" s="196"/>
      <c r="BJ17" s="196"/>
      <c r="BK17" s="196"/>
      <c r="BL17" s="196"/>
      <c r="BM17" s="196"/>
      <c r="BN17" s="196"/>
      <c r="BO17" s="196"/>
      <c r="BP17" s="196"/>
      <c r="BQ17" s="205">
        <v>11</v>
      </c>
      <c r="BR17" s="206"/>
      <c r="BS17" s="957" t="s">
        <v>513</v>
      </c>
      <c r="BT17" s="958"/>
      <c r="BU17" s="958"/>
      <c r="BV17" s="958"/>
      <c r="BW17" s="958"/>
      <c r="BX17" s="958"/>
      <c r="BY17" s="958"/>
      <c r="BZ17" s="958"/>
      <c r="CA17" s="958"/>
      <c r="CB17" s="958"/>
      <c r="CC17" s="958"/>
      <c r="CD17" s="958"/>
      <c r="CE17" s="958"/>
      <c r="CF17" s="958"/>
      <c r="CG17" s="959"/>
      <c r="CH17" s="932">
        <v>-20.282</v>
      </c>
      <c r="CI17" s="933"/>
      <c r="CJ17" s="933"/>
      <c r="CK17" s="933"/>
      <c r="CL17" s="934"/>
      <c r="CM17" s="932">
        <v>1148.769</v>
      </c>
      <c r="CN17" s="933"/>
      <c r="CO17" s="933"/>
      <c r="CP17" s="933"/>
      <c r="CQ17" s="934"/>
      <c r="CR17" s="932">
        <v>200</v>
      </c>
      <c r="CS17" s="933"/>
      <c r="CT17" s="933"/>
      <c r="CU17" s="933"/>
      <c r="CV17" s="934"/>
      <c r="CW17" s="932" t="s">
        <v>450</v>
      </c>
      <c r="CX17" s="933"/>
      <c r="CY17" s="933"/>
      <c r="CZ17" s="933"/>
      <c r="DA17" s="934"/>
      <c r="DB17" s="932" t="s">
        <v>450</v>
      </c>
      <c r="DC17" s="933"/>
      <c r="DD17" s="933"/>
      <c r="DE17" s="933"/>
      <c r="DF17" s="934"/>
      <c r="DG17" s="932" t="s">
        <v>450</v>
      </c>
      <c r="DH17" s="933"/>
      <c r="DI17" s="933"/>
      <c r="DJ17" s="933"/>
      <c r="DK17" s="934"/>
      <c r="DL17" s="932" t="s">
        <v>450</v>
      </c>
      <c r="DM17" s="933"/>
      <c r="DN17" s="933"/>
      <c r="DO17" s="933"/>
      <c r="DP17" s="934"/>
      <c r="DQ17" s="932" t="s">
        <v>450</v>
      </c>
      <c r="DR17" s="933"/>
      <c r="DS17" s="933"/>
      <c r="DT17" s="933"/>
      <c r="DU17" s="934"/>
      <c r="DV17" s="935"/>
      <c r="DW17" s="936"/>
      <c r="DX17" s="936"/>
      <c r="DY17" s="936"/>
      <c r="DZ17" s="937"/>
      <c r="EA17" s="197"/>
    </row>
    <row r="18" spans="1:131" s="198" customFormat="1" ht="26.25" customHeight="1">
      <c r="A18" s="204">
        <v>12</v>
      </c>
      <c r="B18" s="984"/>
      <c r="C18" s="985"/>
      <c r="D18" s="985"/>
      <c r="E18" s="985"/>
      <c r="F18" s="985"/>
      <c r="G18" s="985"/>
      <c r="H18" s="985"/>
      <c r="I18" s="985"/>
      <c r="J18" s="985"/>
      <c r="K18" s="985"/>
      <c r="L18" s="985"/>
      <c r="M18" s="985"/>
      <c r="N18" s="985"/>
      <c r="O18" s="985"/>
      <c r="P18" s="986"/>
      <c r="Q18" s="991"/>
      <c r="R18" s="988"/>
      <c r="S18" s="988"/>
      <c r="T18" s="988"/>
      <c r="U18" s="988"/>
      <c r="V18" s="988"/>
      <c r="W18" s="988"/>
      <c r="X18" s="988"/>
      <c r="Y18" s="988"/>
      <c r="Z18" s="988"/>
      <c r="AA18" s="988"/>
      <c r="AB18" s="988"/>
      <c r="AC18" s="988"/>
      <c r="AD18" s="988"/>
      <c r="AE18" s="992"/>
      <c r="AF18" s="1039"/>
      <c r="AG18" s="1040"/>
      <c r="AH18" s="1040"/>
      <c r="AI18" s="1040"/>
      <c r="AJ18" s="1041"/>
      <c r="AK18" s="1042"/>
      <c r="AL18" s="1043"/>
      <c r="AM18" s="1043"/>
      <c r="AN18" s="1043"/>
      <c r="AO18" s="1043"/>
      <c r="AP18" s="1043"/>
      <c r="AQ18" s="1043"/>
      <c r="AR18" s="1043"/>
      <c r="AS18" s="1043"/>
      <c r="AT18" s="1043"/>
      <c r="AU18" s="1037"/>
      <c r="AV18" s="1037"/>
      <c r="AW18" s="1037"/>
      <c r="AX18" s="1037"/>
      <c r="AY18" s="1038"/>
      <c r="AZ18" s="195"/>
      <c r="BA18" s="195"/>
      <c r="BB18" s="195"/>
      <c r="BC18" s="195"/>
      <c r="BD18" s="195"/>
      <c r="BE18" s="196"/>
      <c r="BF18" s="196"/>
      <c r="BG18" s="196"/>
      <c r="BH18" s="196"/>
      <c r="BI18" s="196"/>
      <c r="BJ18" s="196"/>
      <c r="BK18" s="196"/>
      <c r="BL18" s="196"/>
      <c r="BM18" s="196"/>
      <c r="BN18" s="196"/>
      <c r="BO18" s="196"/>
      <c r="BP18" s="196"/>
      <c r="BQ18" s="205">
        <v>12</v>
      </c>
      <c r="BR18" s="206"/>
      <c r="BS18" s="957" t="s">
        <v>514</v>
      </c>
      <c r="BT18" s="958"/>
      <c r="BU18" s="958"/>
      <c r="BV18" s="958"/>
      <c r="BW18" s="958"/>
      <c r="BX18" s="958"/>
      <c r="BY18" s="958"/>
      <c r="BZ18" s="958"/>
      <c r="CA18" s="958"/>
      <c r="CB18" s="958"/>
      <c r="CC18" s="958"/>
      <c r="CD18" s="958"/>
      <c r="CE18" s="958"/>
      <c r="CF18" s="958"/>
      <c r="CG18" s="959"/>
      <c r="CH18" s="932">
        <v>-12.35</v>
      </c>
      <c r="CI18" s="933"/>
      <c r="CJ18" s="933"/>
      <c r="CK18" s="933"/>
      <c r="CL18" s="934"/>
      <c r="CM18" s="932">
        <v>1748.5360000000001</v>
      </c>
      <c r="CN18" s="933"/>
      <c r="CO18" s="933"/>
      <c r="CP18" s="933"/>
      <c r="CQ18" s="934"/>
      <c r="CR18" s="932">
        <v>1012.5</v>
      </c>
      <c r="CS18" s="933"/>
      <c r="CT18" s="933"/>
      <c r="CU18" s="933"/>
      <c r="CV18" s="934"/>
      <c r="CW18" s="932" t="s">
        <v>450</v>
      </c>
      <c r="CX18" s="933"/>
      <c r="CY18" s="933"/>
      <c r="CZ18" s="933"/>
      <c r="DA18" s="934"/>
      <c r="DB18" s="932" t="s">
        <v>450</v>
      </c>
      <c r="DC18" s="933"/>
      <c r="DD18" s="933"/>
      <c r="DE18" s="933"/>
      <c r="DF18" s="934"/>
      <c r="DG18" s="932" t="s">
        <v>450</v>
      </c>
      <c r="DH18" s="933"/>
      <c r="DI18" s="933"/>
      <c r="DJ18" s="933"/>
      <c r="DK18" s="934"/>
      <c r="DL18" s="932" t="s">
        <v>450</v>
      </c>
      <c r="DM18" s="933"/>
      <c r="DN18" s="933"/>
      <c r="DO18" s="933"/>
      <c r="DP18" s="934"/>
      <c r="DQ18" s="932" t="s">
        <v>450</v>
      </c>
      <c r="DR18" s="933"/>
      <c r="DS18" s="933"/>
      <c r="DT18" s="933"/>
      <c r="DU18" s="934"/>
      <c r="DV18" s="935"/>
      <c r="DW18" s="936"/>
      <c r="DX18" s="936"/>
      <c r="DY18" s="936"/>
      <c r="DZ18" s="937"/>
      <c r="EA18" s="197"/>
    </row>
    <row r="19" spans="1:131" s="198" customFormat="1" ht="26.25" customHeight="1">
      <c r="A19" s="204">
        <v>13</v>
      </c>
      <c r="B19" s="984"/>
      <c r="C19" s="985"/>
      <c r="D19" s="985"/>
      <c r="E19" s="985"/>
      <c r="F19" s="985"/>
      <c r="G19" s="985"/>
      <c r="H19" s="985"/>
      <c r="I19" s="985"/>
      <c r="J19" s="985"/>
      <c r="K19" s="985"/>
      <c r="L19" s="985"/>
      <c r="M19" s="985"/>
      <c r="N19" s="985"/>
      <c r="O19" s="985"/>
      <c r="P19" s="986"/>
      <c r="Q19" s="991"/>
      <c r="R19" s="988"/>
      <c r="S19" s="988"/>
      <c r="T19" s="988"/>
      <c r="U19" s="988"/>
      <c r="V19" s="988"/>
      <c r="W19" s="988"/>
      <c r="X19" s="988"/>
      <c r="Y19" s="988"/>
      <c r="Z19" s="988"/>
      <c r="AA19" s="988"/>
      <c r="AB19" s="988"/>
      <c r="AC19" s="988"/>
      <c r="AD19" s="988"/>
      <c r="AE19" s="992"/>
      <c r="AF19" s="1039"/>
      <c r="AG19" s="1040"/>
      <c r="AH19" s="1040"/>
      <c r="AI19" s="1040"/>
      <c r="AJ19" s="1041"/>
      <c r="AK19" s="1042"/>
      <c r="AL19" s="1043"/>
      <c r="AM19" s="1043"/>
      <c r="AN19" s="1043"/>
      <c r="AO19" s="1043"/>
      <c r="AP19" s="1043"/>
      <c r="AQ19" s="1043"/>
      <c r="AR19" s="1043"/>
      <c r="AS19" s="1043"/>
      <c r="AT19" s="1043"/>
      <c r="AU19" s="1037"/>
      <c r="AV19" s="1037"/>
      <c r="AW19" s="1037"/>
      <c r="AX19" s="1037"/>
      <c r="AY19" s="1038"/>
      <c r="AZ19" s="195"/>
      <c r="BA19" s="195"/>
      <c r="BB19" s="195"/>
      <c r="BC19" s="195"/>
      <c r="BD19" s="195"/>
      <c r="BE19" s="196"/>
      <c r="BF19" s="196"/>
      <c r="BG19" s="196"/>
      <c r="BH19" s="196"/>
      <c r="BI19" s="196"/>
      <c r="BJ19" s="196"/>
      <c r="BK19" s="196"/>
      <c r="BL19" s="196"/>
      <c r="BM19" s="196"/>
      <c r="BN19" s="196"/>
      <c r="BO19" s="196"/>
      <c r="BP19" s="196"/>
      <c r="BQ19" s="205">
        <v>13</v>
      </c>
      <c r="BR19" s="206"/>
      <c r="BS19" s="957" t="s">
        <v>515</v>
      </c>
      <c r="BT19" s="958"/>
      <c r="BU19" s="958"/>
      <c r="BV19" s="958"/>
      <c r="BW19" s="958"/>
      <c r="BX19" s="958"/>
      <c r="BY19" s="958"/>
      <c r="BZ19" s="958"/>
      <c r="CA19" s="958"/>
      <c r="CB19" s="958"/>
      <c r="CC19" s="958"/>
      <c r="CD19" s="958"/>
      <c r="CE19" s="958"/>
      <c r="CF19" s="958"/>
      <c r="CG19" s="959"/>
      <c r="CH19" s="932">
        <v>0</v>
      </c>
      <c r="CI19" s="933"/>
      <c r="CJ19" s="933"/>
      <c r="CK19" s="933"/>
      <c r="CL19" s="934"/>
      <c r="CM19" s="932">
        <v>255.02600000000001</v>
      </c>
      <c r="CN19" s="933"/>
      <c r="CO19" s="933"/>
      <c r="CP19" s="933"/>
      <c r="CQ19" s="934"/>
      <c r="CR19" s="932">
        <v>200</v>
      </c>
      <c r="CS19" s="933"/>
      <c r="CT19" s="933"/>
      <c r="CU19" s="933"/>
      <c r="CV19" s="934"/>
      <c r="CW19" s="932" t="s">
        <v>450</v>
      </c>
      <c r="CX19" s="933"/>
      <c r="CY19" s="933"/>
      <c r="CZ19" s="933"/>
      <c r="DA19" s="934"/>
      <c r="DB19" s="932" t="s">
        <v>450</v>
      </c>
      <c r="DC19" s="933"/>
      <c r="DD19" s="933"/>
      <c r="DE19" s="933"/>
      <c r="DF19" s="934"/>
      <c r="DG19" s="932" t="s">
        <v>450</v>
      </c>
      <c r="DH19" s="933"/>
      <c r="DI19" s="933"/>
      <c r="DJ19" s="933"/>
      <c r="DK19" s="934"/>
      <c r="DL19" s="932" t="s">
        <v>450</v>
      </c>
      <c r="DM19" s="933"/>
      <c r="DN19" s="933"/>
      <c r="DO19" s="933"/>
      <c r="DP19" s="934"/>
      <c r="DQ19" s="932" t="s">
        <v>450</v>
      </c>
      <c r="DR19" s="933"/>
      <c r="DS19" s="933"/>
      <c r="DT19" s="933"/>
      <c r="DU19" s="934"/>
      <c r="DV19" s="935"/>
      <c r="DW19" s="936"/>
      <c r="DX19" s="936"/>
      <c r="DY19" s="936"/>
      <c r="DZ19" s="937"/>
      <c r="EA19" s="197"/>
    </row>
    <row r="20" spans="1:131" s="198" customFormat="1" ht="26.25" customHeight="1">
      <c r="A20" s="204">
        <v>14</v>
      </c>
      <c r="B20" s="984"/>
      <c r="C20" s="985"/>
      <c r="D20" s="985"/>
      <c r="E20" s="985"/>
      <c r="F20" s="985"/>
      <c r="G20" s="985"/>
      <c r="H20" s="985"/>
      <c r="I20" s="985"/>
      <c r="J20" s="985"/>
      <c r="K20" s="985"/>
      <c r="L20" s="985"/>
      <c r="M20" s="985"/>
      <c r="N20" s="985"/>
      <c r="O20" s="985"/>
      <c r="P20" s="986"/>
      <c r="Q20" s="991"/>
      <c r="R20" s="988"/>
      <c r="S20" s="988"/>
      <c r="T20" s="988"/>
      <c r="U20" s="988"/>
      <c r="V20" s="988"/>
      <c r="W20" s="988"/>
      <c r="X20" s="988"/>
      <c r="Y20" s="988"/>
      <c r="Z20" s="988"/>
      <c r="AA20" s="988"/>
      <c r="AB20" s="988"/>
      <c r="AC20" s="988"/>
      <c r="AD20" s="988"/>
      <c r="AE20" s="992"/>
      <c r="AF20" s="1039"/>
      <c r="AG20" s="1040"/>
      <c r="AH20" s="1040"/>
      <c r="AI20" s="1040"/>
      <c r="AJ20" s="1041"/>
      <c r="AK20" s="1042"/>
      <c r="AL20" s="1043"/>
      <c r="AM20" s="1043"/>
      <c r="AN20" s="1043"/>
      <c r="AO20" s="1043"/>
      <c r="AP20" s="1043"/>
      <c r="AQ20" s="1043"/>
      <c r="AR20" s="1043"/>
      <c r="AS20" s="1043"/>
      <c r="AT20" s="1043"/>
      <c r="AU20" s="1037"/>
      <c r="AV20" s="1037"/>
      <c r="AW20" s="1037"/>
      <c r="AX20" s="1037"/>
      <c r="AY20" s="1038"/>
      <c r="AZ20" s="195"/>
      <c r="BA20" s="195"/>
      <c r="BB20" s="195"/>
      <c r="BC20" s="195"/>
      <c r="BD20" s="195"/>
      <c r="BE20" s="196"/>
      <c r="BF20" s="196"/>
      <c r="BG20" s="196"/>
      <c r="BH20" s="196"/>
      <c r="BI20" s="196"/>
      <c r="BJ20" s="196"/>
      <c r="BK20" s="196"/>
      <c r="BL20" s="196"/>
      <c r="BM20" s="196"/>
      <c r="BN20" s="196"/>
      <c r="BO20" s="196"/>
      <c r="BP20" s="196"/>
      <c r="BQ20" s="205">
        <v>14</v>
      </c>
      <c r="BR20" s="206"/>
      <c r="BS20" s="957" t="s">
        <v>516</v>
      </c>
      <c r="BT20" s="958"/>
      <c r="BU20" s="958"/>
      <c r="BV20" s="958"/>
      <c r="BW20" s="958"/>
      <c r="BX20" s="958"/>
      <c r="BY20" s="958"/>
      <c r="BZ20" s="958"/>
      <c r="CA20" s="958"/>
      <c r="CB20" s="958"/>
      <c r="CC20" s="958"/>
      <c r="CD20" s="958"/>
      <c r="CE20" s="958"/>
      <c r="CF20" s="958"/>
      <c r="CG20" s="959"/>
      <c r="CH20" s="932">
        <v>0</v>
      </c>
      <c r="CI20" s="933"/>
      <c r="CJ20" s="933"/>
      <c r="CK20" s="933"/>
      <c r="CL20" s="934"/>
      <c r="CM20" s="932">
        <v>6.4560000000000004</v>
      </c>
      <c r="CN20" s="933"/>
      <c r="CO20" s="933"/>
      <c r="CP20" s="933"/>
      <c r="CQ20" s="934"/>
      <c r="CR20" s="932">
        <v>2</v>
      </c>
      <c r="CS20" s="933"/>
      <c r="CT20" s="933"/>
      <c r="CU20" s="933"/>
      <c r="CV20" s="934"/>
      <c r="CW20" s="932">
        <v>21.166</v>
      </c>
      <c r="CX20" s="933"/>
      <c r="CY20" s="933"/>
      <c r="CZ20" s="933"/>
      <c r="DA20" s="934"/>
      <c r="DB20" s="932" t="s">
        <v>450</v>
      </c>
      <c r="DC20" s="933"/>
      <c r="DD20" s="933"/>
      <c r="DE20" s="933"/>
      <c r="DF20" s="934"/>
      <c r="DG20" s="932" t="s">
        <v>450</v>
      </c>
      <c r="DH20" s="933"/>
      <c r="DI20" s="933"/>
      <c r="DJ20" s="933"/>
      <c r="DK20" s="934"/>
      <c r="DL20" s="932" t="s">
        <v>450</v>
      </c>
      <c r="DM20" s="933"/>
      <c r="DN20" s="933"/>
      <c r="DO20" s="933"/>
      <c r="DP20" s="934"/>
      <c r="DQ20" s="932" t="s">
        <v>450</v>
      </c>
      <c r="DR20" s="933"/>
      <c r="DS20" s="933"/>
      <c r="DT20" s="933"/>
      <c r="DU20" s="934"/>
      <c r="DV20" s="935"/>
      <c r="DW20" s="936"/>
      <c r="DX20" s="936"/>
      <c r="DY20" s="936"/>
      <c r="DZ20" s="937"/>
      <c r="EA20" s="197"/>
    </row>
    <row r="21" spans="1:131" s="198" customFormat="1" ht="26.25" customHeight="1" thickBot="1">
      <c r="A21" s="204">
        <v>15</v>
      </c>
      <c r="B21" s="984"/>
      <c r="C21" s="985"/>
      <c r="D21" s="985"/>
      <c r="E21" s="985"/>
      <c r="F21" s="985"/>
      <c r="G21" s="985"/>
      <c r="H21" s="985"/>
      <c r="I21" s="985"/>
      <c r="J21" s="985"/>
      <c r="K21" s="985"/>
      <c r="L21" s="985"/>
      <c r="M21" s="985"/>
      <c r="N21" s="985"/>
      <c r="O21" s="985"/>
      <c r="P21" s="986"/>
      <c r="Q21" s="991"/>
      <c r="R21" s="988"/>
      <c r="S21" s="988"/>
      <c r="T21" s="988"/>
      <c r="U21" s="988"/>
      <c r="V21" s="988"/>
      <c r="W21" s="988"/>
      <c r="X21" s="988"/>
      <c r="Y21" s="988"/>
      <c r="Z21" s="988"/>
      <c r="AA21" s="988"/>
      <c r="AB21" s="988"/>
      <c r="AC21" s="988"/>
      <c r="AD21" s="988"/>
      <c r="AE21" s="992"/>
      <c r="AF21" s="1039"/>
      <c r="AG21" s="1040"/>
      <c r="AH21" s="1040"/>
      <c r="AI21" s="1040"/>
      <c r="AJ21" s="1041"/>
      <c r="AK21" s="1042"/>
      <c r="AL21" s="1043"/>
      <c r="AM21" s="1043"/>
      <c r="AN21" s="1043"/>
      <c r="AO21" s="1043"/>
      <c r="AP21" s="1043"/>
      <c r="AQ21" s="1043"/>
      <c r="AR21" s="1043"/>
      <c r="AS21" s="1043"/>
      <c r="AT21" s="1043"/>
      <c r="AU21" s="1037"/>
      <c r="AV21" s="1037"/>
      <c r="AW21" s="1037"/>
      <c r="AX21" s="1037"/>
      <c r="AY21" s="1038"/>
      <c r="AZ21" s="195"/>
      <c r="BA21" s="195"/>
      <c r="BB21" s="195"/>
      <c r="BC21" s="195"/>
      <c r="BD21" s="195"/>
      <c r="BE21" s="196"/>
      <c r="BF21" s="196"/>
      <c r="BG21" s="196"/>
      <c r="BH21" s="196"/>
      <c r="BI21" s="196"/>
      <c r="BJ21" s="196"/>
      <c r="BK21" s="196"/>
      <c r="BL21" s="196"/>
      <c r="BM21" s="196"/>
      <c r="BN21" s="196"/>
      <c r="BO21" s="196"/>
      <c r="BP21" s="196"/>
      <c r="BQ21" s="205">
        <v>15</v>
      </c>
      <c r="BR21" s="206" t="s">
        <v>504</v>
      </c>
      <c r="BS21" s="957" t="s">
        <v>517</v>
      </c>
      <c r="BT21" s="958"/>
      <c r="BU21" s="958"/>
      <c r="BV21" s="958"/>
      <c r="BW21" s="958"/>
      <c r="BX21" s="958"/>
      <c r="BY21" s="958"/>
      <c r="BZ21" s="958"/>
      <c r="CA21" s="958"/>
      <c r="CB21" s="958"/>
      <c r="CC21" s="958"/>
      <c r="CD21" s="958"/>
      <c r="CE21" s="958"/>
      <c r="CF21" s="958"/>
      <c r="CG21" s="959"/>
      <c r="CH21" s="932">
        <v>-2.5169999999999999</v>
      </c>
      <c r="CI21" s="933"/>
      <c r="CJ21" s="933"/>
      <c r="CK21" s="933"/>
      <c r="CL21" s="934"/>
      <c r="CM21" s="932">
        <v>497.697</v>
      </c>
      <c r="CN21" s="933"/>
      <c r="CO21" s="933"/>
      <c r="CP21" s="933"/>
      <c r="CQ21" s="934"/>
      <c r="CR21" s="932">
        <v>1</v>
      </c>
      <c r="CS21" s="933"/>
      <c r="CT21" s="933"/>
      <c r="CU21" s="933"/>
      <c r="CV21" s="934"/>
      <c r="CW21" s="932">
        <v>84.263000000000005</v>
      </c>
      <c r="CX21" s="933"/>
      <c r="CY21" s="933"/>
      <c r="CZ21" s="933"/>
      <c r="DA21" s="934"/>
      <c r="DB21" s="932">
        <v>1660.944</v>
      </c>
      <c r="DC21" s="933"/>
      <c r="DD21" s="933"/>
      <c r="DE21" s="933"/>
      <c r="DF21" s="934"/>
      <c r="DG21" s="932" t="s">
        <v>450</v>
      </c>
      <c r="DH21" s="933"/>
      <c r="DI21" s="933"/>
      <c r="DJ21" s="933"/>
      <c r="DK21" s="934"/>
      <c r="DL21" s="932">
        <v>38.695999999999998</v>
      </c>
      <c r="DM21" s="933"/>
      <c r="DN21" s="933"/>
      <c r="DO21" s="933"/>
      <c r="DP21" s="934"/>
      <c r="DQ21" s="932">
        <v>27</v>
      </c>
      <c r="DR21" s="933"/>
      <c r="DS21" s="933"/>
      <c r="DT21" s="933"/>
      <c r="DU21" s="934"/>
      <c r="DV21" s="935"/>
      <c r="DW21" s="936"/>
      <c r="DX21" s="936"/>
      <c r="DY21" s="936"/>
      <c r="DZ21" s="937"/>
      <c r="EA21" s="197"/>
    </row>
    <row r="22" spans="1:131" s="198" customFormat="1" ht="26.25" customHeight="1">
      <c r="A22" s="204">
        <v>16</v>
      </c>
      <c r="B22" s="1028"/>
      <c r="C22" s="1029"/>
      <c r="D22" s="1029"/>
      <c r="E22" s="1029"/>
      <c r="F22" s="1029"/>
      <c r="G22" s="1029"/>
      <c r="H22" s="1029"/>
      <c r="I22" s="1029"/>
      <c r="J22" s="1029"/>
      <c r="K22" s="1029"/>
      <c r="L22" s="1029"/>
      <c r="M22" s="1029"/>
      <c r="N22" s="1029"/>
      <c r="O22" s="1029"/>
      <c r="P22" s="1030"/>
      <c r="Q22" s="1031"/>
      <c r="R22" s="1032"/>
      <c r="S22" s="1032"/>
      <c r="T22" s="1032"/>
      <c r="U22" s="1032"/>
      <c r="V22" s="1032"/>
      <c r="W22" s="1032"/>
      <c r="X22" s="1032"/>
      <c r="Y22" s="1032"/>
      <c r="Z22" s="1032"/>
      <c r="AA22" s="1032"/>
      <c r="AB22" s="1032"/>
      <c r="AC22" s="1032"/>
      <c r="AD22" s="1032"/>
      <c r="AE22" s="1033"/>
      <c r="AF22" s="1034"/>
      <c r="AG22" s="1035"/>
      <c r="AH22" s="1035"/>
      <c r="AI22" s="1035"/>
      <c r="AJ22" s="1036"/>
      <c r="AK22" s="1024"/>
      <c r="AL22" s="1025"/>
      <c r="AM22" s="1025"/>
      <c r="AN22" s="1025"/>
      <c r="AO22" s="1025"/>
      <c r="AP22" s="1025"/>
      <c r="AQ22" s="1025"/>
      <c r="AR22" s="1025"/>
      <c r="AS22" s="1025"/>
      <c r="AT22" s="1025"/>
      <c r="AU22" s="1026"/>
      <c r="AV22" s="1026"/>
      <c r="AW22" s="1026"/>
      <c r="AX22" s="1026"/>
      <c r="AY22" s="1027"/>
      <c r="AZ22" s="977" t="s">
        <v>339</v>
      </c>
      <c r="BA22" s="977"/>
      <c r="BB22" s="977"/>
      <c r="BC22" s="977"/>
      <c r="BD22" s="978"/>
      <c r="BE22" s="196"/>
      <c r="BF22" s="196"/>
      <c r="BG22" s="196"/>
      <c r="BH22" s="196"/>
      <c r="BI22" s="196"/>
      <c r="BJ22" s="196"/>
      <c r="BK22" s="196"/>
      <c r="BL22" s="196"/>
      <c r="BM22" s="196"/>
      <c r="BN22" s="196"/>
      <c r="BO22" s="196"/>
      <c r="BP22" s="196"/>
      <c r="BQ22" s="205">
        <v>16</v>
      </c>
      <c r="BR22" s="206"/>
      <c r="BS22" s="957" t="s">
        <v>518</v>
      </c>
      <c r="BT22" s="958"/>
      <c r="BU22" s="958"/>
      <c r="BV22" s="958"/>
      <c r="BW22" s="958"/>
      <c r="BX22" s="958"/>
      <c r="BY22" s="958"/>
      <c r="BZ22" s="958"/>
      <c r="CA22" s="958"/>
      <c r="CB22" s="958"/>
      <c r="CC22" s="958"/>
      <c r="CD22" s="958"/>
      <c r="CE22" s="958"/>
      <c r="CF22" s="958"/>
      <c r="CG22" s="959"/>
      <c r="CH22" s="932" t="s">
        <v>536</v>
      </c>
      <c r="CI22" s="933"/>
      <c r="CJ22" s="933"/>
      <c r="CK22" s="933"/>
      <c r="CL22" s="934"/>
      <c r="CM22" s="932">
        <v>1681.7570000000001</v>
      </c>
      <c r="CN22" s="933"/>
      <c r="CO22" s="933"/>
      <c r="CP22" s="933"/>
      <c r="CQ22" s="934"/>
      <c r="CR22" s="932">
        <v>1487.011</v>
      </c>
      <c r="CS22" s="933"/>
      <c r="CT22" s="933"/>
      <c r="CU22" s="933"/>
      <c r="CV22" s="934"/>
      <c r="CW22" s="932" t="s">
        <v>450</v>
      </c>
      <c r="CX22" s="933"/>
      <c r="CY22" s="933"/>
      <c r="CZ22" s="933"/>
      <c r="DA22" s="934"/>
      <c r="DB22" s="932" t="s">
        <v>450</v>
      </c>
      <c r="DC22" s="933"/>
      <c r="DD22" s="933"/>
      <c r="DE22" s="933"/>
      <c r="DF22" s="934"/>
      <c r="DG22" s="932" t="s">
        <v>450</v>
      </c>
      <c r="DH22" s="933"/>
      <c r="DI22" s="933"/>
      <c r="DJ22" s="933"/>
      <c r="DK22" s="934"/>
      <c r="DL22" s="932" t="s">
        <v>450</v>
      </c>
      <c r="DM22" s="933"/>
      <c r="DN22" s="933"/>
      <c r="DO22" s="933"/>
      <c r="DP22" s="934"/>
      <c r="DQ22" s="932" t="s">
        <v>450</v>
      </c>
      <c r="DR22" s="933"/>
      <c r="DS22" s="933"/>
      <c r="DT22" s="933"/>
      <c r="DU22" s="934"/>
      <c r="DV22" s="935"/>
      <c r="DW22" s="936"/>
      <c r="DX22" s="936"/>
      <c r="DY22" s="936"/>
      <c r="DZ22" s="937"/>
      <c r="EA22" s="197"/>
    </row>
    <row r="23" spans="1:131" s="198" customFormat="1" ht="26.25" customHeight="1" thickBot="1">
      <c r="A23" s="207" t="s">
        <v>340</v>
      </c>
      <c r="B23" s="879" t="s">
        <v>341</v>
      </c>
      <c r="C23" s="880"/>
      <c r="D23" s="880"/>
      <c r="E23" s="880"/>
      <c r="F23" s="880"/>
      <c r="G23" s="880"/>
      <c r="H23" s="880"/>
      <c r="I23" s="880"/>
      <c r="J23" s="880"/>
      <c r="K23" s="880"/>
      <c r="L23" s="880"/>
      <c r="M23" s="880"/>
      <c r="N23" s="880"/>
      <c r="O23" s="880"/>
      <c r="P23" s="881"/>
      <c r="Q23" s="1015">
        <v>704410</v>
      </c>
      <c r="R23" s="1016"/>
      <c r="S23" s="1016"/>
      <c r="T23" s="1016"/>
      <c r="U23" s="1016"/>
      <c r="V23" s="1016">
        <v>686482</v>
      </c>
      <c r="W23" s="1016"/>
      <c r="X23" s="1016"/>
      <c r="Y23" s="1016"/>
      <c r="Z23" s="1016"/>
      <c r="AA23" s="1016">
        <f>Q23-V23</f>
        <v>17928</v>
      </c>
      <c r="AB23" s="1016"/>
      <c r="AC23" s="1016"/>
      <c r="AD23" s="1016"/>
      <c r="AE23" s="1017"/>
      <c r="AF23" s="1018">
        <v>5040</v>
      </c>
      <c r="AG23" s="1016"/>
      <c r="AH23" s="1016"/>
      <c r="AI23" s="1016"/>
      <c r="AJ23" s="1019"/>
      <c r="AK23" s="1020"/>
      <c r="AL23" s="1021"/>
      <c r="AM23" s="1021"/>
      <c r="AN23" s="1021"/>
      <c r="AO23" s="1021"/>
      <c r="AP23" s="1016">
        <v>1022190</v>
      </c>
      <c r="AQ23" s="1016"/>
      <c r="AR23" s="1016"/>
      <c r="AS23" s="1016"/>
      <c r="AT23" s="1016"/>
      <c r="AU23" s="1022"/>
      <c r="AV23" s="1022"/>
      <c r="AW23" s="1022"/>
      <c r="AX23" s="1022"/>
      <c r="AY23" s="1023"/>
      <c r="AZ23" s="1012" t="s">
        <v>102</v>
      </c>
      <c r="BA23" s="1013"/>
      <c r="BB23" s="1013"/>
      <c r="BC23" s="1013"/>
      <c r="BD23" s="1014"/>
      <c r="BE23" s="196"/>
      <c r="BF23" s="196"/>
      <c r="BG23" s="196"/>
      <c r="BH23" s="196"/>
      <c r="BI23" s="196"/>
      <c r="BJ23" s="196"/>
      <c r="BK23" s="196"/>
      <c r="BL23" s="196"/>
      <c r="BM23" s="196"/>
      <c r="BN23" s="196"/>
      <c r="BO23" s="196"/>
      <c r="BP23" s="196"/>
      <c r="BQ23" s="205">
        <v>17</v>
      </c>
      <c r="BR23" s="206"/>
      <c r="BS23" s="957" t="s">
        <v>519</v>
      </c>
      <c r="BT23" s="958"/>
      <c r="BU23" s="958"/>
      <c r="BV23" s="958"/>
      <c r="BW23" s="958"/>
      <c r="BX23" s="958"/>
      <c r="BY23" s="958"/>
      <c r="BZ23" s="958"/>
      <c r="CA23" s="958"/>
      <c r="CB23" s="958"/>
      <c r="CC23" s="958"/>
      <c r="CD23" s="958"/>
      <c r="CE23" s="958"/>
      <c r="CF23" s="958"/>
      <c r="CG23" s="959"/>
      <c r="CH23" s="932">
        <v>8.1669999999999998</v>
      </c>
      <c r="CI23" s="933"/>
      <c r="CJ23" s="933"/>
      <c r="CK23" s="933"/>
      <c r="CL23" s="934"/>
      <c r="CM23" s="932">
        <v>1161.5530000000001</v>
      </c>
      <c r="CN23" s="933"/>
      <c r="CO23" s="933"/>
      <c r="CP23" s="933"/>
      <c r="CQ23" s="934"/>
      <c r="CR23" s="932">
        <v>515.00699999999995</v>
      </c>
      <c r="CS23" s="933"/>
      <c r="CT23" s="933"/>
      <c r="CU23" s="933"/>
      <c r="CV23" s="934"/>
      <c r="CW23" s="932">
        <v>30.654</v>
      </c>
      <c r="CX23" s="933"/>
      <c r="CY23" s="933"/>
      <c r="CZ23" s="933"/>
      <c r="DA23" s="934"/>
      <c r="DB23" s="932" t="s">
        <v>450</v>
      </c>
      <c r="DC23" s="933"/>
      <c r="DD23" s="933"/>
      <c r="DE23" s="933"/>
      <c r="DF23" s="934"/>
      <c r="DG23" s="932" t="s">
        <v>450</v>
      </c>
      <c r="DH23" s="933"/>
      <c r="DI23" s="933"/>
      <c r="DJ23" s="933"/>
      <c r="DK23" s="934"/>
      <c r="DL23" s="932" t="s">
        <v>450</v>
      </c>
      <c r="DM23" s="933"/>
      <c r="DN23" s="933"/>
      <c r="DO23" s="933"/>
      <c r="DP23" s="934"/>
      <c r="DQ23" s="932" t="s">
        <v>450</v>
      </c>
      <c r="DR23" s="933"/>
      <c r="DS23" s="933"/>
      <c r="DT23" s="933"/>
      <c r="DU23" s="934"/>
      <c r="DV23" s="935"/>
      <c r="DW23" s="936"/>
      <c r="DX23" s="936"/>
      <c r="DY23" s="936"/>
      <c r="DZ23" s="937"/>
      <c r="EA23" s="197"/>
    </row>
    <row r="24" spans="1:131" s="198" customFormat="1" ht="26.25" customHeight="1">
      <c r="A24" s="1011" t="s">
        <v>342</v>
      </c>
      <c r="B24" s="1011"/>
      <c r="C24" s="1011"/>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195"/>
      <c r="BA24" s="195"/>
      <c r="BB24" s="195"/>
      <c r="BC24" s="195"/>
      <c r="BD24" s="195"/>
      <c r="BE24" s="196"/>
      <c r="BF24" s="196"/>
      <c r="BG24" s="196"/>
      <c r="BH24" s="196"/>
      <c r="BI24" s="196"/>
      <c r="BJ24" s="196"/>
      <c r="BK24" s="196"/>
      <c r="BL24" s="196"/>
      <c r="BM24" s="196"/>
      <c r="BN24" s="196"/>
      <c r="BO24" s="196"/>
      <c r="BP24" s="196"/>
      <c r="BQ24" s="205">
        <v>18</v>
      </c>
      <c r="BR24" s="206"/>
      <c r="BS24" s="957" t="s">
        <v>520</v>
      </c>
      <c r="BT24" s="958"/>
      <c r="BU24" s="958"/>
      <c r="BV24" s="958"/>
      <c r="BW24" s="958"/>
      <c r="BX24" s="958"/>
      <c r="BY24" s="958"/>
      <c r="BZ24" s="958"/>
      <c r="CA24" s="958"/>
      <c r="CB24" s="958"/>
      <c r="CC24" s="958"/>
      <c r="CD24" s="958"/>
      <c r="CE24" s="958"/>
      <c r="CF24" s="958"/>
      <c r="CG24" s="959"/>
      <c r="CH24" s="932">
        <v>1.5660000000000001</v>
      </c>
      <c r="CI24" s="933"/>
      <c r="CJ24" s="933"/>
      <c r="CK24" s="933"/>
      <c r="CL24" s="934"/>
      <c r="CM24" s="932">
        <v>387.42899999999997</v>
      </c>
      <c r="CN24" s="933"/>
      <c r="CO24" s="933"/>
      <c r="CP24" s="933"/>
      <c r="CQ24" s="934"/>
      <c r="CR24" s="932">
        <v>10</v>
      </c>
      <c r="CS24" s="933"/>
      <c r="CT24" s="933"/>
      <c r="CU24" s="933"/>
      <c r="CV24" s="934"/>
      <c r="CW24" s="932" t="s">
        <v>450</v>
      </c>
      <c r="CX24" s="933"/>
      <c r="CY24" s="933"/>
      <c r="CZ24" s="933"/>
      <c r="DA24" s="934"/>
      <c r="DB24" s="932" t="s">
        <v>450</v>
      </c>
      <c r="DC24" s="933"/>
      <c r="DD24" s="933"/>
      <c r="DE24" s="933"/>
      <c r="DF24" s="934"/>
      <c r="DG24" s="932" t="s">
        <v>450</v>
      </c>
      <c r="DH24" s="933"/>
      <c r="DI24" s="933"/>
      <c r="DJ24" s="933"/>
      <c r="DK24" s="934"/>
      <c r="DL24" s="932" t="s">
        <v>450</v>
      </c>
      <c r="DM24" s="933"/>
      <c r="DN24" s="933"/>
      <c r="DO24" s="933"/>
      <c r="DP24" s="934"/>
      <c r="DQ24" s="932" t="s">
        <v>450</v>
      </c>
      <c r="DR24" s="933"/>
      <c r="DS24" s="933"/>
      <c r="DT24" s="933"/>
      <c r="DU24" s="934"/>
      <c r="DV24" s="935"/>
      <c r="DW24" s="936"/>
      <c r="DX24" s="936"/>
      <c r="DY24" s="936"/>
      <c r="DZ24" s="937"/>
      <c r="EA24" s="197"/>
    </row>
    <row r="25" spans="1:131" s="190" customFormat="1" ht="26.25" customHeight="1" thickBot="1">
      <c r="A25" s="1010" t="s">
        <v>343</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95"/>
      <c r="BK25" s="195"/>
      <c r="BL25" s="195"/>
      <c r="BM25" s="195"/>
      <c r="BN25" s="195"/>
      <c r="BO25" s="208"/>
      <c r="BP25" s="208"/>
      <c r="BQ25" s="205">
        <v>19</v>
      </c>
      <c r="BR25" s="206"/>
      <c r="BS25" s="957" t="s">
        <v>521</v>
      </c>
      <c r="BT25" s="958"/>
      <c r="BU25" s="958"/>
      <c r="BV25" s="958"/>
      <c r="BW25" s="958"/>
      <c r="BX25" s="958"/>
      <c r="BY25" s="958"/>
      <c r="BZ25" s="958"/>
      <c r="CA25" s="958"/>
      <c r="CB25" s="958"/>
      <c r="CC25" s="958"/>
      <c r="CD25" s="958"/>
      <c r="CE25" s="958"/>
      <c r="CF25" s="958"/>
      <c r="CG25" s="959"/>
      <c r="CH25" s="932">
        <v>1.8280000000000001</v>
      </c>
      <c r="CI25" s="933"/>
      <c r="CJ25" s="933"/>
      <c r="CK25" s="933"/>
      <c r="CL25" s="934"/>
      <c r="CM25" s="932">
        <v>673.98400000000004</v>
      </c>
      <c r="CN25" s="933"/>
      <c r="CO25" s="933"/>
      <c r="CP25" s="933"/>
      <c r="CQ25" s="934"/>
      <c r="CR25" s="932">
        <v>146.196</v>
      </c>
      <c r="CS25" s="933"/>
      <c r="CT25" s="933"/>
      <c r="CU25" s="933"/>
      <c r="CV25" s="934"/>
      <c r="CW25" s="932">
        <v>473.53800000000001</v>
      </c>
      <c r="CX25" s="933"/>
      <c r="CY25" s="933"/>
      <c r="CZ25" s="933"/>
      <c r="DA25" s="934"/>
      <c r="DB25" s="932">
        <v>797.66300000000001</v>
      </c>
      <c r="DC25" s="933"/>
      <c r="DD25" s="933"/>
      <c r="DE25" s="933"/>
      <c r="DF25" s="934"/>
      <c r="DG25" s="932" t="s">
        <v>450</v>
      </c>
      <c r="DH25" s="933"/>
      <c r="DI25" s="933"/>
      <c r="DJ25" s="933"/>
      <c r="DK25" s="934"/>
      <c r="DL25" s="932">
        <v>494.19799999999998</v>
      </c>
      <c r="DM25" s="933"/>
      <c r="DN25" s="933"/>
      <c r="DO25" s="933"/>
      <c r="DP25" s="934"/>
      <c r="DQ25" s="932" t="s">
        <v>450</v>
      </c>
      <c r="DR25" s="933"/>
      <c r="DS25" s="933"/>
      <c r="DT25" s="933"/>
      <c r="DU25" s="934"/>
      <c r="DV25" s="935"/>
      <c r="DW25" s="936"/>
      <c r="DX25" s="936"/>
      <c r="DY25" s="936"/>
      <c r="DZ25" s="937"/>
      <c r="EA25" s="189"/>
    </row>
    <row r="26" spans="1:131" s="190" customFormat="1" ht="26.25" customHeight="1">
      <c r="A26" s="938" t="s">
        <v>312</v>
      </c>
      <c r="B26" s="939"/>
      <c r="C26" s="939"/>
      <c r="D26" s="939"/>
      <c r="E26" s="939"/>
      <c r="F26" s="939"/>
      <c r="G26" s="939"/>
      <c r="H26" s="939"/>
      <c r="I26" s="939"/>
      <c r="J26" s="939"/>
      <c r="K26" s="939"/>
      <c r="L26" s="939"/>
      <c r="M26" s="939"/>
      <c r="N26" s="939"/>
      <c r="O26" s="939"/>
      <c r="P26" s="940"/>
      <c r="Q26" s="944" t="s">
        <v>344</v>
      </c>
      <c r="R26" s="945"/>
      <c r="S26" s="945"/>
      <c r="T26" s="945"/>
      <c r="U26" s="946"/>
      <c r="V26" s="944" t="s">
        <v>345</v>
      </c>
      <c r="W26" s="945"/>
      <c r="X26" s="945"/>
      <c r="Y26" s="945"/>
      <c r="Z26" s="946"/>
      <c r="AA26" s="944" t="s">
        <v>346</v>
      </c>
      <c r="AB26" s="945"/>
      <c r="AC26" s="945"/>
      <c r="AD26" s="945"/>
      <c r="AE26" s="945"/>
      <c r="AF26" s="1006" t="s">
        <v>347</v>
      </c>
      <c r="AG26" s="951"/>
      <c r="AH26" s="951"/>
      <c r="AI26" s="951"/>
      <c r="AJ26" s="1007"/>
      <c r="AK26" s="945" t="s">
        <v>348</v>
      </c>
      <c r="AL26" s="945"/>
      <c r="AM26" s="945"/>
      <c r="AN26" s="945"/>
      <c r="AO26" s="946"/>
      <c r="AP26" s="944" t="s">
        <v>349</v>
      </c>
      <c r="AQ26" s="945"/>
      <c r="AR26" s="945"/>
      <c r="AS26" s="945"/>
      <c r="AT26" s="946"/>
      <c r="AU26" s="944" t="s">
        <v>350</v>
      </c>
      <c r="AV26" s="945"/>
      <c r="AW26" s="945"/>
      <c r="AX26" s="945"/>
      <c r="AY26" s="946"/>
      <c r="AZ26" s="944" t="s">
        <v>351</v>
      </c>
      <c r="BA26" s="945"/>
      <c r="BB26" s="945"/>
      <c r="BC26" s="945"/>
      <c r="BD26" s="946"/>
      <c r="BE26" s="944" t="s">
        <v>319</v>
      </c>
      <c r="BF26" s="945"/>
      <c r="BG26" s="945"/>
      <c r="BH26" s="945"/>
      <c r="BI26" s="960"/>
      <c r="BJ26" s="195"/>
      <c r="BK26" s="195"/>
      <c r="BL26" s="195"/>
      <c r="BM26" s="195"/>
      <c r="BN26" s="195"/>
      <c r="BO26" s="208"/>
      <c r="BP26" s="208"/>
      <c r="BQ26" s="205">
        <v>20</v>
      </c>
      <c r="BR26" s="206"/>
      <c r="BS26" s="957" t="s">
        <v>522</v>
      </c>
      <c r="BT26" s="958"/>
      <c r="BU26" s="958"/>
      <c r="BV26" s="958"/>
      <c r="BW26" s="958"/>
      <c r="BX26" s="958"/>
      <c r="BY26" s="958"/>
      <c r="BZ26" s="958"/>
      <c r="CA26" s="958"/>
      <c r="CB26" s="958"/>
      <c r="CC26" s="958"/>
      <c r="CD26" s="958"/>
      <c r="CE26" s="958"/>
      <c r="CF26" s="958"/>
      <c r="CG26" s="959"/>
      <c r="CH26" s="932">
        <v>-29.552</v>
      </c>
      <c r="CI26" s="933"/>
      <c r="CJ26" s="933"/>
      <c r="CK26" s="933"/>
      <c r="CL26" s="934"/>
      <c r="CM26" s="932">
        <v>386.517</v>
      </c>
      <c r="CN26" s="933"/>
      <c r="CO26" s="933"/>
      <c r="CP26" s="933"/>
      <c r="CQ26" s="934"/>
      <c r="CR26" s="932">
        <v>100</v>
      </c>
      <c r="CS26" s="933"/>
      <c r="CT26" s="933"/>
      <c r="CU26" s="933"/>
      <c r="CV26" s="934"/>
      <c r="CW26" s="932" t="s">
        <v>450</v>
      </c>
      <c r="CX26" s="933"/>
      <c r="CY26" s="933"/>
      <c r="CZ26" s="933"/>
      <c r="DA26" s="934"/>
      <c r="DB26" s="932" t="s">
        <v>450</v>
      </c>
      <c r="DC26" s="933"/>
      <c r="DD26" s="933"/>
      <c r="DE26" s="933"/>
      <c r="DF26" s="934"/>
      <c r="DG26" s="932" t="s">
        <v>450</v>
      </c>
      <c r="DH26" s="933"/>
      <c r="DI26" s="933"/>
      <c r="DJ26" s="933"/>
      <c r="DK26" s="934"/>
      <c r="DL26" s="932" t="s">
        <v>450</v>
      </c>
      <c r="DM26" s="933"/>
      <c r="DN26" s="933"/>
      <c r="DO26" s="933"/>
      <c r="DP26" s="934"/>
      <c r="DQ26" s="932" t="s">
        <v>450</v>
      </c>
      <c r="DR26" s="933"/>
      <c r="DS26" s="933"/>
      <c r="DT26" s="933"/>
      <c r="DU26" s="934"/>
      <c r="DV26" s="935"/>
      <c r="DW26" s="936"/>
      <c r="DX26" s="936"/>
      <c r="DY26" s="936"/>
      <c r="DZ26" s="937"/>
      <c r="EA26" s="189"/>
    </row>
    <row r="27" spans="1:131" s="190" customFormat="1" ht="26.25" customHeight="1" thickBot="1">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08"/>
      <c r="AG27" s="954"/>
      <c r="AH27" s="954"/>
      <c r="AI27" s="954"/>
      <c r="AJ27" s="1009"/>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523</v>
      </c>
      <c r="BT27" s="958"/>
      <c r="BU27" s="958"/>
      <c r="BV27" s="958"/>
      <c r="BW27" s="958"/>
      <c r="BX27" s="958"/>
      <c r="BY27" s="958"/>
      <c r="BZ27" s="958"/>
      <c r="CA27" s="958"/>
      <c r="CB27" s="958"/>
      <c r="CC27" s="958"/>
      <c r="CD27" s="958"/>
      <c r="CE27" s="958"/>
      <c r="CF27" s="958"/>
      <c r="CG27" s="959"/>
      <c r="CH27" s="932">
        <v>0</v>
      </c>
      <c r="CI27" s="933"/>
      <c r="CJ27" s="933"/>
      <c r="CK27" s="933"/>
      <c r="CL27" s="934"/>
      <c r="CM27" s="932">
        <v>443.52800000000002</v>
      </c>
      <c r="CN27" s="933"/>
      <c r="CO27" s="933"/>
      <c r="CP27" s="933"/>
      <c r="CQ27" s="934"/>
      <c r="CR27" s="932">
        <v>300</v>
      </c>
      <c r="CS27" s="933"/>
      <c r="CT27" s="933"/>
      <c r="CU27" s="933"/>
      <c r="CV27" s="934"/>
      <c r="CW27" s="932" t="s">
        <v>450</v>
      </c>
      <c r="CX27" s="933"/>
      <c r="CY27" s="933"/>
      <c r="CZ27" s="933"/>
      <c r="DA27" s="934"/>
      <c r="DB27" s="932" t="s">
        <v>450</v>
      </c>
      <c r="DC27" s="933"/>
      <c r="DD27" s="933"/>
      <c r="DE27" s="933"/>
      <c r="DF27" s="934"/>
      <c r="DG27" s="932" t="s">
        <v>450</v>
      </c>
      <c r="DH27" s="933"/>
      <c r="DI27" s="933"/>
      <c r="DJ27" s="933"/>
      <c r="DK27" s="934"/>
      <c r="DL27" s="932" t="s">
        <v>450</v>
      </c>
      <c r="DM27" s="933"/>
      <c r="DN27" s="933"/>
      <c r="DO27" s="933"/>
      <c r="DP27" s="934"/>
      <c r="DQ27" s="932" t="s">
        <v>450</v>
      </c>
      <c r="DR27" s="933"/>
      <c r="DS27" s="933"/>
      <c r="DT27" s="933"/>
      <c r="DU27" s="934"/>
      <c r="DV27" s="935"/>
      <c r="DW27" s="936"/>
      <c r="DX27" s="936"/>
      <c r="DY27" s="936"/>
      <c r="DZ27" s="937"/>
      <c r="EA27" s="189"/>
    </row>
    <row r="28" spans="1:131" s="190" customFormat="1" ht="26.25" customHeight="1" thickTop="1">
      <c r="A28" s="209">
        <v>1</v>
      </c>
      <c r="B28" s="997" t="s">
        <v>352</v>
      </c>
      <c r="C28" s="998"/>
      <c r="D28" s="998"/>
      <c r="E28" s="998"/>
      <c r="F28" s="998"/>
      <c r="G28" s="998"/>
      <c r="H28" s="998"/>
      <c r="I28" s="998"/>
      <c r="J28" s="998"/>
      <c r="K28" s="998"/>
      <c r="L28" s="998"/>
      <c r="M28" s="998"/>
      <c r="N28" s="998"/>
      <c r="O28" s="998"/>
      <c r="P28" s="999"/>
      <c r="Q28" s="1000">
        <v>2731</v>
      </c>
      <c r="R28" s="1001"/>
      <c r="S28" s="1001"/>
      <c r="T28" s="1001"/>
      <c r="U28" s="1001"/>
      <c r="V28" s="1001">
        <v>1911</v>
      </c>
      <c r="W28" s="1001"/>
      <c r="X28" s="1001"/>
      <c r="Y28" s="1001"/>
      <c r="Z28" s="1001"/>
      <c r="AA28" s="1001">
        <v>820</v>
      </c>
      <c r="AB28" s="1001"/>
      <c r="AC28" s="1001"/>
      <c r="AD28" s="1001"/>
      <c r="AE28" s="1002"/>
      <c r="AF28" s="1003">
        <v>2580</v>
      </c>
      <c r="AG28" s="1001"/>
      <c r="AH28" s="1001"/>
      <c r="AI28" s="1001"/>
      <c r="AJ28" s="1004"/>
      <c r="AK28" s="1005">
        <v>4</v>
      </c>
      <c r="AL28" s="993"/>
      <c r="AM28" s="993"/>
      <c r="AN28" s="993"/>
      <c r="AO28" s="993"/>
      <c r="AP28" s="993">
        <v>3209</v>
      </c>
      <c r="AQ28" s="993"/>
      <c r="AR28" s="993"/>
      <c r="AS28" s="993"/>
      <c r="AT28" s="993"/>
      <c r="AU28" s="993">
        <v>0</v>
      </c>
      <c r="AV28" s="993"/>
      <c r="AW28" s="993"/>
      <c r="AX28" s="993"/>
      <c r="AY28" s="993"/>
      <c r="AZ28" s="994" t="s">
        <v>450</v>
      </c>
      <c r="BA28" s="994"/>
      <c r="BB28" s="994"/>
      <c r="BC28" s="994"/>
      <c r="BD28" s="994"/>
      <c r="BE28" s="995" t="s">
        <v>353</v>
      </c>
      <c r="BF28" s="995"/>
      <c r="BG28" s="995"/>
      <c r="BH28" s="995"/>
      <c r="BI28" s="996"/>
      <c r="BJ28" s="195"/>
      <c r="BK28" s="195"/>
      <c r="BL28" s="195"/>
      <c r="BM28" s="195"/>
      <c r="BN28" s="195"/>
      <c r="BO28" s="208"/>
      <c r="BP28" s="208"/>
      <c r="BQ28" s="205">
        <v>22</v>
      </c>
      <c r="BR28" s="206"/>
      <c r="BS28" s="957" t="s">
        <v>524</v>
      </c>
      <c r="BT28" s="958"/>
      <c r="BU28" s="958"/>
      <c r="BV28" s="958"/>
      <c r="BW28" s="958"/>
      <c r="BX28" s="958"/>
      <c r="BY28" s="958"/>
      <c r="BZ28" s="958"/>
      <c r="CA28" s="958"/>
      <c r="CB28" s="958"/>
      <c r="CC28" s="958"/>
      <c r="CD28" s="958"/>
      <c r="CE28" s="958"/>
      <c r="CF28" s="958"/>
      <c r="CG28" s="959"/>
      <c r="CH28" s="932">
        <v>51.23</v>
      </c>
      <c r="CI28" s="933"/>
      <c r="CJ28" s="933"/>
      <c r="CK28" s="933"/>
      <c r="CL28" s="934"/>
      <c r="CM28" s="932">
        <v>777.38800000000003</v>
      </c>
      <c r="CN28" s="933"/>
      <c r="CO28" s="933"/>
      <c r="CP28" s="933"/>
      <c r="CQ28" s="934"/>
      <c r="CR28" s="932">
        <v>177.297</v>
      </c>
      <c r="CS28" s="933"/>
      <c r="CT28" s="933"/>
      <c r="CU28" s="933"/>
      <c r="CV28" s="934"/>
      <c r="CW28" s="932">
        <v>312.334</v>
      </c>
      <c r="CX28" s="933"/>
      <c r="CY28" s="933"/>
      <c r="CZ28" s="933"/>
      <c r="DA28" s="934"/>
      <c r="DB28" s="932">
        <v>40.83</v>
      </c>
      <c r="DC28" s="933"/>
      <c r="DD28" s="933"/>
      <c r="DE28" s="933"/>
      <c r="DF28" s="934"/>
      <c r="DG28" s="932" t="s">
        <v>450</v>
      </c>
      <c r="DH28" s="933"/>
      <c r="DI28" s="933"/>
      <c r="DJ28" s="933"/>
      <c r="DK28" s="934"/>
      <c r="DL28" s="932" t="s">
        <v>450</v>
      </c>
      <c r="DM28" s="933"/>
      <c r="DN28" s="933"/>
      <c r="DO28" s="933"/>
      <c r="DP28" s="934"/>
      <c r="DQ28" s="932" t="s">
        <v>450</v>
      </c>
      <c r="DR28" s="933"/>
      <c r="DS28" s="933"/>
      <c r="DT28" s="933"/>
      <c r="DU28" s="934"/>
      <c r="DV28" s="935"/>
      <c r="DW28" s="936"/>
      <c r="DX28" s="936"/>
      <c r="DY28" s="936"/>
      <c r="DZ28" s="937"/>
      <c r="EA28" s="189"/>
    </row>
    <row r="29" spans="1:131" s="190" customFormat="1" ht="26.25" customHeight="1">
      <c r="A29" s="209">
        <v>2</v>
      </c>
      <c r="B29" s="984" t="s">
        <v>354</v>
      </c>
      <c r="C29" s="985"/>
      <c r="D29" s="985"/>
      <c r="E29" s="985"/>
      <c r="F29" s="985"/>
      <c r="G29" s="985"/>
      <c r="H29" s="985"/>
      <c r="I29" s="985"/>
      <c r="J29" s="985"/>
      <c r="K29" s="985"/>
      <c r="L29" s="985"/>
      <c r="M29" s="985"/>
      <c r="N29" s="985"/>
      <c r="O29" s="985"/>
      <c r="P29" s="986"/>
      <c r="Q29" s="991">
        <v>1777</v>
      </c>
      <c r="R29" s="988"/>
      <c r="S29" s="988"/>
      <c r="T29" s="988"/>
      <c r="U29" s="988"/>
      <c r="V29" s="988">
        <v>2576</v>
      </c>
      <c r="W29" s="988"/>
      <c r="X29" s="988"/>
      <c r="Y29" s="988"/>
      <c r="Z29" s="988"/>
      <c r="AA29" s="988">
        <v>-799</v>
      </c>
      <c r="AB29" s="988"/>
      <c r="AC29" s="988"/>
      <c r="AD29" s="988"/>
      <c r="AE29" s="992"/>
      <c r="AF29" s="987">
        <v>242</v>
      </c>
      <c r="AG29" s="988"/>
      <c r="AH29" s="988"/>
      <c r="AI29" s="988"/>
      <c r="AJ29" s="989"/>
      <c r="AK29" s="917">
        <v>10</v>
      </c>
      <c r="AL29" s="906"/>
      <c r="AM29" s="906"/>
      <c r="AN29" s="906"/>
      <c r="AO29" s="906"/>
      <c r="AP29" s="906">
        <v>673</v>
      </c>
      <c r="AQ29" s="906"/>
      <c r="AR29" s="906"/>
      <c r="AS29" s="906"/>
      <c r="AT29" s="906"/>
      <c r="AU29" s="906">
        <v>113</v>
      </c>
      <c r="AV29" s="906"/>
      <c r="AW29" s="906"/>
      <c r="AX29" s="906"/>
      <c r="AY29" s="906"/>
      <c r="AZ29" s="990" t="s">
        <v>450</v>
      </c>
      <c r="BA29" s="990"/>
      <c r="BB29" s="990"/>
      <c r="BC29" s="990"/>
      <c r="BD29" s="990"/>
      <c r="BE29" s="913" t="s">
        <v>353</v>
      </c>
      <c r="BF29" s="913"/>
      <c r="BG29" s="913"/>
      <c r="BH29" s="913"/>
      <c r="BI29" s="914"/>
      <c r="BJ29" s="195"/>
      <c r="BK29" s="195"/>
      <c r="BL29" s="195"/>
      <c r="BM29" s="195"/>
      <c r="BN29" s="195"/>
      <c r="BO29" s="208"/>
      <c r="BP29" s="208"/>
      <c r="BQ29" s="205">
        <v>23</v>
      </c>
      <c r="BR29" s="206"/>
      <c r="BS29" s="957" t="s">
        <v>525</v>
      </c>
      <c r="BT29" s="958"/>
      <c r="BU29" s="958"/>
      <c r="BV29" s="958"/>
      <c r="BW29" s="958"/>
      <c r="BX29" s="958"/>
      <c r="BY29" s="958"/>
      <c r="BZ29" s="958"/>
      <c r="CA29" s="958"/>
      <c r="CB29" s="958"/>
      <c r="CC29" s="958"/>
      <c r="CD29" s="958"/>
      <c r="CE29" s="958"/>
      <c r="CF29" s="958"/>
      <c r="CG29" s="959"/>
      <c r="CH29" s="932">
        <v>54.786000000000001</v>
      </c>
      <c r="CI29" s="933"/>
      <c r="CJ29" s="933"/>
      <c r="CK29" s="933"/>
      <c r="CL29" s="934"/>
      <c r="CM29" s="932">
        <v>850.96900000000005</v>
      </c>
      <c r="CN29" s="933"/>
      <c r="CO29" s="933"/>
      <c r="CP29" s="933"/>
      <c r="CQ29" s="934"/>
      <c r="CR29" s="932">
        <v>100</v>
      </c>
      <c r="CS29" s="933"/>
      <c r="CT29" s="933"/>
      <c r="CU29" s="933"/>
      <c r="CV29" s="934"/>
      <c r="CW29" s="932" t="s">
        <v>450</v>
      </c>
      <c r="CX29" s="933"/>
      <c r="CY29" s="933"/>
      <c r="CZ29" s="933"/>
      <c r="DA29" s="934"/>
      <c r="DB29" s="932" t="s">
        <v>450</v>
      </c>
      <c r="DC29" s="933"/>
      <c r="DD29" s="933"/>
      <c r="DE29" s="933"/>
      <c r="DF29" s="934"/>
      <c r="DG29" s="932" t="s">
        <v>450</v>
      </c>
      <c r="DH29" s="933"/>
      <c r="DI29" s="933"/>
      <c r="DJ29" s="933"/>
      <c r="DK29" s="934"/>
      <c r="DL29" s="932" t="s">
        <v>450</v>
      </c>
      <c r="DM29" s="933"/>
      <c r="DN29" s="933"/>
      <c r="DO29" s="933"/>
      <c r="DP29" s="934"/>
      <c r="DQ29" s="932" t="s">
        <v>450</v>
      </c>
      <c r="DR29" s="933"/>
      <c r="DS29" s="933"/>
      <c r="DT29" s="933"/>
      <c r="DU29" s="934"/>
      <c r="DV29" s="935"/>
      <c r="DW29" s="936"/>
      <c r="DX29" s="936"/>
      <c r="DY29" s="936"/>
      <c r="DZ29" s="937"/>
      <c r="EA29" s="189"/>
    </row>
    <row r="30" spans="1:131" s="190" customFormat="1" ht="26.25" customHeight="1">
      <c r="A30" s="209">
        <v>3</v>
      </c>
      <c r="B30" s="984" t="s">
        <v>355</v>
      </c>
      <c r="C30" s="985"/>
      <c r="D30" s="985"/>
      <c r="E30" s="985"/>
      <c r="F30" s="985"/>
      <c r="G30" s="985"/>
      <c r="H30" s="985"/>
      <c r="I30" s="985"/>
      <c r="J30" s="985"/>
      <c r="K30" s="985"/>
      <c r="L30" s="985"/>
      <c r="M30" s="985"/>
      <c r="N30" s="985"/>
      <c r="O30" s="985"/>
      <c r="P30" s="986"/>
      <c r="Q30" s="991">
        <v>2062</v>
      </c>
      <c r="R30" s="988"/>
      <c r="S30" s="988"/>
      <c r="T30" s="988"/>
      <c r="U30" s="988"/>
      <c r="V30" s="988">
        <v>2017</v>
      </c>
      <c r="W30" s="988"/>
      <c r="X30" s="988"/>
      <c r="Y30" s="988"/>
      <c r="Z30" s="988"/>
      <c r="AA30" s="988">
        <v>45</v>
      </c>
      <c r="AB30" s="988"/>
      <c r="AC30" s="988"/>
      <c r="AD30" s="988"/>
      <c r="AE30" s="992"/>
      <c r="AF30" s="987">
        <v>1138</v>
      </c>
      <c r="AG30" s="988"/>
      <c r="AH30" s="988"/>
      <c r="AI30" s="988"/>
      <c r="AJ30" s="989"/>
      <c r="AK30" s="917">
        <v>25</v>
      </c>
      <c r="AL30" s="906"/>
      <c r="AM30" s="906"/>
      <c r="AN30" s="906"/>
      <c r="AO30" s="906"/>
      <c r="AP30" s="906">
        <v>9798</v>
      </c>
      <c r="AQ30" s="906"/>
      <c r="AR30" s="906"/>
      <c r="AS30" s="906"/>
      <c r="AT30" s="906"/>
      <c r="AU30" s="906">
        <v>490</v>
      </c>
      <c r="AV30" s="906"/>
      <c r="AW30" s="906"/>
      <c r="AX30" s="906"/>
      <c r="AY30" s="906"/>
      <c r="AZ30" s="990" t="s">
        <v>450</v>
      </c>
      <c r="BA30" s="990"/>
      <c r="BB30" s="990"/>
      <c r="BC30" s="990"/>
      <c r="BD30" s="990"/>
      <c r="BE30" s="913" t="s">
        <v>353</v>
      </c>
      <c r="BF30" s="913"/>
      <c r="BG30" s="913"/>
      <c r="BH30" s="913"/>
      <c r="BI30" s="914"/>
      <c r="BJ30" s="195"/>
      <c r="BK30" s="195"/>
      <c r="BL30" s="195"/>
      <c r="BM30" s="195"/>
      <c r="BN30" s="195"/>
      <c r="BO30" s="208"/>
      <c r="BP30" s="208"/>
      <c r="BQ30" s="205">
        <v>24</v>
      </c>
      <c r="BR30" s="206"/>
      <c r="BS30" s="957" t="s">
        <v>526</v>
      </c>
      <c r="BT30" s="958"/>
      <c r="BU30" s="958"/>
      <c r="BV30" s="958"/>
      <c r="BW30" s="958"/>
      <c r="BX30" s="958"/>
      <c r="BY30" s="958"/>
      <c r="BZ30" s="958"/>
      <c r="CA30" s="958"/>
      <c r="CB30" s="958"/>
      <c r="CC30" s="958"/>
      <c r="CD30" s="958"/>
      <c r="CE30" s="958"/>
      <c r="CF30" s="958"/>
      <c r="CG30" s="959"/>
      <c r="CH30" s="932">
        <v>32.6</v>
      </c>
      <c r="CI30" s="933"/>
      <c r="CJ30" s="933"/>
      <c r="CK30" s="933"/>
      <c r="CL30" s="934"/>
      <c r="CM30" s="932">
        <v>677.95399999999995</v>
      </c>
      <c r="CN30" s="933"/>
      <c r="CO30" s="933"/>
      <c r="CP30" s="933"/>
      <c r="CQ30" s="934"/>
      <c r="CR30" s="932">
        <v>144</v>
      </c>
      <c r="CS30" s="933"/>
      <c r="CT30" s="933"/>
      <c r="CU30" s="933"/>
      <c r="CV30" s="934"/>
      <c r="CW30" s="932" t="s">
        <v>450</v>
      </c>
      <c r="CX30" s="933"/>
      <c r="CY30" s="933"/>
      <c r="CZ30" s="933"/>
      <c r="DA30" s="934"/>
      <c r="DB30" s="932" t="s">
        <v>450</v>
      </c>
      <c r="DC30" s="933"/>
      <c r="DD30" s="933"/>
      <c r="DE30" s="933"/>
      <c r="DF30" s="934"/>
      <c r="DG30" s="932" t="s">
        <v>450</v>
      </c>
      <c r="DH30" s="933"/>
      <c r="DI30" s="933"/>
      <c r="DJ30" s="933"/>
      <c r="DK30" s="934"/>
      <c r="DL30" s="932" t="s">
        <v>450</v>
      </c>
      <c r="DM30" s="933"/>
      <c r="DN30" s="933"/>
      <c r="DO30" s="933"/>
      <c r="DP30" s="934"/>
      <c r="DQ30" s="932" t="s">
        <v>450</v>
      </c>
      <c r="DR30" s="933"/>
      <c r="DS30" s="933"/>
      <c r="DT30" s="933"/>
      <c r="DU30" s="934"/>
      <c r="DV30" s="935"/>
      <c r="DW30" s="936"/>
      <c r="DX30" s="936"/>
      <c r="DY30" s="936"/>
      <c r="DZ30" s="937"/>
      <c r="EA30" s="189"/>
    </row>
    <row r="31" spans="1:131" s="190" customFormat="1" ht="26.25" customHeight="1">
      <c r="A31" s="209">
        <v>4</v>
      </c>
      <c r="B31" s="984" t="s">
        <v>356</v>
      </c>
      <c r="C31" s="985"/>
      <c r="D31" s="985"/>
      <c r="E31" s="985"/>
      <c r="F31" s="985"/>
      <c r="G31" s="985"/>
      <c r="H31" s="985"/>
      <c r="I31" s="985"/>
      <c r="J31" s="985"/>
      <c r="K31" s="985"/>
      <c r="L31" s="985"/>
      <c r="M31" s="985"/>
      <c r="N31" s="985"/>
      <c r="O31" s="985"/>
      <c r="P31" s="986"/>
      <c r="Q31" s="991">
        <v>22155</v>
      </c>
      <c r="R31" s="988"/>
      <c r="S31" s="988"/>
      <c r="T31" s="988"/>
      <c r="U31" s="988"/>
      <c r="V31" s="988">
        <v>26724</v>
      </c>
      <c r="W31" s="988"/>
      <c r="X31" s="988"/>
      <c r="Y31" s="988"/>
      <c r="Z31" s="988"/>
      <c r="AA31" s="988">
        <v>-4569</v>
      </c>
      <c r="AB31" s="988"/>
      <c r="AC31" s="988"/>
      <c r="AD31" s="988"/>
      <c r="AE31" s="992"/>
      <c r="AF31" s="987">
        <v>8807</v>
      </c>
      <c r="AG31" s="988"/>
      <c r="AH31" s="988"/>
      <c r="AI31" s="988"/>
      <c r="AJ31" s="989"/>
      <c r="AK31" s="917">
        <v>2623</v>
      </c>
      <c r="AL31" s="906"/>
      <c r="AM31" s="906"/>
      <c r="AN31" s="906"/>
      <c r="AO31" s="906"/>
      <c r="AP31" s="906">
        <v>27862</v>
      </c>
      <c r="AQ31" s="906"/>
      <c r="AR31" s="906"/>
      <c r="AS31" s="906"/>
      <c r="AT31" s="906"/>
      <c r="AU31" s="906">
        <v>17222</v>
      </c>
      <c r="AV31" s="906"/>
      <c r="AW31" s="906"/>
      <c r="AX31" s="906"/>
      <c r="AY31" s="906"/>
      <c r="AZ31" s="990" t="s">
        <v>450</v>
      </c>
      <c r="BA31" s="990"/>
      <c r="BB31" s="990"/>
      <c r="BC31" s="990"/>
      <c r="BD31" s="990"/>
      <c r="BE31" s="913" t="s">
        <v>353</v>
      </c>
      <c r="BF31" s="913"/>
      <c r="BG31" s="913"/>
      <c r="BH31" s="913"/>
      <c r="BI31" s="914"/>
      <c r="BJ31" s="195"/>
      <c r="BK31" s="195"/>
      <c r="BL31" s="195"/>
      <c r="BM31" s="195"/>
      <c r="BN31" s="195"/>
      <c r="BO31" s="208"/>
      <c r="BP31" s="208"/>
      <c r="BQ31" s="205">
        <v>25</v>
      </c>
      <c r="BR31" s="206"/>
      <c r="BS31" s="957" t="s">
        <v>527</v>
      </c>
      <c r="BT31" s="958"/>
      <c r="BU31" s="958"/>
      <c r="BV31" s="958"/>
      <c r="BW31" s="958"/>
      <c r="BX31" s="958"/>
      <c r="BY31" s="958"/>
      <c r="BZ31" s="958"/>
      <c r="CA31" s="958"/>
      <c r="CB31" s="958"/>
      <c r="CC31" s="958"/>
      <c r="CD31" s="958"/>
      <c r="CE31" s="958"/>
      <c r="CF31" s="958"/>
      <c r="CG31" s="959"/>
      <c r="CH31" s="932">
        <v>32.981000000000002</v>
      </c>
      <c r="CI31" s="933"/>
      <c r="CJ31" s="933"/>
      <c r="CK31" s="933"/>
      <c r="CL31" s="934"/>
      <c r="CM31" s="932">
        <v>4877.8360000000002</v>
      </c>
      <c r="CN31" s="933"/>
      <c r="CO31" s="933"/>
      <c r="CP31" s="933"/>
      <c r="CQ31" s="934"/>
      <c r="CR31" s="932">
        <v>10</v>
      </c>
      <c r="CS31" s="933"/>
      <c r="CT31" s="933"/>
      <c r="CU31" s="933"/>
      <c r="CV31" s="934"/>
      <c r="CW31" s="932" t="s">
        <v>450</v>
      </c>
      <c r="CX31" s="933"/>
      <c r="CY31" s="933"/>
      <c r="CZ31" s="933"/>
      <c r="DA31" s="934"/>
      <c r="DB31" s="932" t="s">
        <v>450</v>
      </c>
      <c r="DC31" s="933"/>
      <c r="DD31" s="933"/>
      <c r="DE31" s="933"/>
      <c r="DF31" s="934"/>
      <c r="DG31" s="932" t="s">
        <v>450</v>
      </c>
      <c r="DH31" s="933"/>
      <c r="DI31" s="933"/>
      <c r="DJ31" s="933"/>
      <c r="DK31" s="934"/>
      <c r="DL31" s="932" t="s">
        <v>450</v>
      </c>
      <c r="DM31" s="933"/>
      <c r="DN31" s="933"/>
      <c r="DO31" s="933"/>
      <c r="DP31" s="934"/>
      <c r="DQ31" s="932" t="s">
        <v>450</v>
      </c>
      <c r="DR31" s="933"/>
      <c r="DS31" s="933"/>
      <c r="DT31" s="933"/>
      <c r="DU31" s="934"/>
      <c r="DV31" s="935"/>
      <c r="DW31" s="936"/>
      <c r="DX31" s="936"/>
      <c r="DY31" s="936"/>
      <c r="DZ31" s="937"/>
      <c r="EA31" s="189"/>
    </row>
    <row r="32" spans="1:131" s="190" customFormat="1" ht="26.25" customHeight="1">
      <c r="A32" s="209">
        <v>5</v>
      </c>
      <c r="B32" s="984" t="s">
        <v>357</v>
      </c>
      <c r="C32" s="985"/>
      <c r="D32" s="985"/>
      <c r="E32" s="985"/>
      <c r="F32" s="985"/>
      <c r="G32" s="985"/>
      <c r="H32" s="985"/>
      <c r="I32" s="985"/>
      <c r="J32" s="985"/>
      <c r="K32" s="985"/>
      <c r="L32" s="985"/>
      <c r="M32" s="985"/>
      <c r="N32" s="985"/>
      <c r="O32" s="985"/>
      <c r="P32" s="986"/>
      <c r="Q32" s="991">
        <v>433</v>
      </c>
      <c r="R32" s="988"/>
      <c r="S32" s="988"/>
      <c r="T32" s="988"/>
      <c r="U32" s="988"/>
      <c r="V32" s="988">
        <v>434</v>
      </c>
      <c r="W32" s="988"/>
      <c r="X32" s="988"/>
      <c r="Y32" s="988"/>
      <c r="Z32" s="988"/>
      <c r="AA32" s="988">
        <v>-1</v>
      </c>
      <c r="AB32" s="988"/>
      <c r="AC32" s="988"/>
      <c r="AD32" s="988"/>
      <c r="AE32" s="992"/>
      <c r="AF32" s="987" t="s">
        <v>102</v>
      </c>
      <c r="AG32" s="988"/>
      <c r="AH32" s="988"/>
      <c r="AI32" s="988"/>
      <c r="AJ32" s="989"/>
      <c r="AK32" s="917">
        <v>0</v>
      </c>
      <c r="AL32" s="906"/>
      <c r="AM32" s="906"/>
      <c r="AN32" s="906"/>
      <c r="AO32" s="906"/>
      <c r="AP32" s="906">
        <v>0</v>
      </c>
      <c r="AQ32" s="906"/>
      <c r="AR32" s="906"/>
      <c r="AS32" s="906"/>
      <c r="AT32" s="906"/>
      <c r="AU32" s="906">
        <v>774</v>
      </c>
      <c r="AV32" s="906"/>
      <c r="AW32" s="906"/>
      <c r="AX32" s="906"/>
      <c r="AY32" s="906"/>
      <c r="AZ32" s="990" t="s">
        <v>450</v>
      </c>
      <c r="BA32" s="990"/>
      <c r="BB32" s="990"/>
      <c r="BC32" s="990"/>
      <c r="BD32" s="990"/>
      <c r="BE32" s="913" t="s">
        <v>353</v>
      </c>
      <c r="BF32" s="913"/>
      <c r="BG32" s="913"/>
      <c r="BH32" s="913"/>
      <c r="BI32" s="914"/>
      <c r="BJ32" s="195"/>
      <c r="BK32" s="195"/>
      <c r="BL32" s="195"/>
      <c r="BM32" s="195"/>
      <c r="BN32" s="195"/>
      <c r="BO32" s="208"/>
      <c r="BP32" s="208"/>
      <c r="BQ32" s="205">
        <v>26</v>
      </c>
      <c r="BR32" s="206" t="s">
        <v>504</v>
      </c>
      <c r="BS32" s="957" t="s">
        <v>528</v>
      </c>
      <c r="BT32" s="958"/>
      <c r="BU32" s="958"/>
      <c r="BV32" s="958"/>
      <c r="BW32" s="958"/>
      <c r="BX32" s="958"/>
      <c r="BY32" s="958"/>
      <c r="BZ32" s="958"/>
      <c r="CA32" s="958"/>
      <c r="CB32" s="958"/>
      <c r="CC32" s="958"/>
      <c r="CD32" s="958"/>
      <c r="CE32" s="958"/>
      <c r="CF32" s="958"/>
      <c r="CG32" s="959"/>
      <c r="CH32" s="932">
        <v>35.276000000000003</v>
      </c>
      <c r="CI32" s="933"/>
      <c r="CJ32" s="933"/>
      <c r="CK32" s="933"/>
      <c r="CL32" s="934"/>
      <c r="CM32" s="932">
        <v>2479.3490000000002</v>
      </c>
      <c r="CN32" s="933"/>
      <c r="CO32" s="933"/>
      <c r="CP32" s="933"/>
      <c r="CQ32" s="934"/>
      <c r="CR32" s="932">
        <v>30</v>
      </c>
      <c r="CS32" s="933"/>
      <c r="CT32" s="933"/>
      <c r="CU32" s="933"/>
      <c r="CV32" s="934"/>
      <c r="CW32" s="932" t="s">
        <v>450</v>
      </c>
      <c r="CX32" s="933"/>
      <c r="CY32" s="933"/>
      <c r="CZ32" s="933"/>
      <c r="DA32" s="934"/>
      <c r="DB32" s="932" t="s">
        <v>450</v>
      </c>
      <c r="DC32" s="933"/>
      <c r="DD32" s="933"/>
      <c r="DE32" s="933"/>
      <c r="DF32" s="934"/>
      <c r="DG32" s="932">
        <v>4938.2060000000001</v>
      </c>
      <c r="DH32" s="933"/>
      <c r="DI32" s="933"/>
      <c r="DJ32" s="933"/>
      <c r="DK32" s="934"/>
      <c r="DL32" s="932" t="s">
        <v>450</v>
      </c>
      <c r="DM32" s="933"/>
      <c r="DN32" s="933"/>
      <c r="DO32" s="933"/>
      <c r="DP32" s="934"/>
      <c r="DQ32" s="932">
        <v>1962</v>
      </c>
      <c r="DR32" s="933"/>
      <c r="DS32" s="933"/>
      <c r="DT32" s="933"/>
      <c r="DU32" s="934"/>
      <c r="DV32" s="935"/>
      <c r="DW32" s="936"/>
      <c r="DX32" s="936"/>
      <c r="DY32" s="936"/>
      <c r="DZ32" s="937"/>
      <c r="EA32" s="189"/>
    </row>
    <row r="33" spans="1:131" s="190" customFormat="1" ht="26.25" customHeight="1">
      <c r="A33" s="209">
        <v>6</v>
      </c>
      <c r="B33" s="984" t="s">
        <v>358</v>
      </c>
      <c r="C33" s="985"/>
      <c r="D33" s="985"/>
      <c r="E33" s="985"/>
      <c r="F33" s="985"/>
      <c r="G33" s="985"/>
      <c r="H33" s="985"/>
      <c r="I33" s="985"/>
      <c r="J33" s="985"/>
      <c r="K33" s="985"/>
      <c r="L33" s="985"/>
      <c r="M33" s="985"/>
      <c r="N33" s="985"/>
      <c r="O33" s="985"/>
      <c r="P33" s="986"/>
      <c r="Q33" s="991">
        <v>3</v>
      </c>
      <c r="R33" s="988"/>
      <c r="S33" s="988"/>
      <c r="T33" s="988"/>
      <c r="U33" s="988"/>
      <c r="V33" s="988">
        <v>3</v>
      </c>
      <c r="W33" s="988"/>
      <c r="X33" s="988"/>
      <c r="Y33" s="988"/>
      <c r="Z33" s="988"/>
      <c r="AA33" s="988">
        <v>0</v>
      </c>
      <c r="AB33" s="988"/>
      <c r="AC33" s="988"/>
      <c r="AD33" s="988"/>
      <c r="AE33" s="992"/>
      <c r="AF33" s="987" t="s">
        <v>102</v>
      </c>
      <c r="AG33" s="988"/>
      <c r="AH33" s="988"/>
      <c r="AI33" s="988"/>
      <c r="AJ33" s="989"/>
      <c r="AK33" s="917">
        <v>0</v>
      </c>
      <c r="AL33" s="906"/>
      <c r="AM33" s="906"/>
      <c r="AN33" s="906"/>
      <c r="AO33" s="906"/>
      <c r="AP33" s="906">
        <v>0</v>
      </c>
      <c r="AQ33" s="906"/>
      <c r="AR33" s="906"/>
      <c r="AS33" s="906"/>
      <c r="AT33" s="906"/>
      <c r="AU33" s="906">
        <v>0</v>
      </c>
      <c r="AV33" s="906"/>
      <c r="AW33" s="906"/>
      <c r="AX33" s="906"/>
      <c r="AY33" s="906"/>
      <c r="AZ33" s="990" t="s">
        <v>450</v>
      </c>
      <c r="BA33" s="990"/>
      <c r="BB33" s="990"/>
      <c r="BC33" s="990"/>
      <c r="BD33" s="990"/>
      <c r="BE33" s="913" t="s">
        <v>359</v>
      </c>
      <c r="BF33" s="913"/>
      <c r="BG33" s="913"/>
      <c r="BH33" s="913"/>
      <c r="BI33" s="914"/>
      <c r="BJ33" s="195"/>
      <c r="BK33" s="195"/>
      <c r="BL33" s="195"/>
      <c r="BM33" s="195"/>
      <c r="BN33" s="195"/>
      <c r="BO33" s="208"/>
      <c r="BP33" s="208"/>
      <c r="BQ33" s="205">
        <v>27</v>
      </c>
      <c r="BR33" s="206"/>
      <c r="BS33" s="957" t="s">
        <v>529</v>
      </c>
      <c r="BT33" s="958"/>
      <c r="BU33" s="958"/>
      <c r="BV33" s="958"/>
      <c r="BW33" s="958"/>
      <c r="BX33" s="958"/>
      <c r="BY33" s="958"/>
      <c r="BZ33" s="958"/>
      <c r="CA33" s="958"/>
      <c r="CB33" s="958"/>
      <c r="CC33" s="958"/>
      <c r="CD33" s="958"/>
      <c r="CE33" s="958"/>
      <c r="CF33" s="958"/>
      <c r="CG33" s="959"/>
      <c r="CH33" s="932">
        <v>-3.4489999999999998</v>
      </c>
      <c r="CI33" s="933"/>
      <c r="CJ33" s="933"/>
      <c r="CK33" s="933"/>
      <c r="CL33" s="934"/>
      <c r="CM33" s="932">
        <v>13390.05</v>
      </c>
      <c r="CN33" s="933"/>
      <c r="CO33" s="933"/>
      <c r="CP33" s="933"/>
      <c r="CQ33" s="934"/>
      <c r="CR33" s="932">
        <v>13894.558999999999</v>
      </c>
      <c r="CS33" s="933"/>
      <c r="CT33" s="933"/>
      <c r="CU33" s="933"/>
      <c r="CV33" s="934"/>
      <c r="CW33" s="932">
        <v>1809.2270000000001</v>
      </c>
      <c r="CX33" s="933"/>
      <c r="CY33" s="933"/>
      <c r="CZ33" s="933"/>
      <c r="DA33" s="934"/>
      <c r="DB33" s="932" t="s">
        <v>450</v>
      </c>
      <c r="DC33" s="933"/>
      <c r="DD33" s="933"/>
      <c r="DE33" s="933"/>
      <c r="DF33" s="934"/>
      <c r="DG33" s="932" t="s">
        <v>450</v>
      </c>
      <c r="DH33" s="933"/>
      <c r="DI33" s="933"/>
      <c r="DJ33" s="933"/>
      <c r="DK33" s="934"/>
      <c r="DL33" s="932" t="s">
        <v>450</v>
      </c>
      <c r="DM33" s="933"/>
      <c r="DN33" s="933"/>
      <c r="DO33" s="933"/>
      <c r="DP33" s="934"/>
      <c r="DQ33" s="932" t="s">
        <v>450</v>
      </c>
      <c r="DR33" s="933"/>
      <c r="DS33" s="933"/>
      <c r="DT33" s="933"/>
      <c r="DU33" s="934"/>
      <c r="DV33" s="935"/>
      <c r="DW33" s="936"/>
      <c r="DX33" s="936"/>
      <c r="DY33" s="936"/>
      <c r="DZ33" s="937"/>
      <c r="EA33" s="189"/>
    </row>
    <row r="34" spans="1:131" s="190" customFormat="1" ht="26.25" customHeight="1">
      <c r="A34" s="209">
        <v>7</v>
      </c>
      <c r="B34" s="984" t="s">
        <v>360</v>
      </c>
      <c r="C34" s="985"/>
      <c r="D34" s="985"/>
      <c r="E34" s="985"/>
      <c r="F34" s="985"/>
      <c r="G34" s="985"/>
      <c r="H34" s="985"/>
      <c r="I34" s="985"/>
      <c r="J34" s="985"/>
      <c r="K34" s="985"/>
      <c r="L34" s="985"/>
      <c r="M34" s="985"/>
      <c r="N34" s="985"/>
      <c r="O34" s="985"/>
      <c r="P34" s="986"/>
      <c r="Q34" s="991">
        <v>4715</v>
      </c>
      <c r="R34" s="988"/>
      <c r="S34" s="988"/>
      <c r="T34" s="988"/>
      <c r="U34" s="988"/>
      <c r="V34" s="988">
        <v>4084</v>
      </c>
      <c r="W34" s="988"/>
      <c r="X34" s="988"/>
      <c r="Y34" s="988"/>
      <c r="Z34" s="988"/>
      <c r="AA34" s="988">
        <v>631</v>
      </c>
      <c r="AB34" s="988"/>
      <c r="AC34" s="988"/>
      <c r="AD34" s="988"/>
      <c r="AE34" s="992"/>
      <c r="AF34" s="987">
        <v>585</v>
      </c>
      <c r="AG34" s="988"/>
      <c r="AH34" s="988"/>
      <c r="AI34" s="988"/>
      <c r="AJ34" s="989"/>
      <c r="AK34" s="917">
        <v>569</v>
      </c>
      <c r="AL34" s="906"/>
      <c r="AM34" s="906"/>
      <c r="AN34" s="906"/>
      <c r="AO34" s="906"/>
      <c r="AP34" s="906">
        <v>8357</v>
      </c>
      <c r="AQ34" s="906"/>
      <c r="AR34" s="906"/>
      <c r="AS34" s="906"/>
      <c r="AT34" s="906"/>
      <c r="AU34" s="906">
        <v>5633</v>
      </c>
      <c r="AV34" s="906"/>
      <c r="AW34" s="906"/>
      <c r="AX34" s="906"/>
      <c r="AY34" s="906"/>
      <c r="AZ34" s="990" t="s">
        <v>450</v>
      </c>
      <c r="BA34" s="990"/>
      <c r="BB34" s="990"/>
      <c r="BC34" s="990"/>
      <c r="BD34" s="990"/>
      <c r="BE34" s="913" t="s">
        <v>359</v>
      </c>
      <c r="BF34" s="913"/>
      <c r="BG34" s="913"/>
      <c r="BH34" s="913"/>
      <c r="BI34" s="914"/>
      <c r="BJ34" s="195"/>
      <c r="BK34" s="195"/>
      <c r="BL34" s="195"/>
      <c r="BM34" s="195"/>
      <c r="BN34" s="195"/>
      <c r="BO34" s="208"/>
      <c r="BP34" s="208"/>
      <c r="BQ34" s="205">
        <v>28</v>
      </c>
      <c r="BR34" s="206"/>
      <c r="BS34" s="957"/>
      <c r="BT34" s="958"/>
      <c r="BU34" s="958"/>
      <c r="BV34" s="958"/>
      <c r="BW34" s="958"/>
      <c r="BX34" s="958"/>
      <c r="BY34" s="958"/>
      <c r="BZ34" s="958"/>
      <c r="CA34" s="958"/>
      <c r="CB34" s="958"/>
      <c r="CC34" s="958"/>
      <c r="CD34" s="958"/>
      <c r="CE34" s="958"/>
      <c r="CF34" s="958"/>
      <c r="CG34" s="959"/>
      <c r="CH34" s="932"/>
      <c r="CI34" s="933"/>
      <c r="CJ34" s="933"/>
      <c r="CK34" s="933"/>
      <c r="CL34" s="934"/>
      <c r="CM34" s="932"/>
      <c r="CN34" s="933"/>
      <c r="CO34" s="933"/>
      <c r="CP34" s="933"/>
      <c r="CQ34" s="934"/>
      <c r="CR34" s="932"/>
      <c r="CS34" s="933"/>
      <c r="CT34" s="933"/>
      <c r="CU34" s="933"/>
      <c r="CV34" s="934"/>
      <c r="CW34" s="932"/>
      <c r="CX34" s="933"/>
      <c r="CY34" s="933"/>
      <c r="CZ34" s="933"/>
      <c r="DA34" s="934"/>
      <c r="DB34" s="932"/>
      <c r="DC34" s="933"/>
      <c r="DD34" s="933"/>
      <c r="DE34" s="933"/>
      <c r="DF34" s="934"/>
      <c r="DG34" s="932"/>
      <c r="DH34" s="933"/>
      <c r="DI34" s="933"/>
      <c r="DJ34" s="933"/>
      <c r="DK34" s="934"/>
      <c r="DL34" s="932"/>
      <c r="DM34" s="933"/>
      <c r="DN34" s="933"/>
      <c r="DO34" s="933"/>
      <c r="DP34" s="934"/>
      <c r="DQ34" s="932"/>
      <c r="DR34" s="933"/>
      <c r="DS34" s="933"/>
      <c r="DT34" s="933"/>
      <c r="DU34" s="934"/>
      <c r="DV34" s="935"/>
      <c r="DW34" s="936"/>
      <c r="DX34" s="936"/>
      <c r="DY34" s="936"/>
      <c r="DZ34" s="937"/>
      <c r="EA34" s="189"/>
    </row>
    <row r="35" spans="1:131" s="190" customFormat="1" ht="26.25" customHeight="1">
      <c r="A35" s="209">
        <v>8</v>
      </c>
      <c r="B35" s="984" t="s">
        <v>361</v>
      </c>
      <c r="C35" s="985"/>
      <c r="D35" s="985"/>
      <c r="E35" s="985"/>
      <c r="F35" s="985"/>
      <c r="G35" s="985"/>
      <c r="H35" s="985"/>
      <c r="I35" s="985"/>
      <c r="J35" s="985"/>
      <c r="K35" s="985"/>
      <c r="L35" s="985"/>
      <c r="M35" s="985"/>
      <c r="N35" s="985"/>
      <c r="O35" s="985"/>
      <c r="P35" s="986"/>
      <c r="Q35" s="991">
        <v>907</v>
      </c>
      <c r="R35" s="988"/>
      <c r="S35" s="988"/>
      <c r="T35" s="988"/>
      <c r="U35" s="988"/>
      <c r="V35" s="988">
        <v>907</v>
      </c>
      <c r="W35" s="988"/>
      <c r="X35" s="988"/>
      <c r="Y35" s="988"/>
      <c r="Z35" s="988"/>
      <c r="AA35" s="988">
        <v>0</v>
      </c>
      <c r="AB35" s="988"/>
      <c r="AC35" s="988"/>
      <c r="AD35" s="988"/>
      <c r="AE35" s="992"/>
      <c r="AF35" s="987">
        <v>1614</v>
      </c>
      <c r="AG35" s="988"/>
      <c r="AH35" s="988"/>
      <c r="AI35" s="988"/>
      <c r="AJ35" s="989"/>
      <c r="AK35" s="917">
        <v>260</v>
      </c>
      <c r="AL35" s="906"/>
      <c r="AM35" s="906"/>
      <c r="AN35" s="906"/>
      <c r="AO35" s="906"/>
      <c r="AP35" s="906">
        <v>4437</v>
      </c>
      <c r="AQ35" s="906"/>
      <c r="AR35" s="906"/>
      <c r="AS35" s="906"/>
      <c r="AT35" s="906"/>
      <c r="AU35" s="906">
        <v>1012</v>
      </c>
      <c r="AV35" s="906"/>
      <c r="AW35" s="906"/>
      <c r="AX35" s="906"/>
      <c r="AY35" s="906"/>
      <c r="AZ35" s="990" t="s">
        <v>450</v>
      </c>
      <c r="BA35" s="990"/>
      <c r="BB35" s="990"/>
      <c r="BC35" s="990"/>
      <c r="BD35" s="990"/>
      <c r="BE35" s="913" t="s">
        <v>359</v>
      </c>
      <c r="BF35" s="913"/>
      <c r="BG35" s="913"/>
      <c r="BH35" s="913"/>
      <c r="BI35" s="914"/>
      <c r="BJ35" s="195"/>
      <c r="BK35" s="195"/>
      <c r="BL35" s="195"/>
      <c r="BM35" s="195"/>
      <c r="BN35" s="195"/>
      <c r="BO35" s="208"/>
      <c r="BP35" s="208"/>
      <c r="BQ35" s="205">
        <v>29</v>
      </c>
      <c r="BR35" s="206"/>
      <c r="BS35" s="957"/>
      <c r="BT35" s="958"/>
      <c r="BU35" s="958"/>
      <c r="BV35" s="958"/>
      <c r="BW35" s="958"/>
      <c r="BX35" s="958"/>
      <c r="BY35" s="958"/>
      <c r="BZ35" s="958"/>
      <c r="CA35" s="958"/>
      <c r="CB35" s="958"/>
      <c r="CC35" s="958"/>
      <c r="CD35" s="958"/>
      <c r="CE35" s="958"/>
      <c r="CF35" s="958"/>
      <c r="CG35" s="959"/>
      <c r="CH35" s="932"/>
      <c r="CI35" s="933"/>
      <c r="CJ35" s="933"/>
      <c r="CK35" s="933"/>
      <c r="CL35" s="934"/>
      <c r="CM35" s="932"/>
      <c r="CN35" s="933"/>
      <c r="CO35" s="933"/>
      <c r="CP35" s="933"/>
      <c r="CQ35" s="934"/>
      <c r="CR35" s="932"/>
      <c r="CS35" s="933"/>
      <c r="CT35" s="933"/>
      <c r="CU35" s="933"/>
      <c r="CV35" s="934"/>
      <c r="CW35" s="932"/>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c r="A36" s="209">
        <v>9</v>
      </c>
      <c r="B36" s="984"/>
      <c r="C36" s="985"/>
      <c r="D36" s="985"/>
      <c r="E36" s="985"/>
      <c r="F36" s="985"/>
      <c r="G36" s="985"/>
      <c r="H36" s="985"/>
      <c r="I36" s="985"/>
      <c r="J36" s="985"/>
      <c r="K36" s="985"/>
      <c r="L36" s="985"/>
      <c r="M36" s="985"/>
      <c r="N36" s="985"/>
      <c r="O36" s="985"/>
      <c r="P36" s="986"/>
      <c r="Q36" s="991"/>
      <c r="R36" s="988"/>
      <c r="S36" s="988"/>
      <c r="T36" s="988"/>
      <c r="U36" s="988"/>
      <c r="V36" s="988"/>
      <c r="W36" s="988"/>
      <c r="X36" s="988"/>
      <c r="Y36" s="988"/>
      <c r="Z36" s="988"/>
      <c r="AA36" s="988"/>
      <c r="AB36" s="988"/>
      <c r="AC36" s="988"/>
      <c r="AD36" s="988"/>
      <c r="AE36" s="992"/>
      <c r="AF36" s="987"/>
      <c r="AG36" s="988"/>
      <c r="AH36" s="988"/>
      <c r="AI36" s="988"/>
      <c r="AJ36" s="989"/>
      <c r="AK36" s="917"/>
      <c r="AL36" s="906"/>
      <c r="AM36" s="906"/>
      <c r="AN36" s="906"/>
      <c r="AO36" s="906"/>
      <c r="AP36" s="906"/>
      <c r="AQ36" s="906"/>
      <c r="AR36" s="906"/>
      <c r="AS36" s="906"/>
      <c r="AT36" s="906"/>
      <c r="AU36" s="906"/>
      <c r="AV36" s="906"/>
      <c r="AW36" s="906"/>
      <c r="AX36" s="906"/>
      <c r="AY36" s="906"/>
      <c r="AZ36" s="990"/>
      <c r="BA36" s="990"/>
      <c r="BB36" s="990"/>
      <c r="BC36" s="990"/>
      <c r="BD36" s="990"/>
      <c r="BE36" s="913"/>
      <c r="BF36" s="913"/>
      <c r="BG36" s="913"/>
      <c r="BH36" s="913"/>
      <c r="BI36" s="914"/>
      <c r="BJ36" s="195"/>
      <c r="BK36" s="195"/>
      <c r="BL36" s="195"/>
      <c r="BM36" s="195"/>
      <c r="BN36" s="195"/>
      <c r="BO36" s="208"/>
      <c r="BP36" s="208"/>
      <c r="BQ36" s="205">
        <v>30</v>
      </c>
      <c r="BR36" s="206"/>
      <c r="BS36" s="957"/>
      <c r="BT36" s="958"/>
      <c r="BU36" s="958"/>
      <c r="BV36" s="958"/>
      <c r="BW36" s="958"/>
      <c r="BX36" s="958"/>
      <c r="BY36" s="958"/>
      <c r="BZ36" s="958"/>
      <c r="CA36" s="958"/>
      <c r="CB36" s="958"/>
      <c r="CC36" s="958"/>
      <c r="CD36" s="958"/>
      <c r="CE36" s="958"/>
      <c r="CF36" s="958"/>
      <c r="CG36" s="959"/>
      <c r="CH36" s="932"/>
      <c r="CI36" s="933"/>
      <c r="CJ36" s="933"/>
      <c r="CK36" s="933"/>
      <c r="CL36" s="934"/>
      <c r="CM36" s="932"/>
      <c r="CN36" s="933"/>
      <c r="CO36" s="933"/>
      <c r="CP36" s="933"/>
      <c r="CQ36" s="934"/>
      <c r="CR36" s="932"/>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c r="A37" s="209">
        <v>10</v>
      </c>
      <c r="B37" s="984"/>
      <c r="C37" s="985"/>
      <c r="D37" s="985"/>
      <c r="E37" s="985"/>
      <c r="F37" s="985"/>
      <c r="G37" s="985"/>
      <c r="H37" s="985"/>
      <c r="I37" s="985"/>
      <c r="J37" s="985"/>
      <c r="K37" s="985"/>
      <c r="L37" s="985"/>
      <c r="M37" s="985"/>
      <c r="N37" s="985"/>
      <c r="O37" s="985"/>
      <c r="P37" s="986"/>
      <c r="Q37" s="991"/>
      <c r="R37" s="988"/>
      <c r="S37" s="988"/>
      <c r="T37" s="988"/>
      <c r="U37" s="988"/>
      <c r="V37" s="988"/>
      <c r="W37" s="988"/>
      <c r="X37" s="988"/>
      <c r="Y37" s="988"/>
      <c r="Z37" s="988"/>
      <c r="AA37" s="988"/>
      <c r="AB37" s="988"/>
      <c r="AC37" s="988"/>
      <c r="AD37" s="988"/>
      <c r="AE37" s="992"/>
      <c r="AF37" s="987"/>
      <c r="AG37" s="988"/>
      <c r="AH37" s="988"/>
      <c r="AI37" s="988"/>
      <c r="AJ37" s="989"/>
      <c r="AK37" s="917"/>
      <c r="AL37" s="906"/>
      <c r="AM37" s="906"/>
      <c r="AN37" s="906"/>
      <c r="AO37" s="906"/>
      <c r="AP37" s="906"/>
      <c r="AQ37" s="906"/>
      <c r="AR37" s="906"/>
      <c r="AS37" s="906"/>
      <c r="AT37" s="906"/>
      <c r="AU37" s="906"/>
      <c r="AV37" s="906"/>
      <c r="AW37" s="906"/>
      <c r="AX37" s="906"/>
      <c r="AY37" s="906"/>
      <c r="AZ37" s="990"/>
      <c r="BA37" s="990"/>
      <c r="BB37" s="990"/>
      <c r="BC37" s="990"/>
      <c r="BD37" s="990"/>
      <c r="BE37" s="913"/>
      <c r="BF37" s="913"/>
      <c r="BG37" s="913"/>
      <c r="BH37" s="913"/>
      <c r="BI37" s="914"/>
      <c r="BJ37" s="195"/>
      <c r="BK37" s="195"/>
      <c r="BL37" s="195"/>
      <c r="BM37" s="195"/>
      <c r="BN37" s="195"/>
      <c r="BO37" s="208"/>
      <c r="BP37" s="208"/>
      <c r="BQ37" s="205">
        <v>31</v>
      </c>
      <c r="BR37" s="206"/>
      <c r="BS37" s="957"/>
      <c r="BT37" s="958"/>
      <c r="BU37" s="958"/>
      <c r="BV37" s="958"/>
      <c r="BW37" s="958"/>
      <c r="BX37" s="958"/>
      <c r="BY37" s="958"/>
      <c r="BZ37" s="958"/>
      <c r="CA37" s="958"/>
      <c r="CB37" s="958"/>
      <c r="CC37" s="958"/>
      <c r="CD37" s="958"/>
      <c r="CE37" s="958"/>
      <c r="CF37" s="958"/>
      <c r="CG37" s="959"/>
      <c r="CH37" s="932"/>
      <c r="CI37" s="933"/>
      <c r="CJ37" s="933"/>
      <c r="CK37" s="933"/>
      <c r="CL37" s="934"/>
      <c r="CM37" s="932"/>
      <c r="CN37" s="933"/>
      <c r="CO37" s="933"/>
      <c r="CP37" s="933"/>
      <c r="CQ37" s="934"/>
      <c r="CR37" s="932"/>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c r="A38" s="209">
        <v>11</v>
      </c>
      <c r="B38" s="984"/>
      <c r="C38" s="985"/>
      <c r="D38" s="985"/>
      <c r="E38" s="985"/>
      <c r="F38" s="985"/>
      <c r="G38" s="985"/>
      <c r="H38" s="985"/>
      <c r="I38" s="985"/>
      <c r="J38" s="985"/>
      <c r="K38" s="985"/>
      <c r="L38" s="985"/>
      <c r="M38" s="985"/>
      <c r="N38" s="985"/>
      <c r="O38" s="985"/>
      <c r="P38" s="986"/>
      <c r="Q38" s="991"/>
      <c r="R38" s="988"/>
      <c r="S38" s="988"/>
      <c r="T38" s="988"/>
      <c r="U38" s="988"/>
      <c r="V38" s="988"/>
      <c r="W38" s="988"/>
      <c r="X38" s="988"/>
      <c r="Y38" s="988"/>
      <c r="Z38" s="988"/>
      <c r="AA38" s="988"/>
      <c r="AB38" s="988"/>
      <c r="AC38" s="988"/>
      <c r="AD38" s="988"/>
      <c r="AE38" s="992"/>
      <c r="AF38" s="987"/>
      <c r="AG38" s="988"/>
      <c r="AH38" s="988"/>
      <c r="AI38" s="988"/>
      <c r="AJ38" s="989"/>
      <c r="AK38" s="917"/>
      <c r="AL38" s="906"/>
      <c r="AM38" s="906"/>
      <c r="AN38" s="906"/>
      <c r="AO38" s="906"/>
      <c r="AP38" s="906"/>
      <c r="AQ38" s="906"/>
      <c r="AR38" s="906"/>
      <c r="AS38" s="906"/>
      <c r="AT38" s="906"/>
      <c r="AU38" s="906"/>
      <c r="AV38" s="906"/>
      <c r="AW38" s="906"/>
      <c r="AX38" s="906"/>
      <c r="AY38" s="906"/>
      <c r="AZ38" s="990"/>
      <c r="BA38" s="990"/>
      <c r="BB38" s="990"/>
      <c r="BC38" s="990"/>
      <c r="BD38" s="990"/>
      <c r="BE38" s="913"/>
      <c r="BF38" s="913"/>
      <c r="BG38" s="913"/>
      <c r="BH38" s="913"/>
      <c r="BI38" s="914"/>
      <c r="BJ38" s="195"/>
      <c r="BK38" s="195"/>
      <c r="BL38" s="195"/>
      <c r="BM38" s="195"/>
      <c r="BN38" s="195"/>
      <c r="BO38" s="208"/>
      <c r="BP38" s="208"/>
      <c r="BQ38" s="205">
        <v>32</v>
      </c>
      <c r="BR38" s="206"/>
      <c r="BS38" s="957"/>
      <c r="BT38" s="958"/>
      <c r="BU38" s="958"/>
      <c r="BV38" s="958"/>
      <c r="BW38" s="958"/>
      <c r="BX38" s="958"/>
      <c r="BY38" s="958"/>
      <c r="BZ38" s="958"/>
      <c r="CA38" s="958"/>
      <c r="CB38" s="958"/>
      <c r="CC38" s="958"/>
      <c r="CD38" s="958"/>
      <c r="CE38" s="958"/>
      <c r="CF38" s="958"/>
      <c r="CG38" s="959"/>
      <c r="CH38" s="932"/>
      <c r="CI38" s="933"/>
      <c r="CJ38" s="933"/>
      <c r="CK38" s="933"/>
      <c r="CL38" s="934"/>
      <c r="CM38" s="932"/>
      <c r="CN38" s="933"/>
      <c r="CO38" s="933"/>
      <c r="CP38" s="933"/>
      <c r="CQ38" s="934"/>
      <c r="CR38" s="932"/>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c r="A39" s="209">
        <v>12</v>
      </c>
      <c r="B39" s="984"/>
      <c r="C39" s="985"/>
      <c r="D39" s="985"/>
      <c r="E39" s="985"/>
      <c r="F39" s="985"/>
      <c r="G39" s="985"/>
      <c r="H39" s="985"/>
      <c r="I39" s="985"/>
      <c r="J39" s="985"/>
      <c r="K39" s="985"/>
      <c r="L39" s="985"/>
      <c r="M39" s="985"/>
      <c r="N39" s="985"/>
      <c r="O39" s="985"/>
      <c r="P39" s="986"/>
      <c r="Q39" s="991"/>
      <c r="R39" s="988"/>
      <c r="S39" s="988"/>
      <c r="T39" s="988"/>
      <c r="U39" s="988"/>
      <c r="V39" s="988"/>
      <c r="W39" s="988"/>
      <c r="X39" s="988"/>
      <c r="Y39" s="988"/>
      <c r="Z39" s="988"/>
      <c r="AA39" s="988"/>
      <c r="AB39" s="988"/>
      <c r="AC39" s="988"/>
      <c r="AD39" s="988"/>
      <c r="AE39" s="992"/>
      <c r="AF39" s="987"/>
      <c r="AG39" s="988"/>
      <c r="AH39" s="988"/>
      <c r="AI39" s="988"/>
      <c r="AJ39" s="989"/>
      <c r="AK39" s="917"/>
      <c r="AL39" s="906"/>
      <c r="AM39" s="906"/>
      <c r="AN39" s="906"/>
      <c r="AO39" s="906"/>
      <c r="AP39" s="906"/>
      <c r="AQ39" s="906"/>
      <c r="AR39" s="906"/>
      <c r="AS39" s="906"/>
      <c r="AT39" s="906"/>
      <c r="AU39" s="906"/>
      <c r="AV39" s="906"/>
      <c r="AW39" s="906"/>
      <c r="AX39" s="906"/>
      <c r="AY39" s="906"/>
      <c r="AZ39" s="990"/>
      <c r="BA39" s="990"/>
      <c r="BB39" s="990"/>
      <c r="BC39" s="990"/>
      <c r="BD39" s="990"/>
      <c r="BE39" s="913"/>
      <c r="BF39" s="913"/>
      <c r="BG39" s="913"/>
      <c r="BH39" s="913"/>
      <c r="BI39" s="914"/>
      <c r="BJ39" s="195"/>
      <c r="BK39" s="195"/>
      <c r="BL39" s="195"/>
      <c r="BM39" s="195"/>
      <c r="BN39" s="195"/>
      <c r="BO39" s="208"/>
      <c r="BP39" s="208"/>
      <c r="BQ39" s="205">
        <v>33</v>
      </c>
      <c r="BR39" s="206"/>
      <c r="BS39" s="957"/>
      <c r="BT39" s="958"/>
      <c r="BU39" s="958"/>
      <c r="BV39" s="958"/>
      <c r="BW39" s="958"/>
      <c r="BX39" s="958"/>
      <c r="BY39" s="958"/>
      <c r="BZ39" s="958"/>
      <c r="CA39" s="958"/>
      <c r="CB39" s="958"/>
      <c r="CC39" s="958"/>
      <c r="CD39" s="958"/>
      <c r="CE39" s="958"/>
      <c r="CF39" s="958"/>
      <c r="CG39" s="959"/>
      <c r="CH39" s="932"/>
      <c r="CI39" s="933"/>
      <c r="CJ39" s="933"/>
      <c r="CK39" s="933"/>
      <c r="CL39" s="934"/>
      <c r="CM39" s="932"/>
      <c r="CN39" s="933"/>
      <c r="CO39" s="933"/>
      <c r="CP39" s="933"/>
      <c r="CQ39" s="934"/>
      <c r="CR39" s="932"/>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c r="A40" s="204">
        <v>13</v>
      </c>
      <c r="B40" s="984"/>
      <c r="C40" s="985"/>
      <c r="D40" s="985"/>
      <c r="E40" s="985"/>
      <c r="F40" s="985"/>
      <c r="G40" s="985"/>
      <c r="H40" s="985"/>
      <c r="I40" s="985"/>
      <c r="J40" s="985"/>
      <c r="K40" s="985"/>
      <c r="L40" s="985"/>
      <c r="M40" s="985"/>
      <c r="N40" s="985"/>
      <c r="O40" s="985"/>
      <c r="P40" s="986"/>
      <c r="Q40" s="991"/>
      <c r="R40" s="988"/>
      <c r="S40" s="988"/>
      <c r="T40" s="988"/>
      <c r="U40" s="988"/>
      <c r="V40" s="988"/>
      <c r="W40" s="988"/>
      <c r="X40" s="988"/>
      <c r="Y40" s="988"/>
      <c r="Z40" s="988"/>
      <c r="AA40" s="988"/>
      <c r="AB40" s="988"/>
      <c r="AC40" s="988"/>
      <c r="AD40" s="988"/>
      <c r="AE40" s="992"/>
      <c r="AF40" s="987"/>
      <c r="AG40" s="988"/>
      <c r="AH40" s="988"/>
      <c r="AI40" s="988"/>
      <c r="AJ40" s="989"/>
      <c r="AK40" s="917"/>
      <c r="AL40" s="906"/>
      <c r="AM40" s="906"/>
      <c r="AN40" s="906"/>
      <c r="AO40" s="906"/>
      <c r="AP40" s="906"/>
      <c r="AQ40" s="906"/>
      <c r="AR40" s="906"/>
      <c r="AS40" s="906"/>
      <c r="AT40" s="906"/>
      <c r="AU40" s="906"/>
      <c r="AV40" s="906"/>
      <c r="AW40" s="906"/>
      <c r="AX40" s="906"/>
      <c r="AY40" s="906"/>
      <c r="AZ40" s="990"/>
      <c r="BA40" s="990"/>
      <c r="BB40" s="990"/>
      <c r="BC40" s="990"/>
      <c r="BD40" s="990"/>
      <c r="BE40" s="913"/>
      <c r="BF40" s="913"/>
      <c r="BG40" s="913"/>
      <c r="BH40" s="913"/>
      <c r="BI40" s="914"/>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c r="A41" s="204">
        <v>14</v>
      </c>
      <c r="B41" s="984"/>
      <c r="C41" s="985"/>
      <c r="D41" s="985"/>
      <c r="E41" s="985"/>
      <c r="F41" s="985"/>
      <c r="G41" s="985"/>
      <c r="H41" s="985"/>
      <c r="I41" s="985"/>
      <c r="J41" s="985"/>
      <c r="K41" s="985"/>
      <c r="L41" s="985"/>
      <c r="M41" s="985"/>
      <c r="N41" s="985"/>
      <c r="O41" s="985"/>
      <c r="P41" s="986"/>
      <c r="Q41" s="991"/>
      <c r="R41" s="988"/>
      <c r="S41" s="988"/>
      <c r="T41" s="988"/>
      <c r="U41" s="988"/>
      <c r="V41" s="988"/>
      <c r="W41" s="988"/>
      <c r="X41" s="988"/>
      <c r="Y41" s="988"/>
      <c r="Z41" s="988"/>
      <c r="AA41" s="988"/>
      <c r="AB41" s="988"/>
      <c r="AC41" s="988"/>
      <c r="AD41" s="988"/>
      <c r="AE41" s="992"/>
      <c r="AF41" s="987"/>
      <c r="AG41" s="988"/>
      <c r="AH41" s="988"/>
      <c r="AI41" s="988"/>
      <c r="AJ41" s="989"/>
      <c r="AK41" s="917"/>
      <c r="AL41" s="906"/>
      <c r="AM41" s="906"/>
      <c r="AN41" s="906"/>
      <c r="AO41" s="906"/>
      <c r="AP41" s="906"/>
      <c r="AQ41" s="906"/>
      <c r="AR41" s="906"/>
      <c r="AS41" s="906"/>
      <c r="AT41" s="906"/>
      <c r="AU41" s="906"/>
      <c r="AV41" s="906"/>
      <c r="AW41" s="906"/>
      <c r="AX41" s="906"/>
      <c r="AY41" s="906"/>
      <c r="AZ41" s="990"/>
      <c r="BA41" s="990"/>
      <c r="BB41" s="990"/>
      <c r="BC41" s="990"/>
      <c r="BD41" s="990"/>
      <c r="BE41" s="913"/>
      <c r="BF41" s="913"/>
      <c r="BG41" s="913"/>
      <c r="BH41" s="913"/>
      <c r="BI41" s="914"/>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c r="A42" s="204">
        <v>15</v>
      </c>
      <c r="B42" s="984"/>
      <c r="C42" s="985"/>
      <c r="D42" s="985"/>
      <c r="E42" s="985"/>
      <c r="F42" s="985"/>
      <c r="G42" s="985"/>
      <c r="H42" s="985"/>
      <c r="I42" s="985"/>
      <c r="J42" s="985"/>
      <c r="K42" s="985"/>
      <c r="L42" s="985"/>
      <c r="M42" s="985"/>
      <c r="N42" s="985"/>
      <c r="O42" s="985"/>
      <c r="P42" s="986"/>
      <c r="Q42" s="991"/>
      <c r="R42" s="988"/>
      <c r="S42" s="988"/>
      <c r="T42" s="988"/>
      <c r="U42" s="988"/>
      <c r="V42" s="988"/>
      <c r="W42" s="988"/>
      <c r="X42" s="988"/>
      <c r="Y42" s="988"/>
      <c r="Z42" s="988"/>
      <c r="AA42" s="988"/>
      <c r="AB42" s="988"/>
      <c r="AC42" s="988"/>
      <c r="AD42" s="988"/>
      <c r="AE42" s="992"/>
      <c r="AF42" s="987"/>
      <c r="AG42" s="988"/>
      <c r="AH42" s="988"/>
      <c r="AI42" s="988"/>
      <c r="AJ42" s="989"/>
      <c r="AK42" s="917"/>
      <c r="AL42" s="906"/>
      <c r="AM42" s="906"/>
      <c r="AN42" s="906"/>
      <c r="AO42" s="906"/>
      <c r="AP42" s="906"/>
      <c r="AQ42" s="906"/>
      <c r="AR42" s="906"/>
      <c r="AS42" s="906"/>
      <c r="AT42" s="906"/>
      <c r="AU42" s="906"/>
      <c r="AV42" s="906"/>
      <c r="AW42" s="906"/>
      <c r="AX42" s="906"/>
      <c r="AY42" s="906"/>
      <c r="AZ42" s="990"/>
      <c r="BA42" s="990"/>
      <c r="BB42" s="990"/>
      <c r="BC42" s="990"/>
      <c r="BD42" s="990"/>
      <c r="BE42" s="913"/>
      <c r="BF42" s="913"/>
      <c r="BG42" s="913"/>
      <c r="BH42" s="913"/>
      <c r="BI42" s="914"/>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c r="A43" s="204">
        <v>16</v>
      </c>
      <c r="B43" s="984"/>
      <c r="C43" s="985"/>
      <c r="D43" s="985"/>
      <c r="E43" s="985"/>
      <c r="F43" s="985"/>
      <c r="G43" s="985"/>
      <c r="H43" s="985"/>
      <c r="I43" s="985"/>
      <c r="J43" s="985"/>
      <c r="K43" s="985"/>
      <c r="L43" s="985"/>
      <c r="M43" s="985"/>
      <c r="N43" s="985"/>
      <c r="O43" s="985"/>
      <c r="P43" s="986"/>
      <c r="Q43" s="991"/>
      <c r="R43" s="988"/>
      <c r="S43" s="988"/>
      <c r="T43" s="988"/>
      <c r="U43" s="988"/>
      <c r="V43" s="988"/>
      <c r="W43" s="988"/>
      <c r="X43" s="988"/>
      <c r="Y43" s="988"/>
      <c r="Z43" s="988"/>
      <c r="AA43" s="988"/>
      <c r="AB43" s="988"/>
      <c r="AC43" s="988"/>
      <c r="AD43" s="988"/>
      <c r="AE43" s="992"/>
      <c r="AF43" s="987"/>
      <c r="AG43" s="988"/>
      <c r="AH43" s="988"/>
      <c r="AI43" s="988"/>
      <c r="AJ43" s="989"/>
      <c r="AK43" s="917"/>
      <c r="AL43" s="906"/>
      <c r="AM43" s="906"/>
      <c r="AN43" s="906"/>
      <c r="AO43" s="906"/>
      <c r="AP43" s="906"/>
      <c r="AQ43" s="906"/>
      <c r="AR43" s="906"/>
      <c r="AS43" s="906"/>
      <c r="AT43" s="906"/>
      <c r="AU43" s="906"/>
      <c r="AV43" s="906"/>
      <c r="AW43" s="906"/>
      <c r="AX43" s="906"/>
      <c r="AY43" s="906"/>
      <c r="AZ43" s="990"/>
      <c r="BA43" s="990"/>
      <c r="BB43" s="990"/>
      <c r="BC43" s="990"/>
      <c r="BD43" s="990"/>
      <c r="BE43" s="913"/>
      <c r="BF43" s="913"/>
      <c r="BG43" s="913"/>
      <c r="BH43" s="913"/>
      <c r="BI43" s="914"/>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c r="A44" s="204">
        <v>17</v>
      </c>
      <c r="B44" s="984"/>
      <c r="C44" s="985"/>
      <c r="D44" s="985"/>
      <c r="E44" s="985"/>
      <c r="F44" s="985"/>
      <c r="G44" s="985"/>
      <c r="H44" s="985"/>
      <c r="I44" s="985"/>
      <c r="J44" s="985"/>
      <c r="K44" s="985"/>
      <c r="L44" s="985"/>
      <c r="M44" s="985"/>
      <c r="N44" s="985"/>
      <c r="O44" s="985"/>
      <c r="P44" s="986"/>
      <c r="Q44" s="991"/>
      <c r="R44" s="988"/>
      <c r="S44" s="988"/>
      <c r="T44" s="988"/>
      <c r="U44" s="988"/>
      <c r="V44" s="988"/>
      <c r="W44" s="988"/>
      <c r="X44" s="988"/>
      <c r="Y44" s="988"/>
      <c r="Z44" s="988"/>
      <c r="AA44" s="988"/>
      <c r="AB44" s="988"/>
      <c r="AC44" s="988"/>
      <c r="AD44" s="988"/>
      <c r="AE44" s="992"/>
      <c r="AF44" s="987"/>
      <c r="AG44" s="988"/>
      <c r="AH44" s="988"/>
      <c r="AI44" s="988"/>
      <c r="AJ44" s="989"/>
      <c r="AK44" s="917"/>
      <c r="AL44" s="906"/>
      <c r="AM44" s="906"/>
      <c r="AN44" s="906"/>
      <c r="AO44" s="906"/>
      <c r="AP44" s="906"/>
      <c r="AQ44" s="906"/>
      <c r="AR44" s="906"/>
      <c r="AS44" s="906"/>
      <c r="AT44" s="906"/>
      <c r="AU44" s="906"/>
      <c r="AV44" s="906"/>
      <c r="AW44" s="906"/>
      <c r="AX44" s="906"/>
      <c r="AY44" s="906"/>
      <c r="AZ44" s="990"/>
      <c r="BA44" s="990"/>
      <c r="BB44" s="990"/>
      <c r="BC44" s="990"/>
      <c r="BD44" s="990"/>
      <c r="BE44" s="913"/>
      <c r="BF44" s="913"/>
      <c r="BG44" s="913"/>
      <c r="BH44" s="913"/>
      <c r="BI44" s="914"/>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c r="A45" s="204">
        <v>18</v>
      </c>
      <c r="B45" s="984"/>
      <c r="C45" s="985"/>
      <c r="D45" s="985"/>
      <c r="E45" s="985"/>
      <c r="F45" s="985"/>
      <c r="G45" s="985"/>
      <c r="H45" s="985"/>
      <c r="I45" s="985"/>
      <c r="J45" s="985"/>
      <c r="K45" s="985"/>
      <c r="L45" s="985"/>
      <c r="M45" s="985"/>
      <c r="N45" s="985"/>
      <c r="O45" s="985"/>
      <c r="P45" s="986"/>
      <c r="Q45" s="991"/>
      <c r="R45" s="988"/>
      <c r="S45" s="988"/>
      <c r="T45" s="988"/>
      <c r="U45" s="988"/>
      <c r="V45" s="988"/>
      <c r="W45" s="988"/>
      <c r="X45" s="988"/>
      <c r="Y45" s="988"/>
      <c r="Z45" s="988"/>
      <c r="AA45" s="988"/>
      <c r="AB45" s="988"/>
      <c r="AC45" s="988"/>
      <c r="AD45" s="988"/>
      <c r="AE45" s="992"/>
      <c r="AF45" s="987"/>
      <c r="AG45" s="988"/>
      <c r="AH45" s="988"/>
      <c r="AI45" s="988"/>
      <c r="AJ45" s="989"/>
      <c r="AK45" s="917"/>
      <c r="AL45" s="906"/>
      <c r="AM45" s="906"/>
      <c r="AN45" s="906"/>
      <c r="AO45" s="906"/>
      <c r="AP45" s="906"/>
      <c r="AQ45" s="906"/>
      <c r="AR45" s="906"/>
      <c r="AS45" s="906"/>
      <c r="AT45" s="906"/>
      <c r="AU45" s="906"/>
      <c r="AV45" s="906"/>
      <c r="AW45" s="906"/>
      <c r="AX45" s="906"/>
      <c r="AY45" s="906"/>
      <c r="AZ45" s="990"/>
      <c r="BA45" s="990"/>
      <c r="BB45" s="990"/>
      <c r="BC45" s="990"/>
      <c r="BD45" s="990"/>
      <c r="BE45" s="913"/>
      <c r="BF45" s="913"/>
      <c r="BG45" s="913"/>
      <c r="BH45" s="913"/>
      <c r="BI45" s="914"/>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c r="A46" s="204">
        <v>19</v>
      </c>
      <c r="B46" s="984"/>
      <c r="C46" s="985"/>
      <c r="D46" s="985"/>
      <c r="E46" s="985"/>
      <c r="F46" s="985"/>
      <c r="G46" s="985"/>
      <c r="H46" s="985"/>
      <c r="I46" s="985"/>
      <c r="J46" s="985"/>
      <c r="K46" s="985"/>
      <c r="L46" s="985"/>
      <c r="M46" s="985"/>
      <c r="N46" s="985"/>
      <c r="O46" s="985"/>
      <c r="P46" s="986"/>
      <c r="Q46" s="991"/>
      <c r="R46" s="988"/>
      <c r="S46" s="988"/>
      <c r="T46" s="988"/>
      <c r="U46" s="988"/>
      <c r="V46" s="988"/>
      <c r="W46" s="988"/>
      <c r="X46" s="988"/>
      <c r="Y46" s="988"/>
      <c r="Z46" s="988"/>
      <c r="AA46" s="988"/>
      <c r="AB46" s="988"/>
      <c r="AC46" s="988"/>
      <c r="AD46" s="988"/>
      <c r="AE46" s="992"/>
      <c r="AF46" s="987"/>
      <c r="AG46" s="988"/>
      <c r="AH46" s="988"/>
      <c r="AI46" s="988"/>
      <c r="AJ46" s="989"/>
      <c r="AK46" s="917"/>
      <c r="AL46" s="906"/>
      <c r="AM46" s="906"/>
      <c r="AN46" s="906"/>
      <c r="AO46" s="906"/>
      <c r="AP46" s="906"/>
      <c r="AQ46" s="906"/>
      <c r="AR46" s="906"/>
      <c r="AS46" s="906"/>
      <c r="AT46" s="906"/>
      <c r="AU46" s="906"/>
      <c r="AV46" s="906"/>
      <c r="AW46" s="906"/>
      <c r="AX46" s="906"/>
      <c r="AY46" s="906"/>
      <c r="AZ46" s="990"/>
      <c r="BA46" s="990"/>
      <c r="BB46" s="990"/>
      <c r="BC46" s="990"/>
      <c r="BD46" s="990"/>
      <c r="BE46" s="913"/>
      <c r="BF46" s="913"/>
      <c r="BG46" s="913"/>
      <c r="BH46" s="913"/>
      <c r="BI46" s="914"/>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c r="A47" s="204">
        <v>20</v>
      </c>
      <c r="B47" s="984"/>
      <c r="C47" s="985"/>
      <c r="D47" s="985"/>
      <c r="E47" s="985"/>
      <c r="F47" s="985"/>
      <c r="G47" s="985"/>
      <c r="H47" s="985"/>
      <c r="I47" s="985"/>
      <c r="J47" s="985"/>
      <c r="K47" s="985"/>
      <c r="L47" s="985"/>
      <c r="M47" s="985"/>
      <c r="N47" s="985"/>
      <c r="O47" s="985"/>
      <c r="P47" s="986"/>
      <c r="Q47" s="991"/>
      <c r="R47" s="988"/>
      <c r="S47" s="988"/>
      <c r="T47" s="988"/>
      <c r="U47" s="988"/>
      <c r="V47" s="988"/>
      <c r="W47" s="988"/>
      <c r="X47" s="988"/>
      <c r="Y47" s="988"/>
      <c r="Z47" s="988"/>
      <c r="AA47" s="988"/>
      <c r="AB47" s="988"/>
      <c r="AC47" s="988"/>
      <c r="AD47" s="988"/>
      <c r="AE47" s="992"/>
      <c r="AF47" s="987"/>
      <c r="AG47" s="988"/>
      <c r="AH47" s="988"/>
      <c r="AI47" s="988"/>
      <c r="AJ47" s="989"/>
      <c r="AK47" s="917"/>
      <c r="AL47" s="906"/>
      <c r="AM47" s="906"/>
      <c r="AN47" s="906"/>
      <c r="AO47" s="906"/>
      <c r="AP47" s="906"/>
      <c r="AQ47" s="906"/>
      <c r="AR47" s="906"/>
      <c r="AS47" s="906"/>
      <c r="AT47" s="906"/>
      <c r="AU47" s="906"/>
      <c r="AV47" s="906"/>
      <c r="AW47" s="906"/>
      <c r="AX47" s="906"/>
      <c r="AY47" s="906"/>
      <c r="AZ47" s="990"/>
      <c r="BA47" s="990"/>
      <c r="BB47" s="990"/>
      <c r="BC47" s="990"/>
      <c r="BD47" s="990"/>
      <c r="BE47" s="913"/>
      <c r="BF47" s="913"/>
      <c r="BG47" s="913"/>
      <c r="BH47" s="913"/>
      <c r="BI47" s="914"/>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c r="A48" s="204">
        <v>21</v>
      </c>
      <c r="B48" s="984"/>
      <c r="C48" s="985"/>
      <c r="D48" s="985"/>
      <c r="E48" s="985"/>
      <c r="F48" s="985"/>
      <c r="G48" s="985"/>
      <c r="H48" s="985"/>
      <c r="I48" s="985"/>
      <c r="J48" s="985"/>
      <c r="K48" s="985"/>
      <c r="L48" s="985"/>
      <c r="M48" s="985"/>
      <c r="N48" s="985"/>
      <c r="O48" s="985"/>
      <c r="P48" s="986"/>
      <c r="Q48" s="991"/>
      <c r="R48" s="988"/>
      <c r="S48" s="988"/>
      <c r="T48" s="988"/>
      <c r="U48" s="988"/>
      <c r="V48" s="988"/>
      <c r="W48" s="988"/>
      <c r="X48" s="988"/>
      <c r="Y48" s="988"/>
      <c r="Z48" s="988"/>
      <c r="AA48" s="988"/>
      <c r="AB48" s="988"/>
      <c r="AC48" s="988"/>
      <c r="AD48" s="988"/>
      <c r="AE48" s="992"/>
      <c r="AF48" s="987"/>
      <c r="AG48" s="988"/>
      <c r="AH48" s="988"/>
      <c r="AI48" s="988"/>
      <c r="AJ48" s="989"/>
      <c r="AK48" s="917"/>
      <c r="AL48" s="906"/>
      <c r="AM48" s="906"/>
      <c r="AN48" s="906"/>
      <c r="AO48" s="906"/>
      <c r="AP48" s="906"/>
      <c r="AQ48" s="906"/>
      <c r="AR48" s="906"/>
      <c r="AS48" s="906"/>
      <c r="AT48" s="906"/>
      <c r="AU48" s="906"/>
      <c r="AV48" s="906"/>
      <c r="AW48" s="906"/>
      <c r="AX48" s="906"/>
      <c r="AY48" s="906"/>
      <c r="AZ48" s="990"/>
      <c r="BA48" s="990"/>
      <c r="BB48" s="990"/>
      <c r="BC48" s="990"/>
      <c r="BD48" s="990"/>
      <c r="BE48" s="913"/>
      <c r="BF48" s="913"/>
      <c r="BG48" s="913"/>
      <c r="BH48" s="913"/>
      <c r="BI48" s="914"/>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c r="A49" s="204">
        <v>22</v>
      </c>
      <c r="B49" s="984"/>
      <c r="C49" s="985"/>
      <c r="D49" s="985"/>
      <c r="E49" s="985"/>
      <c r="F49" s="985"/>
      <c r="G49" s="985"/>
      <c r="H49" s="985"/>
      <c r="I49" s="985"/>
      <c r="J49" s="985"/>
      <c r="K49" s="985"/>
      <c r="L49" s="985"/>
      <c r="M49" s="985"/>
      <c r="N49" s="985"/>
      <c r="O49" s="985"/>
      <c r="P49" s="986"/>
      <c r="Q49" s="991"/>
      <c r="R49" s="988"/>
      <c r="S49" s="988"/>
      <c r="T49" s="988"/>
      <c r="U49" s="988"/>
      <c r="V49" s="988"/>
      <c r="W49" s="988"/>
      <c r="X49" s="988"/>
      <c r="Y49" s="988"/>
      <c r="Z49" s="988"/>
      <c r="AA49" s="988"/>
      <c r="AB49" s="988"/>
      <c r="AC49" s="988"/>
      <c r="AD49" s="988"/>
      <c r="AE49" s="992"/>
      <c r="AF49" s="987"/>
      <c r="AG49" s="988"/>
      <c r="AH49" s="988"/>
      <c r="AI49" s="988"/>
      <c r="AJ49" s="989"/>
      <c r="AK49" s="917"/>
      <c r="AL49" s="906"/>
      <c r="AM49" s="906"/>
      <c r="AN49" s="906"/>
      <c r="AO49" s="906"/>
      <c r="AP49" s="906"/>
      <c r="AQ49" s="906"/>
      <c r="AR49" s="906"/>
      <c r="AS49" s="906"/>
      <c r="AT49" s="906"/>
      <c r="AU49" s="906"/>
      <c r="AV49" s="906"/>
      <c r="AW49" s="906"/>
      <c r="AX49" s="906"/>
      <c r="AY49" s="906"/>
      <c r="AZ49" s="990"/>
      <c r="BA49" s="990"/>
      <c r="BB49" s="990"/>
      <c r="BC49" s="990"/>
      <c r="BD49" s="990"/>
      <c r="BE49" s="913"/>
      <c r="BF49" s="913"/>
      <c r="BG49" s="913"/>
      <c r="BH49" s="913"/>
      <c r="BI49" s="914"/>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c r="A50" s="204">
        <v>23</v>
      </c>
      <c r="B50" s="984"/>
      <c r="C50" s="985"/>
      <c r="D50" s="985"/>
      <c r="E50" s="985"/>
      <c r="F50" s="985"/>
      <c r="G50" s="985"/>
      <c r="H50" s="985"/>
      <c r="I50" s="985"/>
      <c r="J50" s="985"/>
      <c r="K50" s="985"/>
      <c r="L50" s="985"/>
      <c r="M50" s="985"/>
      <c r="N50" s="985"/>
      <c r="O50" s="985"/>
      <c r="P50" s="986"/>
      <c r="Q50" s="982"/>
      <c r="R50" s="963"/>
      <c r="S50" s="963"/>
      <c r="T50" s="963"/>
      <c r="U50" s="963"/>
      <c r="V50" s="963"/>
      <c r="W50" s="963"/>
      <c r="X50" s="963"/>
      <c r="Y50" s="963"/>
      <c r="Z50" s="963"/>
      <c r="AA50" s="963"/>
      <c r="AB50" s="963"/>
      <c r="AC50" s="963"/>
      <c r="AD50" s="963"/>
      <c r="AE50" s="983"/>
      <c r="AF50" s="987"/>
      <c r="AG50" s="988"/>
      <c r="AH50" s="988"/>
      <c r="AI50" s="988"/>
      <c r="AJ50" s="989"/>
      <c r="AK50" s="965"/>
      <c r="AL50" s="963"/>
      <c r="AM50" s="963"/>
      <c r="AN50" s="963"/>
      <c r="AO50" s="963"/>
      <c r="AP50" s="963"/>
      <c r="AQ50" s="963"/>
      <c r="AR50" s="963"/>
      <c r="AS50" s="963"/>
      <c r="AT50" s="963"/>
      <c r="AU50" s="963"/>
      <c r="AV50" s="963"/>
      <c r="AW50" s="963"/>
      <c r="AX50" s="963"/>
      <c r="AY50" s="963"/>
      <c r="AZ50" s="966"/>
      <c r="BA50" s="966"/>
      <c r="BB50" s="966"/>
      <c r="BC50" s="966"/>
      <c r="BD50" s="966"/>
      <c r="BE50" s="913"/>
      <c r="BF50" s="913"/>
      <c r="BG50" s="913"/>
      <c r="BH50" s="913"/>
      <c r="BI50" s="914"/>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c r="A51" s="204">
        <v>24</v>
      </c>
      <c r="B51" s="984"/>
      <c r="C51" s="985"/>
      <c r="D51" s="985"/>
      <c r="E51" s="985"/>
      <c r="F51" s="985"/>
      <c r="G51" s="985"/>
      <c r="H51" s="985"/>
      <c r="I51" s="985"/>
      <c r="J51" s="985"/>
      <c r="K51" s="985"/>
      <c r="L51" s="985"/>
      <c r="M51" s="985"/>
      <c r="N51" s="985"/>
      <c r="O51" s="985"/>
      <c r="P51" s="986"/>
      <c r="Q51" s="982"/>
      <c r="R51" s="963"/>
      <c r="S51" s="963"/>
      <c r="T51" s="963"/>
      <c r="U51" s="963"/>
      <c r="V51" s="963"/>
      <c r="W51" s="963"/>
      <c r="X51" s="963"/>
      <c r="Y51" s="963"/>
      <c r="Z51" s="963"/>
      <c r="AA51" s="963"/>
      <c r="AB51" s="963"/>
      <c r="AC51" s="963"/>
      <c r="AD51" s="963"/>
      <c r="AE51" s="983"/>
      <c r="AF51" s="987"/>
      <c r="AG51" s="988"/>
      <c r="AH51" s="988"/>
      <c r="AI51" s="988"/>
      <c r="AJ51" s="989"/>
      <c r="AK51" s="965"/>
      <c r="AL51" s="963"/>
      <c r="AM51" s="963"/>
      <c r="AN51" s="963"/>
      <c r="AO51" s="963"/>
      <c r="AP51" s="963"/>
      <c r="AQ51" s="963"/>
      <c r="AR51" s="963"/>
      <c r="AS51" s="963"/>
      <c r="AT51" s="963"/>
      <c r="AU51" s="963"/>
      <c r="AV51" s="963"/>
      <c r="AW51" s="963"/>
      <c r="AX51" s="963"/>
      <c r="AY51" s="963"/>
      <c r="AZ51" s="966"/>
      <c r="BA51" s="966"/>
      <c r="BB51" s="966"/>
      <c r="BC51" s="966"/>
      <c r="BD51" s="966"/>
      <c r="BE51" s="913"/>
      <c r="BF51" s="913"/>
      <c r="BG51" s="913"/>
      <c r="BH51" s="913"/>
      <c r="BI51" s="914"/>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c r="A52" s="204">
        <v>25</v>
      </c>
      <c r="B52" s="984"/>
      <c r="C52" s="985"/>
      <c r="D52" s="985"/>
      <c r="E52" s="985"/>
      <c r="F52" s="985"/>
      <c r="G52" s="985"/>
      <c r="H52" s="985"/>
      <c r="I52" s="985"/>
      <c r="J52" s="985"/>
      <c r="K52" s="985"/>
      <c r="L52" s="985"/>
      <c r="M52" s="985"/>
      <c r="N52" s="985"/>
      <c r="O52" s="985"/>
      <c r="P52" s="986"/>
      <c r="Q52" s="982"/>
      <c r="R52" s="963"/>
      <c r="S52" s="963"/>
      <c r="T52" s="963"/>
      <c r="U52" s="963"/>
      <c r="V52" s="963"/>
      <c r="W52" s="963"/>
      <c r="X52" s="963"/>
      <c r="Y52" s="963"/>
      <c r="Z52" s="963"/>
      <c r="AA52" s="963"/>
      <c r="AB52" s="963"/>
      <c r="AC52" s="963"/>
      <c r="AD52" s="963"/>
      <c r="AE52" s="983"/>
      <c r="AF52" s="987"/>
      <c r="AG52" s="988"/>
      <c r="AH52" s="988"/>
      <c r="AI52" s="988"/>
      <c r="AJ52" s="989"/>
      <c r="AK52" s="965"/>
      <c r="AL52" s="963"/>
      <c r="AM52" s="963"/>
      <c r="AN52" s="963"/>
      <c r="AO52" s="963"/>
      <c r="AP52" s="963"/>
      <c r="AQ52" s="963"/>
      <c r="AR52" s="963"/>
      <c r="AS52" s="963"/>
      <c r="AT52" s="963"/>
      <c r="AU52" s="963"/>
      <c r="AV52" s="963"/>
      <c r="AW52" s="963"/>
      <c r="AX52" s="963"/>
      <c r="AY52" s="963"/>
      <c r="AZ52" s="966"/>
      <c r="BA52" s="966"/>
      <c r="BB52" s="966"/>
      <c r="BC52" s="966"/>
      <c r="BD52" s="966"/>
      <c r="BE52" s="913"/>
      <c r="BF52" s="913"/>
      <c r="BG52" s="913"/>
      <c r="BH52" s="913"/>
      <c r="BI52" s="914"/>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c r="A53" s="204">
        <v>26</v>
      </c>
      <c r="B53" s="984"/>
      <c r="C53" s="985"/>
      <c r="D53" s="985"/>
      <c r="E53" s="985"/>
      <c r="F53" s="985"/>
      <c r="G53" s="985"/>
      <c r="H53" s="985"/>
      <c r="I53" s="985"/>
      <c r="J53" s="985"/>
      <c r="K53" s="985"/>
      <c r="L53" s="985"/>
      <c r="M53" s="985"/>
      <c r="N53" s="985"/>
      <c r="O53" s="985"/>
      <c r="P53" s="986"/>
      <c r="Q53" s="982"/>
      <c r="R53" s="963"/>
      <c r="S53" s="963"/>
      <c r="T53" s="963"/>
      <c r="U53" s="963"/>
      <c r="V53" s="963"/>
      <c r="W53" s="963"/>
      <c r="X53" s="963"/>
      <c r="Y53" s="963"/>
      <c r="Z53" s="963"/>
      <c r="AA53" s="963"/>
      <c r="AB53" s="963"/>
      <c r="AC53" s="963"/>
      <c r="AD53" s="963"/>
      <c r="AE53" s="983"/>
      <c r="AF53" s="987"/>
      <c r="AG53" s="988"/>
      <c r="AH53" s="988"/>
      <c r="AI53" s="988"/>
      <c r="AJ53" s="989"/>
      <c r="AK53" s="965"/>
      <c r="AL53" s="963"/>
      <c r="AM53" s="963"/>
      <c r="AN53" s="963"/>
      <c r="AO53" s="963"/>
      <c r="AP53" s="963"/>
      <c r="AQ53" s="963"/>
      <c r="AR53" s="963"/>
      <c r="AS53" s="963"/>
      <c r="AT53" s="963"/>
      <c r="AU53" s="963"/>
      <c r="AV53" s="963"/>
      <c r="AW53" s="963"/>
      <c r="AX53" s="963"/>
      <c r="AY53" s="963"/>
      <c r="AZ53" s="966"/>
      <c r="BA53" s="966"/>
      <c r="BB53" s="966"/>
      <c r="BC53" s="966"/>
      <c r="BD53" s="966"/>
      <c r="BE53" s="913"/>
      <c r="BF53" s="913"/>
      <c r="BG53" s="913"/>
      <c r="BH53" s="913"/>
      <c r="BI53" s="914"/>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c r="A54" s="204">
        <v>27</v>
      </c>
      <c r="B54" s="984"/>
      <c r="C54" s="985"/>
      <c r="D54" s="985"/>
      <c r="E54" s="985"/>
      <c r="F54" s="985"/>
      <c r="G54" s="985"/>
      <c r="H54" s="985"/>
      <c r="I54" s="985"/>
      <c r="J54" s="985"/>
      <c r="K54" s="985"/>
      <c r="L54" s="985"/>
      <c r="M54" s="985"/>
      <c r="N54" s="985"/>
      <c r="O54" s="985"/>
      <c r="P54" s="986"/>
      <c r="Q54" s="982"/>
      <c r="R54" s="963"/>
      <c r="S54" s="963"/>
      <c r="T54" s="963"/>
      <c r="U54" s="963"/>
      <c r="V54" s="963"/>
      <c r="W54" s="963"/>
      <c r="X54" s="963"/>
      <c r="Y54" s="963"/>
      <c r="Z54" s="963"/>
      <c r="AA54" s="963"/>
      <c r="AB54" s="963"/>
      <c r="AC54" s="963"/>
      <c r="AD54" s="963"/>
      <c r="AE54" s="983"/>
      <c r="AF54" s="987"/>
      <c r="AG54" s="988"/>
      <c r="AH54" s="988"/>
      <c r="AI54" s="988"/>
      <c r="AJ54" s="989"/>
      <c r="AK54" s="965"/>
      <c r="AL54" s="963"/>
      <c r="AM54" s="963"/>
      <c r="AN54" s="963"/>
      <c r="AO54" s="963"/>
      <c r="AP54" s="963"/>
      <c r="AQ54" s="963"/>
      <c r="AR54" s="963"/>
      <c r="AS54" s="963"/>
      <c r="AT54" s="963"/>
      <c r="AU54" s="963"/>
      <c r="AV54" s="963"/>
      <c r="AW54" s="963"/>
      <c r="AX54" s="963"/>
      <c r="AY54" s="963"/>
      <c r="AZ54" s="966"/>
      <c r="BA54" s="966"/>
      <c r="BB54" s="966"/>
      <c r="BC54" s="966"/>
      <c r="BD54" s="966"/>
      <c r="BE54" s="913"/>
      <c r="BF54" s="913"/>
      <c r="BG54" s="913"/>
      <c r="BH54" s="913"/>
      <c r="BI54" s="914"/>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c r="A55" s="204">
        <v>28</v>
      </c>
      <c r="B55" s="984"/>
      <c r="C55" s="985"/>
      <c r="D55" s="985"/>
      <c r="E55" s="985"/>
      <c r="F55" s="985"/>
      <c r="G55" s="985"/>
      <c r="H55" s="985"/>
      <c r="I55" s="985"/>
      <c r="J55" s="985"/>
      <c r="K55" s="985"/>
      <c r="L55" s="985"/>
      <c r="M55" s="985"/>
      <c r="N55" s="985"/>
      <c r="O55" s="985"/>
      <c r="P55" s="986"/>
      <c r="Q55" s="982"/>
      <c r="R55" s="963"/>
      <c r="S55" s="963"/>
      <c r="T55" s="963"/>
      <c r="U55" s="963"/>
      <c r="V55" s="963"/>
      <c r="W55" s="963"/>
      <c r="X55" s="963"/>
      <c r="Y55" s="963"/>
      <c r="Z55" s="963"/>
      <c r="AA55" s="963"/>
      <c r="AB55" s="963"/>
      <c r="AC55" s="963"/>
      <c r="AD55" s="963"/>
      <c r="AE55" s="983"/>
      <c r="AF55" s="987"/>
      <c r="AG55" s="988"/>
      <c r="AH55" s="988"/>
      <c r="AI55" s="988"/>
      <c r="AJ55" s="989"/>
      <c r="AK55" s="965"/>
      <c r="AL55" s="963"/>
      <c r="AM55" s="963"/>
      <c r="AN55" s="963"/>
      <c r="AO55" s="963"/>
      <c r="AP55" s="963"/>
      <c r="AQ55" s="963"/>
      <c r="AR55" s="963"/>
      <c r="AS55" s="963"/>
      <c r="AT55" s="963"/>
      <c r="AU55" s="963"/>
      <c r="AV55" s="963"/>
      <c r="AW55" s="963"/>
      <c r="AX55" s="963"/>
      <c r="AY55" s="963"/>
      <c r="AZ55" s="966"/>
      <c r="BA55" s="966"/>
      <c r="BB55" s="966"/>
      <c r="BC55" s="966"/>
      <c r="BD55" s="966"/>
      <c r="BE55" s="913"/>
      <c r="BF55" s="913"/>
      <c r="BG55" s="913"/>
      <c r="BH55" s="913"/>
      <c r="BI55" s="914"/>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c r="A56" s="204">
        <v>29</v>
      </c>
      <c r="B56" s="984"/>
      <c r="C56" s="985"/>
      <c r="D56" s="985"/>
      <c r="E56" s="985"/>
      <c r="F56" s="985"/>
      <c r="G56" s="985"/>
      <c r="H56" s="985"/>
      <c r="I56" s="985"/>
      <c r="J56" s="985"/>
      <c r="K56" s="985"/>
      <c r="L56" s="985"/>
      <c r="M56" s="985"/>
      <c r="N56" s="985"/>
      <c r="O56" s="985"/>
      <c r="P56" s="986"/>
      <c r="Q56" s="982"/>
      <c r="R56" s="963"/>
      <c r="S56" s="963"/>
      <c r="T56" s="963"/>
      <c r="U56" s="963"/>
      <c r="V56" s="963"/>
      <c r="W56" s="963"/>
      <c r="X56" s="963"/>
      <c r="Y56" s="963"/>
      <c r="Z56" s="963"/>
      <c r="AA56" s="963"/>
      <c r="AB56" s="963"/>
      <c r="AC56" s="963"/>
      <c r="AD56" s="963"/>
      <c r="AE56" s="983"/>
      <c r="AF56" s="987"/>
      <c r="AG56" s="988"/>
      <c r="AH56" s="988"/>
      <c r="AI56" s="988"/>
      <c r="AJ56" s="989"/>
      <c r="AK56" s="965"/>
      <c r="AL56" s="963"/>
      <c r="AM56" s="963"/>
      <c r="AN56" s="963"/>
      <c r="AO56" s="963"/>
      <c r="AP56" s="963"/>
      <c r="AQ56" s="963"/>
      <c r="AR56" s="963"/>
      <c r="AS56" s="963"/>
      <c r="AT56" s="963"/>
      <c r="AU56" s="963"/>
      <c r="AV56" s="963"/>
      <c r="AW56" s="963"/>
      <c r="AX56" s="963"/>
      <c r="AY56" s="963"/>
      <c r="AZ56" s="966"/>
      <c r="BA56" s="966"/>
      <c r="BB56" s="966"/>
      <c r="BC56" s="966"/>
      <c r="BD56" s="966"/>
      <c r="BE56" s="913"/>
      <c r="BF56" s="913"/>
      <c r="BG56" s="913"/>
      <c r="BH56" s="913"/>
      <c r="BI56" s="914"/>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c r="A57" s="204">
        <v>30</v>
      </c>
      <c r="B57" s="984"/>
      <c r="C57" s="985"/>
      <c r="D57" s="985"/>
      <c r="E57" s="985"/>
      <c r="F57" s="985"/>
      <c r="G57" s="985"/>
      <c r="H57" s="985"/>
      <c r="I57" s="985"/>
      <c r="J57" s="985"/>
      <c r="K57" s="985"/>
      <c r="L57" s="985"/>
      <c r="M57" s="985"/>
      <c r="N57" s="985"/>
      <c r="O57" s="985"/>
      <c r="P57" s="986"/>
      <c r="Q57" s="982"/>
      <c r="R57" s="963"/>
      <c r="S57" s="963"/>
      <c r="T57" s="963"/>
      <c r="U57" s="963"/>
      <c r="V57" s="963"/>
      <c r="W57" s="963"/>
      <c r="X57" s="963"/>
      <c r="Y57" s="963"/>
      <c r="Z57" s="963"/>
      <c r="AA57" s="963"/>
      <c r="AB57" s="963"/>
      <c r="AC57" s="963"/>
      <c r="AD57" s="963"/>
      <c r="AE57" s="983"/>
      <c r="AF57" s="987"/>
      <c r="AG57" s="988"/>
      <c r="AH57" s="988"/>
      <c r="AI57" s="988"/>
      <c r="AJ57" s="989"/>
      <c r="AK57" s="965"/>
      <c r="AL57" s="963"/>
      <c r="AM57" s="963"/>
      <c r="AN57" s="963"/>
      <c r="AO57" s="963"/>
      <c r="AP57" s="963"/>
      <c r="AQ57" s="963"/>
      <c r="AR57" s="963"/>
      <c r="AS57" s="963"/>
      <c r="AT57" s="963"/>
      <c r="AU57" s="963"/>
      <c r="AV57" s="963"/>
      <c r="AW57" s="963"/>
      <c r="AX57" s="963"/>
      <c r="AY57" s="963"/>
      <c r="AZ57" s="966"/>
      <c r="BA57" s="966"/>
      <c r="BB57" s="966"/>
      <c r="BC57" s="966"/>
      <c r="BD57" s="966"/>
      <c r="BE57" s="913"/>
      <c r="BF57" s="913"/>
      <c r="BG57" s="913"/>
      <c r="BH57" s="913"/>
      <c r="BI57" s="914"/>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c r="A58" s="204">
        <v>31</v>
      </c>
      <c r="B58" s="984"/>
      <c r="C58" s="985"/>
      <c r="D58" s="985"/>
      <c r="E58" s="985"/>
      <c r="F58" s="985"/>
      <c r="G58" s="985"/>
      <c r="H58" s="985"/>
      <c r="I58" s="985"/>
      <c r="J58" s="985"/>
      <c r="K58" s="985"/>
      <c r="L58" s="985"/>
      <c r="M58" s="985"/>
      <c r="N58" s="985"/>
      <c r="O58" s="985"/>
      <c r="P58" s="986"/>
      <c r="Q58" s="982"/>
      <c r="R58" s="963"/>
      <c r="S58" s="963"/>
      <c r="T58" s="963"/>
      <c r="U58" s="963"/>
      <c r="V58" s="963"/>
      <c r="W58" s="963"/>
      <c r="X58" s="963"/>
      <c r="Y58" s="963"/>
      <c r="Z58" s="963"/>
      <c r="AA58" s="963"/>
      <c r="AB58" s="963"/>
      <c r="AC58" s="963"/>
      <c r="AD58" s="963"/>
      <c r="AE58" s="983"/>
      <c r="AF58" s="987"/>
      <c r="AG58" s="988"/>
      <c r="AH58" s="988"/>
      <c r="AI58" s="988"/>
      <c r="AJ58" s="989"/>
      <c r="AK58" s="965"/>
      <c r="AL58" s="963"/>
      <c r="AM58" s="963"/>
      <c r="AN58" s="963"/>
      <c r="AO58" s="963"/>
      <c r="AP58" s="963"/>
      <c r="AQ58" s="963"/>
      <c r="AR58" s="963"/>
      <c r="AS58" s="963"/>
      <c r="AT58" s="963"/>
      <c r="AU58" s="963"/>
      <c r="AV58" s="963"/>
      <c r="AW58" s="963"/>
      <c r="AX58" s="963"/>
      <c r="AY58" s="963"/>
      <c r="AZ58" s="966"/>
      <c r="BA58" s="966"/>
      <c r="BB58" s="966"/>
      <c r="BC58" s="966"/>
      <c r="BD58" s="966"/>
      <c r="BE58" s="913"/>
      <c r="BF58" s="913"/>
      <c r="BG58" s="913"/>
      <c r="BH58" s="913"/>
      <c r="BI58" s="914"/>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c r="A59" s="204">
        <v>32</v>
      </c>
      <c r="B59" s="984"/>
      <c r="C59" s="985"/>
      <c r="D59" s="985"/>
      <c r="E59" s="985"/>
      <c r="F59" s="985"/>
      <c r="G59" s="985"/>
      <c r="H59" s="985"/>
      <c r="I59" s="985"/>
      <c r="J59" s="985"/>
      <c r="K59" s="985"/>
      <c r="L59" s="985"/>
      <c r="M59" s="985"/>
      <c r="N59" s="985"/>
      <c r="O59" s="985"/>
      <c r="P59" s="986"/>
      <c r="Q59" s="982"/>
      <c r="R59" s="963"/>
      <c r="S59" s="963"/>
      <c r="T59" s="963"/>
      <c r="U59" s="963"/>
      <c r="V59" s="963"/>
      <c r="W59" s="963"/>
      <c r="X59" s="963"/>
      <c r="Y59" s="963"/>
      <c r="Z59" s="963"/>
      <c r="AA59" s="963"/>
      <c r="AB59" s="963"/>
      <c r="AC59" s="963"/>
      <c r="AD59" s="963"/>
      <c r="AE59" s="983"/>
      <c r="AF59" s="987"/>
      <c r="AG59" s="988"/>
      <c r="AH59" s="988"/>
      <c r="AI59" s="988"/>
      <c r="AJ59" s="989"/>
      <c r="AK59" s="965"/>
      <c r="AL59" s="963"/>
      <c r="AM59" s="963"/>
      <c r="AN59" s="963"/>
      <c r="AO59" s="963"/>
      <c r="AP59" s="963"/>
      <c r="AQ59" s="963"/>
      <c r="AR59" s="963"/>
      <c r="AS59" s="963"/>
      <c r="AT59" s="963"/>
      <c r="AU59" s="963"/>
      <c r="AV59" s="963"/>
      <c r="AW59" s="963"/>
      <c r="AX59" s="963"/>
      <c r="AY59" s="963"/>
      <c r="AZ59" s="966"/>
      <c r="BA59" s="966"/>
      <c r="BB59" s="966"/>
      <c r="BC59" s="966"/>
      <c r="BD59" s="966"/>
      <c r="BE59" s="913"/>
      <c r="BF59" s="913"/>
      <c r="BG59" s="913"/>
      <c r="BH59" s="913"/>
      <c r="BI59" s="914"/>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c r="A60" s="204">
        <v>33</v>
      </c>
      <c r="B60" s="984"/>
      <c r="C60" s="985"/>
      <c r="D60" s="985"/>
      <c r="E60" s="985"/>
      <c r="F60" s="985"/>
      <c r="G60" s="985"/>
      <c r="H60" s="985"/>
      <c r="I60" s="985"/>
      <c r="J60" s="985"/>
      <c r="K60" s="985"/>
      <c r="L60" s="985"/>
      <c r="M60" s="985"/>
      <c r="N60" s="985"/>
      <c r="O60" s="985"/>
      <c r="P60" s="986"/>
      <c r="Q60" s="982"/>
      <c r="R60" s="963"/>
      <c r="S60" s="963"/>
      <c r="T60" s="963"/>
      <c r="U60" s="963"/>
      <c r="V60" s="963"/>
      <c r="W60" s="963"/>
      <c r="X60" s="963"/>
      <c r="Y60" s="963"/>
      <c r="Z60" s="963"/>
      <c r="AA60" s="963"/>
      <c r="AB60" s="963"/>
      <c r="AC60" s="963"/>
      <c r="AD60" s="963"/>
      <c r="AE60" s="983"/>
      <c r="AF60" s="987"/>
      <c r="AG60" s="988"/>
      <c r="AH60" s="988"/>
      <c r="AI60" s="988"/>
      <c r="AJ60" s="989"/>
      <c r="AK60" s="965"/>
      <c r="AL60" s="963"/>
      <c r="AM60" s="963"/>
      <c r="AN60" s="963"/>
      <c r="AO60" s="963"/>
      <c r="AP60" s="963"/>
      <c r="AQ60" s="963"/>
      <c r="AR60" s="963"/>
      <c r="AS60" s="963"/>
      <c r="AT60" s="963"/>
      <c r="AU60" s="963"/>
      <c r="AV60" s="963"/>
      <c r="AW60" s="963"/>
      <c r="AX60" s="963"/>
      <c r="AY60" s="963"/>
      <c r="AZ60" s="966"/>
      <c r="BA60" s="966"/>
      <c r="BB60" s="966"/>
      <c r="BC60" s="966"/>
      <c r="BD60" s="966"/>
      <c r="BE60" s="913"/>
      <c r="BF60" s="913"/>
      <c r="BG60" s="913"/>
      <c r="BH60" s="913"/>
      <c r="BI60" s="914"/>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c r="A61" s="204">
        <v>34</v>
      </c>
      <c r="B61" s="984"/>
      <c r="C61" s="985"/>
      <c r="D61" s="985"/>
      <c r="E61" s="985"/>
      <c r="F61" s="985"/>
      <c r="G61" s="985"/>
      <c r="H61" s="985"/>
      <c r="I61" s="985"/>
      <c r="J61" s="985"/>
      <c r="K61" s="985"/>
      <c r="L61" s="985"/>
      <c r="M61" s="985"/>
      <c r="N61" s="985"/>
      <c r="O61" s="985"/>
      <c r="P61" s="986"/>
      <c r="Q61" s="982"/>
      <c r="R61" s="963"/>
      <c r="S61" s="963"/>
      <c r="T61" s="963"/>
      <c r="U61" s="963"/>
      <c r="V61" s="963"/>
      <c r="W61" s="963"/>
      <c r="X61" s="963"/>
      <c r="Y61" s="963"/>
      <c r="Z61" s="963"/>
      <c r="AA61" s="963"/>
      <c r="AB61" s="963"/>
      <c r="AC61" s="963"/>
      <c r="AD61" s="963"/>
      <c r="AE61" s="983"/>
      <c r="AF61" s="987"/>
      <c r="AG61" s="988"/>
      <c r="AH61" s="988"/>
      <c r="AI61" s="988"/>
      <c r="AJ61" s="989"/>
      <c r="AK61" s="965"/>
      <c r="AL61" s="963"/>
      <c r="AM61" s="963"/>
      <c r="AN61" s="963"/>
      <c r="AO61" s="963"/>
      <c r="AP61" s="963"/>
      <c r="AQ61" s="963"/>
      <c r="AR61" s="963"/>
      <c r="AS61" s="963"/>
      <c r="AT61" s="963"/>
      <c r="AU61" s="963"/>
      <c r="AV61" s="963"/>
      <c r="AW61" s="963"/>
      <c r="AX61" s="963"/>
      <c r="AY61" s="963"/>
      <c r="AZ61" s="966"/>
      <c r="BA61" s="966"/>
      <c r="BB61" s="966"/>
      <c r="BC61" s="966"/>
      <c r="BD61" s="966"/>
      <c r="BE61" s="913"/>
      <c r="BF61" s="913"/>
      <c r="BG61" s="913"/>
      <c r="BH61" s="913"/>
      <c r="BI61" s="914"/>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362</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c r="A63" s="207" t="s">
        <v>340</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70"/>
      <c r="AF63" s="971">
        <v>14967</v>
      </c>
      <c r="AG63" s="894"/>
      <c r="AH63" s="894"/>
      <c r="AI63" s="894"/>
      <c r="AJ63" s="972"/>
      <c r="AK63" s="973"/>
      <c r="AL63" s="898"/>
      <c r="AM63" s="898"/>
      <c r="AN63" s="898"/>
      <c r="AO63" s="898"/>
      <c r="AP63" s="894">
        <v>54336</v>
      </c>
      <c r="AQ63" s="894"/>
      <c r="AR63" s="894"/>
      <c r="AS63" s="894"/>
      <c r="AT63" s="894"/>
      <c r="AU63" s="894">
        <v>25244</v>
      </c>
      <c r="AV63" s="894"/>
      <c r="AW63" s="894"/>
      <c r="AX63" s="894"/>
      <c r="AY63" s="894"/>
      <c r="AZ63" s="967"/>
      <c r="BA63" s="967"/>
      <c r="BB63" s="967"/>
      <c r="BC63" s="967"/>
      <c r="BD63" s="967"/>
      <c r="BE63" s="895"/>
      <c r="BF63" s="895"/>
      <c r="BG63" s="895"/>
      <c r="BH63" s="895"/>
      <c r="BI63" s="896"/>
      <c r="BJ63" s="968" t="s">
        <v>102</v>
      </c>
      <c r="BK63" s="886"/>
      <c r="BL63" s="886"/>
      <c r="BM63" s="886"/>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c r="A66" s="938" t="s">
        <v>365</v>
      </c>
      <c r="B66" s="939"/>
      <c r="C66" s="939"/>
      <c r="D66" s="939"/>
      <c r="E66" s="939"/>
      <c r="F66" s="939"/>
      <c r="G66" s="939"/>
      <c r="H66" s="939"/>
      <c r="I66" s="939"/>
      <c r="J66" s="939"/>
      <c r="K66" s="939"/>
      <c r="L66" s="939"/>
      <c r="M66" s="939"/>
      <c r="N66" s="939"/>
      <c r="O66" s="939"/>
      <c r="P66" s="940"/>
      <c r="Q66" s="944" t="s">
        <v>344</v>
      </c>
      <c r="R66" s="945"/>
      <c r="S66" s="945"/>
      <c r="T66" s="945"/>
      <c r="U66" s="946"/>
      <c r="V66" s="944" t="s">
        <v>345</v>
      </c>
      <c r="W66" s="945"/>
      <c r="X66" s="945"/>
      <c r="Y66" s="945"/>
      <c r="Z66" s="946"/>
      <c r="AA66" s="944" t="s">
        <v>346</v>
      </c>
      <c r="AB66" s="945"/>
      <c r="AC66" s="945"/>
      <c r="AD66" s="945"/>
      <c r="AE66" s="946"/>
      <c r="AF66" s="950" t="s">
        <v>347</v>
      </c>
      <c r="AG66" s="951"/>
      <c r="AH66" s="951"/>
      <c r="AI66" s="951"/>
      <c r="AJ66" s="952"/>
      <c r="AK66" s="944" t="s">
        <v>348</v>
      </c>
      <c r="AL66" s="939"/>
      <c r="AM66" s="939"/>
      <c r="AN66" s="939"/>
      <c r="AO66" s="940"/>
      <c r="AP66" s="944" t="s">
        <v>349</v>
      </c>
      <c r="AQ66" s="945"/>
      <c r="AR66" s="945"/>
      <c r="AS66" s="945"/>
      <c r="AT66" s="946"/>
      <c r="AU66" s="944" t="s">
        <v>366</v>
      </c>
      <c r="AV66" s="945"/>
      <c r="AW66" s="945"/>
      <c r="AX66" s="945"/>
      <c r="AY66" s="946"/>
      <c r="AZ66" s="944" t="s">
        <v>319</v>
      </c>
      <c r="BA66" s="945"/>
      <c r="BB66" s="945"/>
      <c r="BC66" s="945"/>
      <c r="BD66" s="960"/>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5" t="s">
        <v>530</v>
      </c>
      <c r="C68" s="926"/>
      <c r="D68" s="926"/>
      <c r="E68" s="926"/>
      <c r="F68" s="926"/>
      <c r="G68" s="926"/>
      <c r="H68" s="926"/>
      <c r="I68" s="926"/>
      <c r="J68" s="926"/>
      <c r="K68" s="926"/>
      <c r="L68" s="926"/>
      <c r="M68" s="926"/>
      <c r="N68" s="926"/>
      <c r="O68" s="926"/>
      <c r="P68" s="927"/>
      <c r="Q68" s="928">
        <v>5020</v>
      </c>
      <c r="R68" s="922"/>
      <c r="S68" s="922"/>
      <c r="T68" s="922"/>
      <c r="U68" s="922"/>
      <c r="V68" s="929">
        <v>4913</v>
      </c>
      <c r="W68" s="930"/>
      <c r="X68" s="930"/>
      <c r="Y68" s="930"/>
      <c r="Z68" s="931"/>
      <c r="AA68" s="922">
        <v>107</v>
      </c>
      <c r="AB68" s="922"/>
      <c r="AC68" s="922"/>
      <c r="AD68" s="922"/>
      <c r="AE68" s="922"/>
      <c r="AF68" s="922">
        <v>85</v>
      </c>
      <c r="AG68" s="922"/>
      <c r="AH68" s="922"/>
      <c r="AI68" s="922"/>
      <c r="AJ68" s="922"/>
      <c r="AK68" s="922">
        <v>357</v>
      </c>
      <c r="AL68" s="922"/>
      <c r="AM68" s="922"/>
      <c r="AN68" s="922"/>
      <c r="AO68" s="922"/>
      <c r="AP68" s="922">
        <v>16123</v>
      </c>
      <c r="AQ68" s="922"/>
      <c r="AR68" s="922"/>
      <c r="AS68" s="922"/>
      <c r="AT68" s="922"/>
      <c r="AU68" s="922">
        <v>2847</v>
      </c>
      <c r="AV68" s="922"/>
      <c r="AW68" s="922"/>
      <c r="AX68" s="922"/>
      <c r="AY68" s="922"/>
      <c r="AZ68" s="923"/>
      <c r="BA68" s="923"/>
      <c r="BB68" s="923"/>
      <c r="BC68" s="923"/>
      <c r="BD68" s="924"/>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531</v>
      </c>
      <c r="C69" s="910"/>
      <c r="D69" s="910"/>
      <c r="E69" s="910"/>
      <c r="F69" s="910"/>
      <c r="G69" s="910"/>
      <c r="H69" s="910"/>
      <c r="I69" s="910"/>
      <c r="J69" s="910"/>
      <c r="K69" s="910"/>
      <c r="L69" s="910"/>
      <c r="M69" s="910"/>
      <c r="N69" s="910"/>
      <c r="O69" s="910"/>
      <c r="P69" s="911"/>
      <c r="Q69" s="912">
        <v>3515</v>
      </c>
      <c r="R69" s="906"/>
      <c r="S69" s="906"/>
      <c r="T69" s="906"/>
      <c r="U69" s="906"/>
      <c r="V69" s="906">
        <v>3408</v>
      </c>
      <c r="W69" s="906"/>
      <c r="X69" s="906"/>
      <c r="Y69" s="906"/>
      <c r="Z69" s="906"/>
      <c r="AA69" s="906">
        <f>Q69-V69</f>
        <v>107</v>
      </c>
      <c r="AB69" s="906"/>
      <c r="AC69" s="906"/>
      <c r="AD69" s="906"/>
      <c r="AE69" s="906"/>
      <c r="AF69" s="906">
        <v>76</v>
      </c>
      <c r="AG69" s="906"/>
      <c r="AH69" s="906"/>
      <c r="AI69" s="906"/>
      <c r="AJ69" s="906"/>
      <c r="AK69" s="906">
        <v>0</v>
      </c>
      <c r="AL69" s="906"/>
      <c r="AM69" s="906"/>
      <c r="AN69" s="906"/>
      <c r="AO69" s="906"/>
      <c r="AP69" s="906">
        <v>10809</v>
      </c>
      <c r="AQ69" s="906"/>
      <c r="AR69" s="906"/>
      <c r="AS69" s="906"/>
      <c r="AT69" s="906"/>
      <c r="AU69" s="906">
        <v>2831</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t="s">
        <v>532</v>
      </c>
      <c r="C70" s="910"/>
      <c r="D70" s="910"/>
      <c r="E70" s="910"/>
      <c r="F70" s="910"/>
      <c r="G70" s="910"/>
      <c r="H70" s="910"/>
      <c r="I70" s="910"/>
      <c r="J70" s="910"/>
      <c r="K70" s="910"/>
      <c r="L70" s="910"/>
      <c r="M70" s="910"/>
      <c r="N70" s="910"/>
      <c r="O70" s="910"/>
      <c r="P70" s="911"/>
      <c r="Q70" s="912">
        <v>1505</v>
      </c>
      <c r="R70" s="906"/>
      <c r="S70" s="906"/>
      <c r="T70" s="906"/>
      <c r="U70" s="906"/>
      <c r="V70" s="906">
        <v>1505</v>
      </c>
      <c r="W70" s="906"/>
      <c r="X70" s="906"/>
      <c r="Y70" s="906"/>
      <c r="Z70" s="906"/>
      <c r="AA70" s="906">
        <f>Q70-V70</f>
        <v>0</v>
      </c>
      <c r="AB70" s="906"/>
      <c r="AC70" s="906"/>
      <c r="AD70" s="906"/>
      <c r="AE70" s="906"/>
      <c r="AF70" s="906">
        <v>9</v>
      </c>
      <c r="AG70" s="906"/>
      <c r="AH70" s="906"/>
      <c r="AI70" s="906"/>
      <c r="AJ70" s="906"/>
      <c r="AK70" s="906">
        <v>357</v>
      </c>
      <c r="AL70" s="906"/>
      <c r="AM70" s="906"/>
      <c r="AN70" s="906"/>
      <c r="AO70" s="906"/>
      <c r="AP70" s="906">
        <v>5314</v>
      </c>
      <c r="AQ70" s="906"/>
      <c r="AR70" s="906"/>
      <c r="AS70" s="906"/>
      <c r="AT70" s="906"/>
      <c r="AU70" s="906">
        <v>16</v>
      </c>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t="s">
        <v>533</v>
      </c>
      <c r="C71" s="910"/>
      <c r="D71" s="910"/>
      <c r="E71" s="910"/>
      <c r="F71" s="910"/>
      <c r="G71" s="910"/>
      <c r="H71" s="910"/>
      <c r="I71" s="910"/>
      <c r="J71" s="910"/>
      <c r="K71" s="910"/>
      <c r="L71" s="910"/>
      <c r="M71" s="910"/>
      <c r="N71" s="910"/>
      <c r="O71" s="910"/>
      <c r="P71" s="911"/>
      <c r="Q71" s="912">
        <f>SUM(Q72:U78)</f>
        <v>9253</v>
      </c>
      <c r="R71" s="906"/>
      <c r="S71" s="906"/>
      <c r="T71" s="906"/>
      <c r="U71" s="906"/>
      <c r="V71" s="918">
        <f t="shared" ref="V71" si="1">SUM(V72:Z78)</f>
        <v>9506</v>
      </c>
      <c r="W71" s="916"/>
      <c r="X71" s="916"/>
      <c r="Y71" s="916"/>
      <c r="Z71" s="917"/>
      <c r="AA71" s="918">
        <f t="shared" ref="AA71" si="2">SUM(AA72:AE78)</f>
        <v>-253</v>
      </c>
      <c r="AB71" s="916"/>
      <c r="AC71" s="916"/>
      <c r="AD71" s="916"/>
      <c r="AE71" s="917"/>
      <c r="AF71" s="918">
        <f t="shared" ref="AF71" si="3">SUM(AF72:AJ78)</f>
        <v>825</v>
      </c>
      <c r="AG71" s="916"/>
      <c r="AH71" s="916"/>
      <c r="AI71" s="916"/>
      <c r="AJ71" s="917"/>
      <c r="AK71" s="918">
        <f t="shared" ref="AK71" si="4">SUM(AK72:AO78)</f>
        <v>22</v>
      </c>
      <c r="AL71" s="916"/>
      <c r="AM71" s="916"/>
      <c r="AN71" s="916"/>
      <c r="AO71" s="917"/>
      <c r="AP71" s="918">
        <f t="shared" ref="AP71" si="5">SUM(AP72:AT78)</f>
        <v>2316</v>
      </c>
      <c r="AQ71" s="916"/>
      <c r="AR71" s="916"/>
      <c r="AS71" s="916"/>
      <c r="AT71" s="917"/>
      <c r="AU71" s="918">
        <f t="shared" ref="AU71" si="6">SUM(AU72:AY78)</f>
        <v>248</v>
      </c>
      <c r="AV71" s="916"/>
      <c r="AW71" s="916"/>
      <c r="AX71" s="916"/>
      <c r="AY71" s="917"/>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t="s">
        <v>531</v>
      </c>
      <c r="C72" s="910"/>
      <c r="D72" s="910"/>
      <c r="E72" s="910"/>
      <c r="F72" s="910"/>
      <c r="G72" s="910"/>
      <c r="H72" s="910"/>
      <c r="I72" s="910"/>
      <c r="J72" s="910"/>
      <c r="K72" s="910"/>
      <c r="L72" s="910"/>
      <c r="M72" s="910"/>
      <c r="N72" s="910"/>
      <c r="O72" s="910"/>
      <c r="P72" s="911"/>
      <c r="Q72" s="912">
        <v>474</v>
      </c>
      <c r="R72" s="906"/>
      <c r="S72" s="906"/>
      <c r="T72" s="906"/>
      <c r="U72" s="906"/>
      <c r="V72" s="906">
        <v>474</v>
      </c>
      <c r="W72" s="906"/>
      <c r="X72" s="906"/>
      <c r="Y72" s="906"/>
      <c r="Z72" s="906"/>
      <c r="AA72" s="906">
        <v>0</v>
      </c>
      <c r="AB72" s="906"/>
      <c r="AC72" s="906"/>
      <c r="AD72" s="906"/>
      <c r="AE72" s="906"/>
      <c r="AF72" s="906">
        <v>0</v>
      </c>
      <c r="AG72" s="906"/>
      <c r="AH72" s="906"/>
      <c r="AI72" s="906"/>
      <c r="AJ72" s="906"/>
      <c r="AK72" s="906">
        <v>16</v>
      </c>
      <c r="AL72" s="906"/>
      <c r="AM72" s="906"/>
      <c r="AN72" s="906"/>
      <c r="AO72" s="906"/>
      <c r="AP72" s="906">
        <v>439</v>
      </c>
      <c r="AQ72" s="906"/>
      <c r="AR72" s="906"/>
      <c r="AS72" s="906"/>
      <c r="AT72" s="906"/>
      <c r="AU72" s="906">
        <v>0</v>
      </c>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t="s">
        <v>534</v>
      </c>
      <c r="C73" s="910"/>
      <c r="D73" s="910"/>
      <c r="E73" s="910"/>
      <c r="F73" s="910"/>
      <c r="G73" s="910"/>
      <c r="H73" s="910"/>
      <c r="I73" s="910"/>
      <c r="J73" s="910"/>
      <c r="K73" s="910"/>
      <c r="L73" s="910"/>
      <c r="M73" s="910"/>
      <c r="N73" s="910"/>
      <c r="O73" s="910"/>
      <c r="P73" s="911"/>
      <c r="Q73" s="912">
        <v>1620</v>
      </c>
      <c r="R73" s="906"/>
      <c r="S73" s="906"/>
      <c r="T73" s="906"/>
      <c r="U73" s="906"/>
      <c r="V73" s="906">
        <v>1613</v>
      </c>
      <c r="W73" s="906"/>
      <c r="X73" s="906"/>
      <c r="Y73" s="906"/>
      <c r="Z73" s="906"/>
      <c r="AA73" s="906">
        <f>Q73-V73</f>
        <v>7</v>
      </c>
      <c r="AB73" s="906"/>
      <c r="AC73" s="906"/>
      <c r="AD73" s="906"/>
      <c r="AE73" s="906"/>
      <c r="AF73" s="906">
        <v>7</v>
      </c>
      <c r="AG73" s="906"/>
      <c r="AH73" s="906"/>
      <c r="AI73" s="906"/>
      <c r="AJ73" s="906"/>
      <c r="AK73" s="906">
        <v>6</v>
      </c>
      <c r="AL73" s="906"/>
      <c r="AM73" s="906"/>
      <c r="AN73" s="906"/>
      <c r="AO73" s="906"/>
      <c r="AP73" s="906">
        <v>0</v>
      </c>
      <c r="AQ73" s="906"/>
      <c r="AR73" s="906"/>
      <c r="AS73" s="906"/>
      <c r="AT73" s="906"/>
      <c r="AU73" s="906">
        <v>0</v>
      </c>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t="s">
        <v>539</v>
      </c>
      <c r="C74" s="910"/>
      <c r="D74" s="910"/>
      <c r="E74" s="910"/>
      <c r="F74" s="910"/>
      <c r="G74" s="910"/>
      <c r="H74" s="910"/>
      <c r="I74" s="910"/>
      <c r="J74" s="910"/>
      <c r="K74" s="910"/>
      <c r="L74" s="910"/>
      <c r="M74" s="910"/>
      <c r="N74" s="910"/>
      <c r="O74" s="910"/>
      <c r="P74" s="911"/>
      <c r="Q74" s="915">
        <v>3452</v>
      </c>
      <c r="R74" s="916"/>
      <c r="S74" s="916"/>
      <c r="T74" s="916"/>
      <c r="U74" s="917"/>
      <c r="V74" s="918">
        <v>3366</v>
      </c>
      <c r="W74" s="916"/>
      <c r="X74" s="916"/>
      <c r="Y74" s="916"/>
      <c r="Z74" s="917"/>
      <c r="AA74" s="918">
        <v>86</v>
      </c>
      <c r="AB74" s="916"/>
      <c r="AC74" s="916"/>
      <c r="AD74" s="916"/>
      <c r="AE74" s="917"/>
      <c r="AF74" s="918">
        <v>86</v>
      </c>
      <c r="AG74" s="916"/>
      <c r="AH74" s="916"/>
      <c r="AI74" s="916"/>
      <c r="AJ74" s="917"/>
      <c r="AK74" s="918">
        <v>0</v>
      </c>
      <c r="AL74" s="916"/>
      <c r="AM74" s="916"/>
      <c r="AN74" s="916"/>
      <c r="AO74" s="917"/>
      <c r="AP74" s="918">
        <v>0</v>
      </c>
      <c r="AQ74" s="916"/>
      <c r="AR74" s="916"/>
      <c r="AS74" s="916"/>
      <c r="AT74" s="917"/>
      <c r="AU74" s="918">
        <v>0</v>
      </c>
      <c r="AV74" s="916"/>
      <c r="AW74" s="916"/>
      <c r="AX74" s="916"/>
      <c r="AY74" s="917"/>
      <c r="AZ74" s="919"/>
      <c r="BA74" s="920"/>
      <c r="BB74" s="920"/>
      <c r="BC74" s="920"/>
      <c r="BD74" s="921"/>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t="s">
        <v>540</v>
      </c>
      <c r="C75" s="910"/>
      <c r="D75" s="910"/>
      <c r="E75" s="910"/>
      <c r="F75" s="910"/>
      <c r="G75" s="910"/>
      <c r="H75" s="910"/>
      <c r="I75" s="910"/>
      <c r="J75" s="910"/>
      <c r="K75" s="910"/>
      <c r="L75" s="910"/>
      <c r="M75" s="910"/>
      <c r="N75" s="910"/>
      <c r="O75" s="910"/>
      <c r="P75" s="911"/>
      <c r="Q75" s="915">
        <v>2949</v>
      </c>
      <c r="R75" s="916"/>
      <c r="S75" s="916"/>
      <c r="T75" s="916"/>
      <c r="U75" s="917"/>
      <c r="V75" s="918">
        <v>3278</v>
      </c>
      <c r="W75" s="916"/>
      <c r="X75" s="916"/>
      <c r="Y75" s="916"/>
      <c r="Z75" s="917"/>
      <c r="AA75" s="918">
        <f>Q75-V75</f>
        <v>-329</v>
      </c>
      <c r="AB75" s="916"/>
      <c r="AC75" s="916"/>
      <c r="AD75" s="916"/>
      <c r="AE75" s="917"/>
      <c r="AF75" s="918">
        <v>634</v>
      </c>
      <c r="AG75" s="916"/>
      <c r="AH75" s="916"/>
      <c r="AI75" s="916"/>
      <c r="AJ75" s="917"/>
      <c r="AK75" s="918">
        <v>0</v>
      </c>
      <c r="AL75" s="916"/>
      <c r="AM75" s="916"/>
      <c r="AN75" s="916"/>
      <c r="AO75" s="917"/>
      <c r="AP75" s="918">
        <v>1324</v>
      </c>
      <c r="AQ75" s="916"/>
      <c r="AR75" s="916"/>
      <c r="AS75" s="916"/>
      <c r="AT75" s="917"/>
      <c r="AU75" s="918">
        <v>173</v>
      </c>
      <c r="AV75" s="916"/>
      <c r="AW75" s="916"/>
      <c r="AX75" s="916"/>
      <c r="AY75" s="917"/>
      <c r="AZ75" s="913" t="s">
        <v>353</v>
      </c>
      <c r="BA75" s="913"/>
      <c r="BB75" s="913"/>
      <c r="BC75" s="913"/>
      <c r="BD75" s="914"/>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t="s">
        <v>541</v>
      </c>
      <c r="C76" s="910"/>
      <c r="D76" s="910"/>
      <c r="E76" s="910"/>
      <c r="F76" s="910"/>
      <c r="G76" s="910"/>
      <c r="H76" s="910"/>
      <c r="I76" s="910"/>
      <c r="J76" s="910"/>
      <c r="K76" s="910"/>
      <c r="L76" s="910"/>
      <c r="M76" s="910"/>
      <c r="N76" s="910"/>
      <c r="O76" s="910"/>
      <c r="P76" s="911"/>
      <c r="Q76" s="912">
        <v>758</v>
      </c>
      <c r="R76" s="906"/>
      <c r="S76" s="906"/>
      <c r="T76" s="906"/>
      <c r="U76" s="906"/>
      <c r="V76" s="906">
        <v>775</v>
      </c>
      <c r="W76" s="906"/>
      <c r="X76" s="906"/>
      <c r="Y76" s="906"/>
      <c r="Z76" s="906"/>
      <c r="AA76" s="906">
        <f>Q76-V76</f>
        <v>-17</v>
      </c>
      <c r="AB76" s="906"/>
      <c r="AC76" s="906"/>
      <c r="AD76" s="906"/>
      <c r="AE76" s="906"/>
      <c r="AF76" s="906">
        <v>98</v>
      </c>
      <c r="AG76" s="906"/>
      <c r="AH76" s="906"/>
      <c r="AI76" s="906"/>
      <c r="AJ76" s="906"/>
      <c r="AK76" s="906">
        <v>0</v>
      </c>
      <c r="AL76" s="906"/>
      <c r="AM76" s="906"/>
      <c r="AN76" s="906"/>
      <c r="AO76" s="906"/>
      <c r="AP76" s="906">
        <v>553</v>
      </c>
      <c r="AQ76" s="906"/>
      <c r="AR76" s="906"/>
      <c r="AS76" s="906"/>
      <c r="AT76" s="906"/>
      <c r="AU76" s="906">
        <v>75</v>
      </c>
      <c r="AV76" s="906"/>
      <c r="AW76" s="906"/>
      <c r="AX76" s="906"/>
      <c r="AY76" s="906"/>
      <c r="AZ76" s="913" t="s">
        <v>353</v>
      </c>
      <c r="BA76" s="913"/>
      <c r="BB76" s="913"/>
      <c r="BC76" s="913"/>
      <c r="BD76" s="914"/>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5"/>
      <c r="R77" s="916"/>
      <c r="S77" s="916"/>
      <c r="T77" s="916"/>
      <c r="U77" s="917"/>
      <c r="V77" s="918"/>
      <c r="W77" s="916"/>
      <c r="X77" s="916"/>
      <c r="Y77" s="916"/>
      <c r="Z77" s="917"/>
      <c r="AA77" s="918"/>
      <c r="AB77" s="916"/>
      <c r="AC77" s="916"/>
      <c r="AD77" s="916"/>
      <c r="AE77" s="917"/>
      <c r="AF77" s="918"/>
      <c r="AG77" s="916"/>
      <c r="AH77" s="916"/>
      <c r="AI77" s="916"/>
      <c r="AJ77" s="917"/>
      <c r="AK77" s="918"/>
      <c r="AL77" s="916"/>
      <c r="AM77" s="916"/>
      <c r="AN77" s="916"/>
      <c r="AO77" s="917"/>
      <c r="AP77" s="918"/>
      <c r="AQ77" s="916"/>
      <c r="AR77" s="916"/>
      <c r="AS77" s="916"/>
      <c r="AT77" s="917"/>
      <c r="AU77" s="918"/>
      <c r="AV77" s="916"/>
      <c r="AW77" s="916"/>
      <c r="AX77" s="916"/>
      <c r="AY77" s="917"/>
      <c r="AZ77" s="913"/>
      <c r="BA77" s="913"/>
      <c r="BB77" s="913"/>
      <c r="BC77" s="913"/>
      <c r="BD77" s="914"/>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13"/>
      <c r="BA78" s="913"/>
      <c r="BB78" s="913"/>
      <c r="BC78" s="913"/>
      <c r="BD78" s="914"/>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340</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910</v>
      </c>
      <c r="AG88" s="894"/>
      <c r="AH88" s="894"/>
      <c r="AI88" s="894"/>
      <c r="AJ88" s="894"/>
      <c r="AK88" s="898"/>
      <c r="AL88" s="898"/>
      <c r="AM88" s="898"/>
      <c r="AN88" s="898"/>
      <c r="AO88" s="898"/>
      <c r="AP88" s="894">
        <v>18439</v>
      </c>
      <c r="AQ88" s="894"/>
      <c r="AR88" s="894"/>
      <c r="AS88" s="894"/>
      <c r="AT88" s="894"/>
      <c r="AU88" s="894">
        <v>3095</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20019.57</v>
      </c>
      <c r="CS102" s="886"/>
      <c r="CT102" s="886"/>
      <c r="CU102" s="886"/>
      <c r="CV102" s="887"/>
      <c r="CW102" s="885">
        <f t="shared" ref="CW102" si="7">SUM(CW7:DA88)</f>
        <v>3625.1020000000003</v>
      </c>
      <c r="CX102" s="886"/>
      <c r="CY102" s="886"/>
      <c r="CZ102" s="886"/>
      <c r="DA102" s="887"/>
      <c r="DB102" s="885">
        <f>SUM(DB7:DF88)</f>
        <v>35333.310000000005</v>
      </c>
      <c r="DC102" s="886"/>
      <c r="DD102" s="886"/>
      <c r="DE102" s="886"/>
      <c r="DF102" s="887"/>
      <c r="DG102" s="885">
        <f t="shared" ref="DG102" si="8">SUM(DG7:DK88)</f>
        <v>4938.2060000000001</v>
      </c>
      <c r="DH102" s="886"/>
      <c r="DI102" s="886"/>
      <c r="DJ102" s="886"/>
      <c r="DK102" s="887"/>
      <c r="DL102" s="885">
        <f t="shared" ref="DL102" si="9">SUM(DL7:DP88)</f>
        <v>24074.473999999998</v>
      </c>
      <c r="DM102" s="886"/>
      <c r="DN102" s="886"/>
      <c r="DO102" s="886"/>
      <c r="DP102" s="887"/>
      <c r="DQ102" s="885">
        <f t="shared" ref="DQ102" si="10">SUM(DQ7:DU88)</f>
        <v>22103</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275</v>
      </c>
      <c r="AG109" s="827"/>
      <c r="AH109" s="827"/>
      <c r="AI109" s="827"/>
      <c r="AJ109" s="828"/>
      <c r="AK109" s="829" t="s">
        <v>274</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275</v>
      </c>
      <c r="BW109" s="827"/>
      <c r="BX109" s="827"/>
      <c r="BY109" s="827"/>
      <c r="BZ109" s="828"/>
      <c r="CA109" s="829" t="s">
        <v>274</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275</v>
      </c>
      <c r="DM109" s="827"/>
      <c r="DN109" s="827"/>
      <c r="DO109" s="827"/>
      <c r="DP109" s="828"/>
      <c r="DQ109" s="829" t="s">
        <v>274</v>
      </c>
      <c r="DR109" s="827"/>
      <c r="DS109" s="827"/>
      <c r="DT109" s="827"/>
      <c r="DU109" s="828"/>
      <c r="DV109" s="829" t="s">
        <v>377</v>
      </c>
      <c r="DW109" s="827"/>
      <c r="DX109" s="827"/>
      <c r="DY109" s="827"/>
      <c r="DZ109" s="858"/>
    </row>
    <row r="110" spans="1:131" s="189" customFormat="1" ht="26.25" customHeight="1">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83775180</v>
      </c>
      <c r="AB110" s="812"/>
      <c r="AC110" s="812"/>
      <c r="AD110" s="812"/>
      <c r="AE110" s="813"/>
      <c r="AF110" s="814">
        <v>86413226</v>
      </c>
      <c r="AG110" s="812"/>
      <c r="AH110" s="812"/>
      <c r="AI110" s="812"/>
      <c r="AJ110" s="813"/>
      <c r="AK110" s="814">
        <v>84507122</v>
      </c>
      <c r="AL110" s="812"/>
      <c r="AM110" s="812"/>
      <c r="AN110" s="812"/>
      <c r="AO110" s="813"/>
      <c r="AP110" s="815">
        <v>38.9</v>
      </c>
      <c r="AQ110" s="816"/>
      <c r="AR110" s="816"/>
      <c r="AS110" s="816"/>
      <c r="AT110" s="817"/>
      <c r="AU110" s="859" t="s">
        <v>58</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1031503020</v>
      </c>
      <c r="BR110" s="737"/>
      <c r="BS110" s="737"/>
      <c r="BT110" s="737"/>
      <c r="BU110" s="737"/>
      <c r="BV110" s="737">
        <v>1033870482</v>
      </c>
      <c r="BW110" s="737"/>
      <c r="BX110" s="737"/>
      <c r="BY110" s="737"/>
      <c r="BZ110" s="737"/>
      <c r="CA110" s="737">
        <v>1022190442</v>
      </c>
      <c r="CB110" s="737"/>
      <c r="CC110" s="737"/>
      <c r="CD110" s="737"/>
      <c r="CE110" s="737"/>
      <c r="CF110" s="800">
        <v>470.1</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611555</v>
      </c>
      <c r="DH110" s="737"/>
      <c r="DI110" s="737"/>
      <c r="DJ110" s="737"/>
      <c r="DK110" s="737"/>
      <c r="DL110" s="737">
        <v>559898</v>
      </c>
      <c r="DM110" s="737"/>
      <c r="DN110" s="737"/>
      <c r="DO110" s="737"/>
      <c r="DP110" s="737"/>
      <c r="DQ110" s="737">
        <v>505984</v>
      </c>
      <c r="DR110" s="737"/>
      <c r="DS110" s="737"/>
      <c r="DT110" s="737"/>
      <c r="DU110" s="737"/>
      <c r="DV110" s="738">
        <v>0.2</v>
      </c>
      <c r="DW110" s="738"/>
      <c r="DX110" s="738"/>
      <c r="DY110" s="738"/>
      <c r="DZ110" s="739"/>
    </row>
    <row r="111" spans="1:131" s="189" customFormat="1" ht="26.25" customHeight="1">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102</v>
      </c>
      <c r="AB111" s="849"/>
      <c r="AC111" s="849"/>
      <c r="AD111" s="849"/>
      <c r="AE111" s="850"/>
      <c r="AF111" s="851" t="s">
        <v>102</v>
      </c>
      <c r="AG111" s="849"/>
      <c r="AH111" s="849"/>
      <c r="AI111" s="849"/>
      <c r="AJ111" s="850"/>
      <c r="AK111" s="851" t="s">
        <v>102</v>
      </c>
      <c r="AL111" s="849"/>
      <c r="AM111" s="849"/>
      <c r="AN111" s="849"/>
      <c r="AO111" s="850"/>
      <c r="AP111" s="852" t="s">
        <v>102</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11748165</v>
      </c>
      <c r="BR111" s="708"/>
      <c r="BS111" s="708"/>
      <c r="BT111" s="708"/>
      <c r="BU111" s="708"/>
      <c r="BV111" s="708">
        <v>10559210</v>
      </c>
      <c r="BW111" s="708"/>
      <c r="BX111" s="708"/>
      <c r="BY111" s="708"/>
      <c r="BZ111" s="708"/>
      <c r="CA111" s="708">
        <v>9442261</v>
      </c>
      <c r="CB111" s="708"/>
      <c r="CC111" s="708"/>
      <c r="CD111" s="708"/>
      <c r="CE111" s="708"/>
      <c r="CF111" s="789">
        <v>4.3</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102</v>
      </c>
      <c r="DH111" s="708"/>
      <c r="DI111" s="708"/>
      <c r="DJ111" s="708"/>
      <c r="DK111" s="708"/>
      <c r="DL111" s="708" t="s">
        <v>102</v>
      </c>
      <c r="DM111" s="708"/>
      <c r="DN111" s="708"/>
      <c r="DO111" s="708"/>
      <c r="DP111" s="708"/>
      <c r="DQ111" s="708" t="s">
        <v>102</v>
      </c>
      <c r="DR111" s="708"/>
      <c r="DS111" s="708"/>
      <c r="DT111" s="708"/>
      <c r="DU111" s="708"/>
      <c r="DV111" s="760" t="s">
        <v>102</v>
      </c>
      <c r="DW111" s="760"/>
      <c r="DX111" s="760"/>
      <c r="DY111" s="760"/>
      <c r="DZ111" s="761"/>
    </row>
    <row r="112" spans="1:131" s="189" customFormat="1" ht="26.25" customHeight="1">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3600000</v>
      </c>
      <c r="AB112" s="721"/>
      <c r="AC112" s="721"/>
      <c r="AD112" s="721"/>
      <c r="AE112" s="722"/>
      <c r="AF112" s="723">
        <v>4300793</v>
      </c>
      <c r="AG112" s="721"/>
      <c r="AH112" s="721"/>
      <c r="AI112" s="721"/>
      <c r="AJ112" s="722"/>
      <c r="AK112" s="723">
        <v>5009680</v>
      </c>
      <c r="AL112" s="721"/>
      <c r="AM112" s="721"/>
      <c r="AN112" s="721"/>
      <c r="AO112" s="722"/>
      <c r="AP112" s="691">
        <v>2.2999999999999998</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28312821</v>
      </c>
      <c r="BR112" s="708"/>
      <c r="BS112" s="708"/>
      <c r="BT112" s="708"/>
      <c r="BU112" s="708"/>
      <c r="BV112" s="708">
        <v>27118983</v>
      </c>
      <c r="BW112" s="708"/>
      <c r="BX112" s="708"/>
      <c r="BY112" s="708"/>
      <c r="BZ112" s="708"/>
      <c r="CA112" s="708">
        <v>25243634</v>
      </c>
      <c r="CB112" s="708"/>
      <c r="CC112" s="708"/>
      <c r="CD112" s="708"/>
      <c r="CE112" s="708"/>
      <c r="CF112" s="789">
        <v>11.6</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59851</v>
      </c>
      <c r="DH112" s="708"/>
      <c r="DI112" s="708"/>
      <c r="DJ112" s="708"/>
      <c r="DK112" s="708"/>
      <c r="DL112" s="708" t="s">
        <v>102</v>
      </c>
      <c r="DM112" s="708"/>
      <c r="DN112" s="708"/>
      <c r="DO112" s="708"/>
      <c r="DP112" s="708"/>
      <c r="DQ112" s="708" t="s">
        <v>102</v>
      </c>
      <c r="DR112" s="708"/>
      <c r="DS112" s="708"/>
      <c r="DT112" s="708"/>
      <c r="DU112" s="708"/>
      <c r="DV112" s="760" t="s">
        <v>102</v>
      </c>
      <c r="DW112" s="760"/>
      <c r="DX112" s="760"/>
      <c r="DY112" s="760"/>
      <c r="DZ112" s="761"/>
    </row>
    <row r="113" spans="1:130" s="189" customFormat="1" ht="26.25" customHeight="1">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2346018</v>
      </c>
      <c r="AB113" s="721"/>
      <c r="AC113" s="721"/>
      <c r="AD113" s="721"/>
      <c r="AE113" s="722"/>
      <c r="AF113" s="723">
        <v>2384567</v>
      </c>
      <c r="AG113" s="721"/>
      <c r="AH113" s="721"/>
      <c r="AI113" s="721"/>
      <c r="AJ113" s="722"/>
      <c r="AK113" s="723">
        <v>2369462</v>
      </c>
      <c r="AL113" s="721"/>
      <c r="AM113" s="721"/>
      <c r="AN113" s="721"/>
      <c r="AO113" s="722"/>
      <c r="AP113" s="691">
        <v>1.1000000000000001</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v>4185090</v>
      </c>
      <c r="BR113" s="708"/>
      <c r="BS113" s="708"/>
      <c r="BT113" s="708"/>
      <c r="BU113" s="708"/>
      <c r="BV113" s="708">
        <v>3460376</v>
      </c>
      <c r="BW113" s="708"/>
      <c r="BX113" s="708"/>
      <c r="BY113" s="708"/>
      <c r="BZ113" s="708"/>
      <c r="CA113" s="708">
        <v>3095019</v>
      </c>
      <c r="CB113" s="708"/>
      <c r="CC113" s="708"/>
      <c r="CD113" s="708"/>
      <c r="CE113" s="708"/>
      <c r="CF113" s="789">
        <v>1.4</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2629754</v>
      </c>
      <c r="DH113" s="708"/>
      <c r="DI113" s="708"/>
      <c r="DJ113" s="708"/>
      <c r="DK113" s="708"/>
      <c r="DL113" s="708">
        <v>2439082</v>
      </c>
      <c r="DM113" s="708"/>
      <c r="DN113" s="708"/>
      <c r="DO113" s="708"/>
      <c r="DP113" s="708"/>
      <c r="DQ113" s="708">
        <v>2203719</v>
      </c>
      <c r="DR113" s="708"/>
      <c r="DS113" s="708"/>
      <c r="DT113" s="708"/>
      <c r="DU113" s="708"/>
      <c r="DV113" s="760">
        <v>1</v>
      </c>
      <c r="DW113" s="760"/>
      <c r="DX113" s="760"/>
      <c r="DY113" s="760"/>
      <c r="DZ113" s="761"/>
    </row>
    <row r="114" spans="1:130" s="189" customFormat="1" ht="26.25" customHeight="1">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478552</v>
      </c>
      <c r="AB114" s="721"/>
      <c r="AC114" s="721"/>
      <c r="AD114" s="721"/>
      <c r="AE114" s="722"/>
      <c r="AF114" s="723">
        <v>506547</v>
      </c>
      <c r="AG114" s="721"/>
      <c r="AH114" s="721"/>
      <c r="AI114" s="721"/>
      <c r="AJ114" s="722"/>
      <c r="AK114" s="723">
        <v>498168</v>
      </c>
      <c r="AL114" s="721"/>
      <c r="AM114" s="721"/>
      <c r="AN114" s="721"/>
      <c r="AO114" s="722"/>
      <c r="AP114" s="691">
        <v>0.2</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133354361</v>
      </c>
      <c r="BR114" s="708"/>
      <c r="BS114" s="708"/>
      <c r="BT114" s="708"/>
      <c r="BU114" s="708"/>
      <c r="BV114" s="708">
        <v>130406404</v>
      </c>
      <c r="BW114" s="708"/>
      <c r="BX114" s="708"/>
      <c r="BY114" s="708"/>
      <c r="BZ114" s="708"/>
      <c r="CA114" s="708">
        <v>122050165</v>
      </c>
      <c r="CB114" s="708"/>
      <c r="CC114" s="708"/>
      <c r="CD114" s="708"/>
      <c r="CE114" s="708"/>
      <c r="CF114" s="789">
        <v>56.1</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180679</v>
      </c>
      <c r="DH114" s="708"/>
      <c r="DI114" s="708"/>
      <c r="DJ114" s="708"/>
      <c r="DK114" s="708"/>
      <c r="DL114" s="708">
        <v>148355</v>
      </c>
      <c r="DM114" s="708"/>
      <c r="DN114" s="708"/>
      <c r="DO114" s="708"/>
      <c r="DP114" s="708"/>
      <c r="DQ114" s="708">
        <v>116032</v>
      </c>
      <c r="DR114" s="708"/>
      <c r="DS114" s="708"/>
      <c r="DT114" s="708"/>
      <c r="DU114" s="708"/>
      <c r="DV114" s="760">
        <v>0.1</v>
      </c>
      <c r="DW114" s="760"/>
      <c r="DX114" s="760"/>
      <c r="DY114" s="760"/>
      <c r="DZ114" s="761"/>
    </row>
    <row r="115" spans="1:130" s="189" customFormat="1" ht="26.25" customHeight="1">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1097786</v>
      </c>
      <c r="AB115" s="721"/>
      <c r="AC115" s="721"/>
      <c r="AD115" s="721"/>
      <c r="AE115" s="722"/>
      <c r="AF115" s="723">
        <v>1029740</v>
      </c>
      <c r="AG115" s="721"/>
      <c r="AH115" s="721"/>
      <c r="AI115" s="721"/>
      <c r="AJ115" s="722"/>
      <c r="AK115" s="723">
        <v>992356</v>
      </c>
      <c r="AL115" s="721"/>
      <c r="AM115" s="721"/>
      <c r="AN115" s="721"/>
      <c r="AO115" s="722"/>
      <c r="AP115" s="691">
        <v>0.5</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26957703</v>
      </c>
      <c r="BR115" s="708"/>
      <c r="BS115" s="708"/>
      <c r="BT115" s="708"/>
      <c r="BU115" s="708"/>
      <c r="BV115" s="708">
        <v>27533842</v>
      </c>
      <c r="BW115" s="708"/>
      <c r="BX115" s="708"/>
      <c r="BY115" s="708"/>
      <c r="BZ115" s="708"/>
      <c r="CA115" s="708">
        <v>25631891</v>
      </c>
      <c r="CB115" s="708"/>
      <c r="CC115" s="708"/>
      <c r="CD115" s="708"/>
      <c r="CE115" s="708"/>
      <c r="CF115" s="789">
        <v>11.8</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1305501</v>
      </c>
      <c r="DH115" s="708"/>
      <c r="DI115" s="708"/>
      <c r="DJ115" s="708"/>
      <c r="DK115" s="708"/>
      <c r="DL115" s="708">
        <v>627450</v>
      </c>
      <c r="DM115" s="708"/>
      <c r="DN115" s="708"/>
      <c r="DO115" s="708"/>
      <c r="DP115" s="708"/>
      <c r="DQ115" s="708">
        <v>321306</v>
      </c>
      <c r="DR115" s="708"/>
      <c r="DS115" s="708"/>
      <c r="DT115" s="708"/>
      <c r="DU115" s="708"/>
      <c r="DV115" s="760">
        <v>0.1</v>
      </c>
      <c r="DW115" s="760"/>
      <c r="DX115" s="760"/>
      <c r="DY115" s="760"/>
      <c r="DZ115" s="761"/>
    </row>
    <row r="116" spans="1:130" s="189" customFormat="1" ht="26.25" customHeight="1">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102</v>
      </c>
      <c r="AB116" s="721"/>
      <c r="AC116" s="721"/>
      <c r="AD116" s="721"/>
      <c r="AE116" s="722"/>
      <c r="AF116" s="723" t="s">
        <v>102</v>
      </c>
      <c r="AG116" s="721"/>
      <c r="AH116" s="721"/>
      <c r="AI116" s="721"/>
      <c r="AJ116" s="722"/>
      <c r="AK116" s="723">
        <v>16078</v>
      </c>
      <c r="AL116" s="721"/>
      <c r="AM116" s="721"/>
      <c r="AN116" s="721"/>
      <c r="AO116" s="722"/>
      <c r="AP116" s="691">
        <v>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102</v>
      </c>
      <c r="BR116" s="708"/>
      <c r="BS116" s="708"/>
      <c r="BT116" s="708"/>
      <c r="BU116" s="708"/>
      <c r="BV116" s="708" t="s">
        <v>102</v>
      </c>
      <c r="BW116" s="708"/>
      <c r="BX116" s="708"/>
      <c r="BY116" s="708"/>
      <c r="BZ116" s="708"/>
      <c r="CA116" s="708" t="s">
        <v>102</v>
      </c>
      <c r="CB116" s="708"/>
      <c r="CC116" s="708"/>
      <c r="CD116" s="708"/>
      <c r="CE116" s="708"/>
      <c r="CF116" s="789" t="s">
        <v>102</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v>5020791</v>
      </c>
      <c r="DH116" s="708"/>
      <c r="DI116" s="708"/>
      <c r="DJ116" s="708"/>
      <c r="DK116" s="708"/>
      <c r="DL116" s="708">
        <v>4618701</v>
      </c>
      <c r="DM116" s="708"/>
      <c r="DN116" s="708"/>
      <c r="DO116" s="708"/>
      <c r="DP116" s="708"/>
      <c r="DQ116" s="708">
        <v>4263389</v>
      </c>
      <c r="DR116" s="708"/>
      <c r="DS116" s="708"/>
      <c r="DT116" s="708"/>
      <c r="DU116" s="708"/>
      <c r="DV116" s="760">
        <v>2</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91297536</v>
      </c>
      <c r="AB117" s="834"/>
      <c r="AC117" s="834"/>
      <c r="AD117" s="834"/>
      <c r="AE117" s="835"/>
      <c r="AF117" s="837">
        <v>94634873</v>
      </c>
      <c r="AG117" s="834"/>
      <c r="AH117" s="834"/>
      <c r="AI117" s="834"/>
      <c r="AJ117" s="835"/>
      <c r="AK117" s="837">
        <v>93392866</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102</v>
      </c>
      <c r="BR117" s="744"/>
      <c r="BS117" s="744"/>
      <c r="BT117" s="744"/>
      <c r="BU117" s="744"/>
      <c r="BV117" s="744" t="s">
        <v>102</v>
      </c>
      <c r="BW117" s="744"/>
      <c r="BX117" s="744"/>
      <c r="BY117" s="744"/>
      <c r="BZ117" s="744"/>
      <c r="CA117" s="744" t="s">
        <v>102</v>
      </c>
      <c r="CB117" s="744"/>
      <c r="CC117" s="744"/>
      <c r="CD117" s="744"/>
      <c r="CE117" s="744"/>
      <c r="CF117" s="789" t="s">
        <v>102</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102</v>
      </c>
      <c r="DH117" s="708"/>
      <c r="DI117" s="708"/>
      <c r="DJ117" s="708"/>
      <c r="DK117" s="708"/>
      <c r="DL117" s="708" t="s">
        <v>102</v>
      </c>
      <c r="DM117" s="708"/>
      <c r="DN117" s="708"/>
      <c r="DO117" s="708"/>
      <c r="DP117" s="708"/>
      <c r="DQ117" s="708" t="s">
        <v>102</v>
      </c>
      <c r="DR117" s="708"/>
      <c r="DS117" s="708"/>
      <c r="DT117" s="708"/>
      <c r="DU117" s="708"/>
      <c r="DV117" s="760" t="s">
        <v>102</v>
      </c>
      <c r="DW117" s="760"/>
      <c r="DX117" s="760"/>
      <c r="DY117" s="760"/>
      <c r="DZ117" s="761"/>
    </row>
    <row r="118" spans="1:130" s="189" customFormat="1" ht="26.25" customHeight="1">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275</v>
      </c>
      <c r="AG118" s="827"/>
      <c r="AH118" s="827"/>
      <c r="AI118" s="827"/>
      <c r="AJ118" s="828"/>
      <c r="AK118" s="829" t="s">
        <v>274</v>
      </c>
      <c r="AL118" s="827"/>
      <c r="AM118" s="827"/>
      <c r="AN118" s="827"/>
      <c r="AO118" s="828"/>
      <c r="AP118" s="830" t="s">
        <v>377</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405</v>
      </c>
      <c r="BP118" s="779"/>
      <c r="BQ118" s="768">
        <v>1236061160</v>
      </c>
      <c r="BR118" s="744"/>
      <c r="BS118" s="744"/>
      <c r="BT118" s="744"/>
      <c r="BU118" s="744"/>
      <c r="BV118" s="744">
        <v>1232949297</v>
      </c>
      <c r="BW118" s="744"/>
      <c r="BX118" s="744"/>
      <c r="BY118" s="744"/>
      <c r="BZ118" s="744"/>
      <c r="CA118" s="744">
        <v>1207653412</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102</v>
      </c>
      <c r="DH118" s="708"/>
      <c r="DI118" s="708"/>
      <c r="DJ118" s="708"/>
      <c r="DK118" s="708"/>
      <c r="DL118" s="708" t="s">
        <v>102</v>
      </c>
      <c r="DM118" s="708"/>
      <c r="DN118" s="708"/>
      <c r="DO118" s="708"/>
      <c r="DP118" s="708"/>
      <c r="DQ118" s="708" t="s">
        <v>102</v>
      </c>
      <c r="DR118" s="708"/>
      <c r="DS118" s="708"/>
      <c r="DT118" s="708"/>
      <c r="DU118" s="708"/>
      <c r="DV118" s="760" t="s">
        <v>102</v>
      </c>
      <c r="DW118" s="760"/>
      <c r="DX118" s="760"/>
      <c r="DY118" s="760"/>
      <c r="DZ118" s="761"/>
    </row>
    <row r="119" spans="1:130" s="189" customFormat="1" ht="26.25" customHeight="1">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77106</v>
      </c>
      <c r="AB119" s="812"/>
      <c r="AC119" s="812"/>
      <c r="AD119" s="812"/>
      <c r="AE119" s="813"/>
      <c r="AF119" s="814">
        <v>77106</v>
      </c>
      <c r="AG119" s="812"/>
      <c r="AH119" s="812"/>
      <c r="AI119" s="812"/>
      <c r="AJ119" s="813"/>
      <c r="AK119" s="814">
        <v>77106</v>
      </c>
      <c r="AL119" s="812"/>
      <c r="AM119" s="812"/>
      <c r="AN119" s="812"/>
      <c r="AO119" s="813"/>
      <c r="AP119" s="815">
        <v>0</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75888276</v>
      </c>
      <c r="BR119" s="737"/>
      <c r="BS119" s="737"/>
      <c r="BT119" s="737"/>
      <c r="BU119" s="737"/>
      <c r="BV119" s="737">
        <v>79444037</v>
      </c>
      <c r="BW119" s="737"/>
      <c r="BX119" s="737"/>
      <c r="BY119" s="737"/>
      <c r="BZ119" s="737"/>
      <c r="CA119" s="737">
        <v>76290208</v>
      </c>
      <c r="CB119" s="737"/>
      <c r="CC119" s="737"/>
      <c r="CD119" s="737"/>
      <c r="CE119" s="737"/>
      <c r="CF119" s="800">
        <v>35.1</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1940034</v>
      </c>
      <c r="DH119" s="708"/>
      <c r="DI119" s="708"/>
      <c r="DJ119" s="708"/>
      <c r="DK119" s="708"/>
      <c r="DL119" s="708">
        <v>2165724</v>
      </c>
      <c r="DM119" s="708"/>
      <c r="DN119" s="708"/>
      <c r="DO119" s="708"/>
      <c r="DP119" s="708"/>
      <c r="DQ119" s="708">
        <v>2031831</v>
      </c>
      <c r="DR119" s="708"/>
      <c r="DS119" s="708"/>
      <c r="DT119" s="708"/>
      <c r="DU119" s="708"/>
      <c r="DV119" s="760">
        <v>0.9</v>
      </c>
      <c r="DW119" s="760"/>
      <c r="DX119" s="760"/>
      <c r="DY119" s="760"/>
      <c r="DZ119" s="761"/>
    </row>
    <row r="120" spans="1:130" s="189" customFormat="1" ht="26.25" customHeight="1">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102</v>
      </c>
      <c r="AB120" s="721"/>
      <c r="AC120" s="721"/>
      <c r="AD120" s="721"/>
      <c r="AE120" s="722"/>
      <c r="AF120" s="723" t="s">
        <v>102</v>
      </c>
      <c r="AG120" s="721"/>
      <c r="AH120" s="721"/>
      <c r="AI120" s="721"/>
      <c r="AJ120" s="722"/>
      <c r="AK120" s="723" t="s">
        <v>102</v>
      </c>
      <c r="AL120" s="721"/>
      <c r="AM120" s="721"/>
      <c r="AN120" s="721"/>
      <c r="AO120" s="722"/>
      <c r="AP120" s="691" t="s">
        <v>102</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13412940</v>
      </c>
      <c r="BR120" s="708"/>
      <c r="BS120" s="708"/>
      <c r="BT120" s="708"/>
      <c r="BU120" s="708"/>
      <c r="BV120" s="708">
        <v>12909102</v>
      </c>
      <c r="BW120" s="708"/>
      <c r="BX120" s="708"/>
      <c r="BY120" s="708"/>
      <c r="BZ120" s="708"/>
      <c r="CA120" s="708">
        <v>12508046</v>
      </c>
      <c r="CB120" s="708"/>
      <c r="CC120" s="708"/>
      <c r="CD120" s="708"/>
      <c r="CE120" s="708"/>
      <c r="CF120" s="789">
        <v>5.8</v>
      </c>
      <c r="CG120" s="790"/>
      <c r="CH120" s="790"/>
      <c r="CI120" s="790"/>
      <c r="CJ120" s="790"/>
      <c r="CK120" s="791" t="s">
        <v>411</v>
      </c>
      <c r="CL120" s="747"/>
      <c r="CM120" s="747"/>
      <c r="CN120" s="747"/>
      <c r="CO120" s="748"/>
      <c r="CP120" s="795" t="s">
        <v>356</v>
      </c>
      <c r="CQ120" s="796"/>
      <c r="CR120" s="796"/>
      <c r="CS120" s="796"/>
      <c r="CT120" s="796"/>
      <c r="CU120" s="796"/>
      <c r="CV120" s="796"/>
      <c r="CW120" s="796"/>
      <c r="CX120" s="796"/>
      <c r="CY120" s="796"/>
      <c r="CZ120" s="796"/>
      <c r="DA120" s="796"/>
      <c r="DB120" s="796"/>
      <c r="DC120" s="796"/>
      <c r="DD120" s="796"/>
      <c r="DE120" s="796"/>
      <c r="DF120" s="797"/>
      <c r="DG120" s="736">
        <v>19439834</v>
      </c>
      <c r="DH120" s="737"/>
      <c r="DI120" s="737"/>
      <c r="DJ120" s="737"/>
      <c r="DK120" s="737"/>
      <c r="DL120" s="737">
        <v>18504517</v>
      </c>
      <c r="DM120" s="737"/>
      <c r="DN120" s="737"/>
      <c r="DO120" s="737"/>
      <c r="DP120" s="737"/>
      <c r="DQ120" s="737">
        <v>17222021</v>
      </c>
      <c r="DR120" s="737"/>
      <c r="DS120" s="737"/>
      <c r="DT120" s="737"/>
      <c r="DU120" s="737"/>
      <c r="DV120" s="738">
        <v>7.9</v>
      </c>
      <c r="DW120" s="738"/>
      <c r="DX120" s="738"/>
      <c r="DY120" s="738"/>
      <c r="DZ120" s="739"/>
    </row>
    <row r="121" spans="1:130" s="189" customFormat="1" ht="26.25" customHeight="1">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306823</v>
      </c>
      <c r="AB121" s="721"/>
      <c r="AC121" s="721"/>
      <c r="AD121" s="721"/>
      <c r="AE121" s="722"/>
      <c r="AF121" s="723">
        <v>280623</v>
      </c>
      <c r="AG121" s="721"/>
      <c r="AH121" s="721"/>
      <c r="AI121" s="721"/>
      <c r="AJ121" s="722"/>
      <c r="AK121" s="723">
        <v>266668</v>
      </c>
      <c r="AL121" s="721"/>
      <c r="AM121" s="721"/>
      <c r="AN121" s="721"/>
      <c r="AO121" s="722"/>
      <c r="AP121" s="691">
        <v>0.1</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747009693</v>
      </c>
      <c r="BR121" s="744"/>
      <c r="BS121" s="744"/>
      <c r="BT121" s="744"/>
      <c r="BU121" s="744"/>
      <c r="BV121" s="744">
        <v>746776265</v>
      </c>
      <c r="BW121" s="744"/>
      <c r="BX121" s="744"/>
      <c r="BY121" s="744"/>
      <c r="BZ121" s="744"/>
      <c r="CA121" s="744">
        <v>733303595</v>
      </c>
      <c r="CB121" s="744"/>
      <c r="CC121" s="744"/>
      <c r="CD121" s="744"/>
      <c r="CE121" s="744"/>
      <c r="CF121" s="798">
        <v>337.2</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v>5472907</v>
      </c>
      <c r="DH121" s="708"/>
      <c r="DI121" s="708"/>
      <c r="DJ121" s="708"/>
      <c r="DK121" s="708"/>
      <c r="DL121" s="708">
        <v>5606550</v>
      </c>
      <c r="DM121" s="708"/>
      <c r="DN121" s="708"/>
      <c r="DO121" s="708"/>
      <c r="DP121" s="708"/>
      <c r="DQ121" s="708">
        <v>5632516</v>
      </c>
      <c r="DR121" s="708"/>
      <c r="DS121" s="708"/>
      <c r="DT121" s="708"/>
      <c r="DU121" s="708"/>
      <c r="DV121" s="760">
        <v>2.6</v>
      </c>
      <c r="DW121" s="760"/>
      <c r="DX121" s="760"/>
      <c r="DY121" s="760"/>
      <c r="DZ121" s="761"/>
    </row>
    <row r="122" spans="1:130" s="189" customFormat="1" ht="26.25" customHeight="1">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6910</v>
      </c>
      <c r="AB122" s="721"/>
      <c r="AC122" s="721"/>
      <c r="AD122" s="721"/>
      <c r="AE122" s="722"/>
      <c r="AF122" s="723">
        <v>6910</v>
      </c>
      <c r="AG122" s="721"/>
      <c r="AH122" s="721"/>
      <c r="AI122" s="721"/>
      <c r="AJ122" s="722"/>
      <c r="AK122" s="723">
        <v>6910</v>
      </c>
      <c r="AL122" s="721"/>
      <c r="AM122" s="721"/>
      <c r="AN122" s="721"/>
      <c r="AO122" s="722"/>
      <c r="AP122" s="691">
        <v>0</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414</v>
      </c>
      <c r="BP122" s="779"/>
      <c r="BQ122" s="780">
        <v>836310909</v>
      </c>
      <c r="BR122" s="781"/>
      <c r="BS122" s="781"/>
      <c r="BT122" s="781"/>
      <c r="BU122" s="781"/>
      <c r="BV122" s="781">
        <v>839129404</v>
      </c>
      <c r="BW122" s="781"/>
      <c r="BX122" s="781"/>
      <c r="BY122" s="781"/>
      <c r="BZ122" s="781"/>
      <c r="CA122" s="781">
        <v>822101849</v>
      </c>
      <c r="CB122" s="781"/>
      <c r="CC122" s="781"/>
      <c r="CD122" s="781"/>
      <c r="CE122" s="781"/>
      <c r="CF122" s="680"/>
      <c r="CG122" s="681"/>
      <c r="CH122" s="681"/>
      <c r="CI122" s="681"/>
      <c r="CJ122" s="782"/>
      <c r="CK122" s="792"/>
      <c r="CL122" s="749"/>
      <c r="CM122" s="749"/>
      <c r="CN122" s="749"/>
      <c r="CO122" s="750"/>
      <c r="CP122" s="772" t="s">
        <v>361</v>
      </c>
      <c r="CQ122" s="773"/>
      <c r="CR122" s="773"/>
      <c r="CS122" s="773"/>
      <c r="CT122" s="773"/>
      <c r="CU122" s="773"/>
      <c r="CV122" s="773"/>
      <c r="CW122" s="773"/>
      <c r="CX122" s="773"/>
      <c r="CY122" s="773"/>
      <c r="CZ122" s="773"/>
      <c r="DA122" s="773"/>
      <c r="DB122" s="773"/>
      <c r="DC122" s="773"/>
      <c r="DD122" s="773"/>
      <c r="DE122" s="773"/>
      <c r="DF122" s="774"/>
      <c r="DG122" s="707">
        <v>1431849</v>
      </c>
      <c r="DH122" s="708"/>
      <c r="DI122" s="708"/>
      <c r="DJ122" s="708"/>
      <c r="DK122" s="708"/>
      <c r="DL122" s="708">
        <v>1145899</v>
      </c>
      <c r="DM122" s="708"/>
      <c r="DN122" s="708"/>
      <c r="DO122" s="708"/>
      <c r="DP122" s="708"/>
      <c r="DQ122" s="708">
        <v>1011595</v>
      </c>
      <c r="DR122" s="708"/>
      <c r="DS122" s="708"/>
      <c r="DT122" s="708"/>
      <c r="DU122" s="708"/>
      <c r="DV122" s="760">
        <v>0.5</v>
      </c>
      <c r="DW122" s="760"/>
      <c r="DX122" s="760"/>
      <c r="DY122" s="760"/>
      <c r="DZ122" s="761"/>
    </row>
    <row r="123" spans="1:130" s="189" customFormat="1" ht="26.25" customHeight="1" thickBot="1">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v>606724</v>
      </c>
      <c r="AB123" s="721"/>
      <c r="AC123" s="721"/>
      <c r="AD123" s="721"/>
      <c r="AE123" s="722"/>
      <c r="AF123" s="723">
        <v>541248</v>
      </c>
      <c r="AG123" s="721"/>
      <c r="AH123" s="721"/>
      <c r="AI123" s="721"/>
      <c r="AJ123" s="722"/>
      <c r="AK123" s="723">
        <v>502826</v>
      </c>
      <c r="AL123" s="721"/>
      <c r="AM123" s="721"/>
      <c r="AN123" s="721"/>
      <c r="AO123" s="722"/>
      <c r="AP123" s="691">
        <v>0.2</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179.7</v>
      </c>
      <c r="BR123" s="770"/>
      <c r="BS123" s="770"/>
      <c r="BT123" s="770"/>
      <c r="BU123" s="770"/>
      <c r="BV123" s="770">
        <v>178.2</v>
      </c>
      <c r="BW123" s="770"/>
      <c r="BX123" s="770"/>
      <c r="BY123" s="770"/>
      <c r="BZ123" s="770"/>
      <c r="CA123" s="770">
        <v>177.3</v>
      </c>
      <c r="CB123" s="770"/>
      <c r="CC123" s="770"/>
      <c r="CD123" s="770"/>
      <c r="CE123" s="770"/>
      <c r="CF123" s="667"/>
      <c r="CG123" s="668"/>
      <c r="CH123" s="668"/>
      <c r="CI123" s="668"/>
      <c r="CJ123" s="771"/>
      <c r="CK123" s="792"/>
      <c r="CL123" s="749"/>
      <c r="CM123" s="749"/>
      <c r="CN123" s="749"/>
      <c r="CO123" s="750"/>
      <c r="CP123" s="772" t="s">
        <v>357</v>
      </c>
      <c r="CQ123" s="773"/>
      <c r="CR123" s="773"/>
      <c r="CS123" s="773"/>
      <c r="CT123" s="773"/>
      <c r="CU123" s="773"/>
      <c r="CV123" s="773"/>
      <c r="CW123" s="773"/>
      <c r="CX123" s="773"/>
      <c r="CY123" s="773"/>
      <c r="CZ123" s="773"/>
      <c r="DA123" s="773"/>
      <c r="DB123" s="773"/>
      <c r="DC123" s="773"/>
      <c r="DD123" s="773"/>
      <c r="DE123" s="773"/>
      <c r="DF123" s="774"/>
      <c r="DG123" s="707">
        <v>896675</v>
      </c>
      <c r="DH123" s="708"/>
      <c r="DI123" s="708"/>
      <c r="DJ123" s="708"/>
      <c r="DK123" s="708"/>
      <c r="DL123" s="708">
        <v>899338</v>
      </c>
      <c r="DM123" s="708"/>
      <c r="DN123" s="708"/>
      <c r="DO123" s="708"/>
      <c r="DP123" s="708"/>
      <c r="DQ123" s="708">
        <v>774485</v>
      </c>
      <c r="DR123" s="708"/>
      <c r="DS123" s="708"/>
      <c r="DT123" s="708"/>
      <c r="DU123" s="708"/>
      <c r="DV123" s="760">
        <v>0.4</v>
      </c>
      <c r="DW123" s="760"/>
      <c r="DX123" s="760"/>
      <c r="DY123" s="760"/>
      <c r="DZ123" s="761"/>
    </row>
    <row r="124" spans="1:130" s="189" customFormat="1" ht="26.25" customHeight="1">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102</v>
      </c>
      <c r="AB124" s="721"/>
      <c r="AC124" s="721"/>
      <c r="AD124" s="721"/>
      <c r="AE124" s="722"/>
      <c r="AF124" s="723" t="s">
        <v>102</v>
      </c>
      <c r="AG124" s="721"/>
      <c r="AH124" s="721"/>
      <c r="AI124" s="721"/>
      <c r="AJ124" s="722"/>
      <c r="AK124" s="723" t="s">
        <v>102</v>
      </c>
      <c r="AL124" s="721"/>
      <c r="AM124" s="721"/>
      <c r="AN124" s="721"/>
      <c r="AO124" s="722"/>
      <c r="AP124" s="691" t="s">
        <v>102</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v>1071556</v>
      </c>
      <c r="DH124" s="744"/>
      <c r="DI124" s="744"/>
      <c r="DJ124" s="744"/>
      <c r="DK124" s="744"/>
      <c r="DL124" s="744">
        <v>962679</v>
      </c>
      <c r="DM124" s="744"/>
      <c r="DN124" s="744"/>
      <c r="DO124" s="744"/>
      <c r="DP124" s="744"/>
      <c r="DQ124" s="744">
        <v>603017</v>
      </c>
      <c r="DR124" s="744"/>
      <c r="DS124" s="744"/>
      <c r="DT124" s="744"/>
      <c r="DU124" s="744"/>
      <c r="DV124" s="745">
        <v>0.3</v>
      </c>
      <c r="DW124" s="745"/>
      <c r="DX124" s="745"/>
      <c r="DY124" s="745"/>
      <c r="DZ124" s="746"/>
    </row>
    <row r="125" spans="1:130" s="189" customFormat="1" ht="26.25" customHeight="1" thickBot="1">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102</v>
      </c>
      <c r="AB125" s="721"/>
      <c r="AC125" s="721"/>
      <c r="AD125" s="721"/>
      <c r="AE125" s="722"/>
      <c r="AF125" s="723" t="s">
        <v>102</v>
      </c>
      <c r="AG125" s="721"/>
      <c r="AH125" s="721"/>
      <c r="AI125" s="721"/>
      <c r="AJ125" s="722"/>
      <c r="AK125" s="723" t="s">
        <v>102</v>
      </c>
      <c r="AL125" s="721"/>
      <c r="AM125" s="721"/>
      <c r="AN125" s="721"/>
      <c r="AO125" s="722"/>
      <c r="AP125" s="691" t="s">
        <v>102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102</v>
      </c>
      <c r="DH125" s="737"/>
      <c r="DI125" s="737"/>
      <c r="DJ125" s="737"/>
      <c r="DK125" s="737"/>
      <c r="DL125" s="737" t="s">
        <v>102</v>
      </c>
      <c r="DM125" s="737"/>
      <c r="DN125" s="737"/>
      <c r="DO125" s="737"/>
      <c r="DP125" s="737"/>
      <c r="DQ125" s="737" t="s">
        <v>102</v>
      </c>
      <c r="DR125" s="737"/>
      <c r="DS125" s="737"/>
      <c r="DT125" s="737"/>
      <c r="DU125" s="737"/>
      <c r="DV125" s="738" t="s">
        <v>102</v>
      </c>
      <c r="DW125" s="738"/>
      <c r="DX125" s="738"/>
      <c r="DY125" s="738"/>
      <c r="DZ125" s="739"/>
    </row>
    <row r="126" spans="1:130" s="189" customFormat="1" ht="26.25" customHeight="1">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7821</v>
      </c>
      <c r="AB126" s="721"/>
      <c r="AC126" s="721"/>
      <c r="AD126" s="721"/>
      <c r="AE126" s="722"/>
      <c r="AF126" s="723">
        <v>17366</v>
      </c>
      <c r="AG126" s="721"/>
      <c r="AH126" s="721"/>
      <c r="AI126" s="721"/>
      <c r="AJ126" s="722"/>
      <c r="AK126" s="723">
        <v>3963</v>
      </c>
      <c r="AL126" s="721"/>
      <c r="AM126" s="721"/>
      <c r="AN126" s="721"/>
      <c r="AO126" s="722"/>
      <c r="AP126" s="691">
        <v>0</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v>2241245</v>
      </c>
      <c r="DH126" s="708"/>
      <c r="DI126" s="708"/>
      <c r="DJ126" s="708"/>
      <c r="DK126" s="708"/>
      <c r="DL126" s="708">
        <v>2441645</v>
      </c>
      <c r="DM126" s="708"/>
      <c r="DN126" s="708"/>
      <c r="DO126" s="708"/>
      <c r="DP126" s="708"/>
      <c r="DQ126" s="708">
        <v>1962434</v>
      </c>
      <c r="DR126" s="708"/>
      <c r="DS126" s="708"/>
      <c r="DT126" s="708"/>
      <c r="DU126" s="708"/>
      <c r="DV126" s="760">
        <v>0.9</v>
      </c>
      <c r="DW126" s="760"/>
      <c r="DX126" s="760"/>
      <c r="DY126" s="760"/>
      <c r="DZ126" s="761"/>
    </row>
    <row r="127" spans="1:130" s="189" customFormat="1" ht="26.25" customHeight="1" thickBot="1">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92402</v>
      </c>
      <c r="AB127" s="721"/>
      <c r="AC127" s="721"/>
      <c r="AD127" s="721"/>
      <c r="AE127" s="722"/>
      <c r="AF127" s="723">
        <v>106487</v>
      </c>
      <c r="AG127" s="721"/>
      <c r="AH127" s="721"/>
      <c r="AI127" s="721"/>
      <c r="AJ127" s="722"/>
      <c r="AK127" s="723">
        <v>134883</v>
      </c>
      <c r="AL127" s="721"/>
      <c r="AM127" s="721"/>
      <c r="AN127" s="721"/>
      <c r="AO127" s="722"/>
      <c r="AP127" s="691">
        <v>0.1</v>
      </c>
      <c r="AQ127" s="692"/>
      <c r="AR127" s="692"/>
      <c r="AS127" s="692"/>
      <c r="AT127" s="693"/>
      <c r="AU127" s="225"/>
      <c r="AV127" s="225"/>
      <c r="AW127" s="225"/>
      <c r="AX127" s="694" t="s">
        <v>425</v>
      </c>
      <c r="AY127" s="695"/>
      <c r="AZ127" s="695"/>
      <c r="BA127" s="695"/>
      <c r="BB127" s="695"/>
      <c r="BC127" s="695"/>
      <c r="BD127" s="695"/>
      <c r="BE127" s="696"/>
      <c r="BF127" s="697" t="s">
        <v>102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24716458</v>
      </c>
      <c r="DH127" s="757"/>
      <c r="DI127" s="757"/>
      <c r="DJ127" s="757"/>
      <c r="DK127" s="757"/>
      <c r="DL127" s="757">
        <v>25092197</v>
      </c>
      <c r="DM127" s="757"/>
      <c r="DN127" s="757"/>
      <c r="DO127" s="757"/>
      <c r="DP127" s="757"/>
      <c r="DQ127" s="757">
        <v>23669457</v>
      </c>
      <c r="DR127" s="757"/>
      <c r="DS127" s="757"/>
      <c r="DT127" s="757"/>
      <c r="DU127" s="757"/>
      <c r="DV127" s="758">
        <v>10.9</v>
      </c>
      <c r="DW127" s="758"/>
      <c r="DX127" s="758"/>
      <c r="DY127" s="758"/>
      <c r="DZ127" s="759"/>
    </row>
    <row r="128" spans="1:130" s="189" customFormat="1" ht="26.25" customHeight="1">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1344285</v>
      </c>
      <c r="AB128" s="661"/>
      <c r="AC128" s="661"/>
      <c r="AD128" s="661"/>
      <c r="AE128" s="662"/>
      <c r="AF128" s="663">
        <v>1197907</v>
      </c>
      <c r="AG128" s="661"/>
      <c r="AH128" s="661"/>
      <c r="AI128" s="661"/>
      <c r="AJ128" s="662"/>
      <c r="AK128" s="663">
        <v>1425531</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102</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284415338</v>
      </c>
      <c r="AB129" s="721"/>
      <c r="AC129" s="721"/>
      <c r="AD129" s="721"/>
      <c r="AE129" s="722"/>
      <c r="AF129" s="723">
        <v>284658770</v>
      </c>
      <c r="AG129" s="721"/>
      <c r="AH129" s="721"/>
      <c r="AI129" s="721"/>
      <c r="AJ129" s="722"/>
      <c r="AK129" s="723">
        <v>283522681</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12.6</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62070663</v>
      </c>
      <c r="AB130" s="721"/>
      <c r="AC130" s="721"/>
      <c r="AD130" s="721"/>
      <c r="AE130" s="722"/>
      <c r="AF130" s="723">
        <v>63780027</v>
      </c>
      <c r="AG130" s="721"/>
      <c r="AH130" s="721"/>
      <c r="AI130" s="721"/>
      <c r="AJ130" s="722"/>
      <c r="AK130" s="723">
        <v>66078906</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177.3</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222344675</v>
      </c>
      <c r="AB131" s="654"/>
      <c r="AC131" s="654"/>
      <c r="AD131" s="654"/>
      <c r="AE131" s="655"/>
      <c r="AF131" s="656">
        <v>220878743</v>
      </c>
      <c r="AG131" s="654"/>
      <c r="AH131" s="654"/>
      <c r="AI131" s="654"/>
      <c r="AJ131" s="655"/>
      <c r="AK131" s="656">
        <v>217443775</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12.540254450000001</v>
      </c>
      <c r="AB132" s="677"/>
      <c r="AC132" s="677"/>
      <c r="AD132" s="677"/>
      <c r="AE132" s="678"/>
      <c r="AF132" s="679">
        <v>13.4267965</v>
      </c>
      <c r="AG132" s="677"/>
      <c r="AH132" s="677"/>
      <c r="AI132" s="677"/>
      <c r="AJ132" s="678"/>
      <c r="AK132" s="679">
        <v>11.9058037</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14.6</v>
      </c>
      <c r="AB133" s="686"/>
      <c r="AC133" s="686"/>
      <c r="AD133" s="686"/>
      <c r="AE133" s="687"/>
      <c r="AF133" s="685">
        <v>13.2</v>
      </c>
      <c r="AG133" s="686"/>
      <c r="AH133" s="686"/>
      <c r="AI133" s="686"/>
      <c r="AJ133" s="687"/>
      <c r="AK133" s="685">
        <v>12.6</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439</v>
      </c>
      <c r="B5" s="238"/>
      <c r="C5" s="238"/>
      <c r="D5" s="238"/>
      <c r="E5" s="238"/>
      <c r="F5" s="238"/>
      <c r="G5" s="238"/>
      <c r="H5" s="238"/>
      <c r="I5" s="238"/>
      <c r="J5" s="238"/>
      <c r="K5" s="238"/>
      <c r="L5" s="238"/>
      <c r="M5" s="238"/>
      <c r="N5" s="238"/>
      <c r="O5" s="239"/>
    </row>
    <row r="6" spans="1:16" ht="13.2">
      <c r="A6" s="240"/>
      <c r="B6" s="236"/>
      <c r="C6" s="236"/>
      <c r="D6" s="236"/>
      <c r="E6" s="236"/>
      <c r="F6" s="236"/>
      <c r="G6" s="241" t="s">
        <v>440</v>
      </c>
      <c r="H6" s="241"/>
      <c r="I6" s="241"/>
      <c r="J6" s="241"/>
      <c r="K6" s="236"/>
      <c r="L6" s="236"/>
      <c r="M6" s="236"/>
      <c r="N6" s="236"/>
    </row>
    <row r="7" spans="1:16" ht="13.2">
      <c r="A7" s="240"/>
      <c r="B7" s="236"/>
      <c r="C7" s="236"/>
      <c r="D7" s="236"/>
      <c r="E7" s="236"/>
      <c r="F7" s="236"/>
      <c r="G7" s="243"/>
      <c r="H7" s="244"/>
      <c r="I7" s="244"/>
      <c r="J7" s="245"/>
      <c r="K7" s="1098" t="s">
        <v>441</v>
      </c>
      <c r="L7" s="246"/>
      <c r="M7" s="247" t="s">
        <v>442</v>
      </c>
      <c r="N7" s="248"/>
    </row>
    <row r="8" spans="1:16" ht="13.2">
      <c r="A8" s="240"/>
      <c r="B8" s="236"/>
      <c r="C8" s="236"/>
      <c r="D8" s="236"/>
      <c r="E8" s="236"/>
      <c r="F8" s="236"/>
      <c r="G8" s="249"/>
      <c r="H8" s="250"/>
      <c r="I8" s="250"/>
      <c r="J8" s="251"/>
      <c r="K8" s="1099"/>
      <c r="L8" s="252" t="s">
        <v>443</v>
      </c>
      <c r="M8" s="253" t="s">
        <v>444</v>
      </c>
      <c r="N8" s="254" t="s">
        <v>445</v>
      </c>
    </row>
    <row r="9" spans="1:16" ht="13.2">
      <c r="A9" s="240"/>
      <c r="B9" s="236"/>
      <c r="C9" s="236"/>
      <c r="D9" s="236"/>
      <c r="E9" s="236"/>
      <c r="F9" s="236"/>
      <c r="G9" s="1092" t="s">
        <v>446</v>
      </c>
      <c r="H9" s="1093"/>
      <c r="I9" s="1093"/>
      <c r="J9" s="1094"/>
      <c r="K9" s="255">
        <v>118236311</v>
      </c>
      <c r="L9" s="256">
        <v>167427</v>
      </c>
      <c r="M9" s="257">
        <v>143417</v>
      </c>
      <c r="N9" s="258">
        <v>16.7</v>
      </c>
    </row>
    <row r="10" spans="1:16" ht="13.2">
      <c r="A10" s="240"/>
      <c r="B10" s="236"/>
      <c r="C10" s="236"/>
      <c r="D10" s="236"/>
      <c r="E10" s="236"/>
      <c r="F10" s="236"/>
      <c r="G10" s="1092" t="s">
        <v>447</v>
      </c>
      <c r="H10" s="1093"/>
      <c r="I10" s="1093"/>
      <c r="J10" s="1094"/>
      <c r="K10" s="255">
        <v>439059</v>
      </c>
      <c r="L10" s="256">
        <v>622</v>
      </c>
      <c r="M10" s="257">
        <v>610</v>
      </c>
      <c r="N10" s="258">
        <v>2</v>
      </c>
    </row>
    <row r="11" spans="1:16" ht="13.5" customHeight="1">
      <c r="A11" s="240"/>
      <c r="B11" s="236"/>
      <c r="C11" s="236"/>
      <c r="D11" s="236"/>
      <c r="E11" s="236"/>
      <c r="F11" s="236"/>
      <c r="G11" s="1092" t="s">
        <v>448</v>
      </c>
      <c r="H11" s="1093"/>
      <c r="I11" s="1093"/>
      <c r="J11" s="1094"/>
      <c r="K11" s="255">
        <v>830678</v>
      </c>
      <c r="L11" s="256">
        <v>1176</v>
      </c>
      <c r="M11" s="257">
        <v>1027</v>
      </c>
      <c r="N11" s="258">
        <v>14.5</v>
      </c>
    </row>
    <row r="12" spans="1:16" ht="13.5" customHeight="1">
      <c r="A12" s="240"/>
      <c r="B12" s="236"/>
      <c r="C12" s="236"/>
      <c r="D12" s="236"/>
      <c r="E12" s="236"/>
      <c r="F12" s="236"/>
      <c r="G12" s="1092" t="s">
        <v>449</v>
      </c>
      <c r="H12" s="1093"/>
      <c r="I12" s="1093"/>
      <c r="J12" s="1094"/>
      <c r="K12" s="255" t="s">
        <v>450</v>
      </c>
      <c r="L12" s="256" t="s">
        <v>450</v>
      </c>
      <c r="M12" s="257" t="s">
        <v>450</v>
      </c>
      <c r="N12" s="258" t="s">
        <v>450</v>
      </c>
    </row>
    <row r="13" spans="1:16" ht="13.5" customHeight="1">
      <c r="A13" s="240"/>
      <c r="B13" s="236"/>
      <c r="C13" s="236"/>
      <c r="D13" s="236"/>
      <c r="E13" s="236"/>
      <c r="F13" s="236"/>
      <c r="G13" s="1092" t="s">
        <v>451</v>
      </c>
      <c r="H13" s="1093"/>
      <c r="I13" s="1093"/>
      <c r="J13" s="1094"/>
      <c r="K13" s="255">
        <v>64327</v>
      </c>
      <c r="L13" s="256">
        <v>91</v>
      </c>
      <c r="M13" s="257">
        <v>28</v>
      </c>
      <c r="N13" s="258">
        <v>225</v>
      </c>
    </row>
    <row r="14" spans="1:16" ht="13.5" customHeight="1">
      <c r="A14" s="240"/>
      <c r="B14" s="236"/>
      <c r="C14" s="236"/>
      <c r="D14" s="236"/>
      <c r="E14" s="236"/>
      <c r="F14" s="236"/>
      <c r="G14" s="1092" t="s">
        <v>452</v>
      </c>
      <c r="H14" s="1093"/>
      <c r="I14" s="1093"/>
      <c r="J14" s="1094"/>
      <c r="K14" s="255">
        <v>3346084</v>
      </c>
      <c r="L14" s="256">
        <v>4738</v>
      </c>
      <c r="M14" s="257">
        <v>3561</v>
      </c>
      <c r="N14" s="258">
        <v>33.1</v>
      </c>
    </row>
    <row r="15" spans="1:16" ht="13.2">
      <c r="A15" s="240"/>
      <c r="B15" s="236"/>
      <c r="C15" s="236"/>
      <c r="D15" s="236"/>
      <c r="E15" s="236"/>
      <c r="F15" s="236"/>
      <c r="G15" s="1092" t="s">
        <v>453</v>
      </c>
      <c r="H15" s="1093"/>
      <c r="I15" s="1093"/>
      <c r="J15" s="1094"/>
      <c r="K15" s="255">
        <v>-10631314</v>
      </c>
      <c r="L15" s="256">
        <v>-15054</v>
      </c>
      <c r="M15" s="257">
        <v>-11815</v>
      </c>
      <c r="N15" s="258">
        <v>27.4</v>
      </c>
    </row>
    <row r="16" spans="1:16" ht="13.2">
      <c r="A16" s="240"/>
      <c r="B16" s="236"/>
      <c r="C16" s="236"/>
      <c r="D16" s="236"/>
      <c r="E16" s="236"/>
      <c r="F16" s="236"/>
      <c r="G16" s="1084" t="s">
        <v>137</v>
      </c>
      <c r="H16" s="1085"/>
      <c r="I16" s="1085"/>
      <c r="J16" s="1086"/>
      <c r="K16" s="256">
        <v>112285145</v>
      </c>
      <c r="L16" s="256">
        <v>159000</v>
      </c>
      <c r="M16" s="257">
        <v>136828</v>
      </c>
      <c r="N16" s="258">
        <v>16.2</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454</v>
      </c>
      <c r="H19" s="236"/>
      <c r="I19" s="236"/>
      <c r="J19" s="236"/>
      <c r="K19" s="236"/>
      <c r="L19" s="236"/>
      <c r="M19" s="236"/>
      <c r="N19" s="236"/>
    </row>
    <row r="20" spans="1:16" ht="13.2">
      <c r="A20" s="240"/>
      <c r="B20" s="236"/>
      <c r="C20" s="236"/>
      <c r="D20" s="236"/>
      <c r="E20" s="236"/>
      <c r="F20" s="236"/>
      <c r="G20" s="263"/>
      <c r="H20" s="264"/>
      <c r="I20" s="264"/>
      <c r="J20" s="265"/>
      <c r="K20" s="266" t="s">
        <v>455</v>
      </c>
      <c r="L20" s="267" t="s">
        <v>456</v>
      </c>
      <c r="M20" s="268" t="s">
        <v>457</v>
      </c>
      <c r="N20" s="269"/>
    </row>
    <row r="21" spans="1:16" s="275" customFormat="1" ht="13.2">
      <c r="A21" s="270"/>
      <c r="B21" s="241"/>
      <c r="C21" s="241"/>
      <c r="D21" s="241"/>
      <c r="E21" s="241"/>
      <c r="F21" s="241"/>
      <c r="G21" s="1095" t="s">
        <v>458</v>
      </c>
      <c r="H21" s="1096"/>
      <c r="I21" s="1096"/>
      <c r="J21" s="1097"/>
      <c r="K21" s="271">
        <v>1798.08</v>
      </c>
      <c r="L21" s="272">
        <v>1567.72</v>
      </c>
      <c r="M21" s="273">
        <v>230.36</v>
      </c>
      <c r="N21" s="241"/>
      <c r="O21" s="274"/>
      <c r="P21" s="270"/>
    </row>
    <row r="22" spans="1:16" s="275" customFormat="1" ht="13.2">
      <c r="A22" s="270"/>
      <c r="B22" s="241"/>
      <c r="C22" s="241"/>
      <c r="D22" s="241"/>
      <c r="E22" s="241"/>
      <c r="F22" s="241"/>
      <c r="G22" s="1095" t="s">
        <v>459</v>
      </c>
      <c r="H22" s="1096"/>
      <c r="I22" s="1096"/>
      <c r="J22" s="1097"/>
      <c r="K22" s="276">
        <v>97.6</v>
      </c>
      <c r="L22" s="277">
        <v>97.9</v>
      </c>
      <c r="M22" s="278">
        <v>-0.3</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460</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461</v>
      </c>
      <c r="H29" s="241"/>
      <c r="I29" s="241"/>
      <c r="J29" s="241"/>
      <c r="K29" s="236"/>
      <c r="L29" s="236"/>
      <c r="M29" s="236"/>
      <c r="N29" s="236"/>
      <c r="O29" s="284"/>
    </row>
    <row r="30" spans="1:16" ht="13.2">
      <c r="A30" s="240"/>
      <c r="B30" s="236"/>
      <c r="C30" s="236"/>
      <c r="D30" s="236"/>
      <c r="E30" s="236"/>
      <c r="F30" s="236"/>
      <c r="G30" s="243"/>
      <c r="H30" s="244"/>
      <c r="I30" s="244"/>
      <c r="J30" s="245"/>
      <c r="K30" s="1098" t="s">
        <v>441</v>
      </c>
      <c r="L30" s="246"/>
      <c r="M30" s="247" t="s">
        <v>442</v>
      </c>
      <c r="N30" s="248"/>
    </row>
    <row r="31" spans="1:16" ht="13.2">
      <c r="A31" s="240"/>
      <c r="B31" s="236"/>
      <c r="C31" s="236"/>
      <c r="D31" s="236"/>
      <c r="E31" s="236"/>
      <c r="F31" s="236"/>
      <c r="G31" s="249"/>
      <c r="H31" s="250"/>
      <c r="I31" s="250"/>
      <c r="J31" s="251"/>
      <c r="K31" s="1099"/>
      <c r="L31" s="252" t="s">
        <v>443</v>
      </c>
      <c r="M31" s="253" t="s">
        <v>444</v>
      </c>
      <c r="N31" s="254" t="s">
        <v>445</v>
      </c>
    </row>
    <row r="32" spans="1:16" ht="27" customHeight="1">
      <c r="A32" s="240"/>
      <c r="B32" s="236"/>
      <c r="C32" s="236"/>
      <c r="D32" s="236"/>
      <c r="E32" s="236"/>
      <c r="F32" s="236"/>
      <c r="G32" s="1081" t="s">
        <v>462</v>
      </c>
      <c r="H32" s="1082"/>
      <c r="I32" s="1082"/>
      <c r="J32" s="1083"/>
      <c r="K32" s="256">
        <v>84507122</v>
      </c>
      <c r="L32" s="256">
        <v>119665</v>
      </c>
      <c r="M32" s="257">
        <v>87114</v>
      </c>
      <c r="N32" s="258">
        <v>37.4</v>
      </c>
    </row>
    <row r="33" spans="1:16" ht="13.5" customHeight="1">
      <c r="A33" s="240"/>
      <c r="B33" s="236"/>
      <c r="C33" s="236"/>
      <c r="D33" s="236"/>
      <c r="E33" s="236"/>
      <c r="F33" s="236"/>
      <c r="G33" s="1081" t="s">
        <v>463</v>
      </c>
      <c r="H33" s="1082"/>
      <c r="I33" s="1082"/>
      <c r="J33" s="1083"/>
      <c r="K33" s="256" t="s">
        <v>450</v>
      </c>
      <c r="L33" s="256" t="s">
        <v>450</v>
      </c>
      <c r="M33" s="257">
        <v>47</v>
      </c>
      <c r="N33" s="258" t="s">
        <v>450</v>
      </c>
    </row>
    <row r="34" spans="1:16" ht="27" customHeight="1">
      <c r="A34" s="240"/>
      <c r="B34" s="236"/>
      <c r="C34" s="236"/>
      <c r="D34" s="236"/>
      <c r="E34" s="236"/>
      <c r="F34" s="236"/>
      <c r="G34" s="1081" t="s">
        <v>464</v>
      </c>
      <c r="H34" s="1082"/>
      <c r="I34" s="1082"/>
      <c r="J34" s="1083"/>
      <c r="K34" s="256">
        <v>5009680</v>
      </c>
      <c r="L34" s="256">
        <v>7094</v>
      </c>
      <c r="M34" s="257">
        <v>3170</v>
      </c>
      <c r="N34" s="258">
        <v>123.8</v>
      </c>
    </row>
    <row r="35" spans="1:16" ht="27" customHeight="1">
      <c r="A35" s="240"/>
      <c r="B35" s="236"/>
      <c r="C35" s="236"/>
      <c r="D35" s="236"/>
      <c r="E35" s="236"/>
      <c r="F35" s="236"/>
      <c r="G35" s="1081" t="s">
        <v>465</v>
      </c>
      <c r="H35" s="1082"/>
      <c r="I35" s="1082"/>
      <c r="J35" s="1083"/>
      <c r="K35" s="256">
        <v>2369462</v>
      </c>
      <c r="L35" s="256">
        <v>3355</v>
      </c>
      <c r="M35" s="257">
        <v>2319</v>
      </c>
      <c r="N35" s="258">
        <v>44.7</v>
      </c>
    </row>
    <row r="36" spans="1:16" ht="27" customHeight="1">
      <c r="A36" s="240"/>
      <c r="B36" s="236"/>
      <c r="C36" s="236"/>
      <c r="D36" s="236"/>
      <c r="E36" s="236"/>
      <c r="F36" s="236"/>
      <c r="G36" s="1081" t="s">
        <v>466</v>
      </c>
      <c r="H36" s="1082"/>
      <c r="I36" s="1082"/>
      <c r="J36" s="1083"/>
      <c r="K36" s="256">
        <v>498168</v>
      </c>
      <c r="L36" s="256">
        <v>705</v>
      </c>
      <c r="M36" s="257">
        <v>595</v>
      </c>
      <c r="N36" s="258">
        <v>18.5</v>
      </c>
    </row>
    <row r="37" spans="1:16" ht="13.5" customHeight="1">
      <c r="A37" s="240"/>
      <c r="B37" s="236"/>
      <c r="C37" s="236"/>
      <c r="D37" s="236"/>
      <c r="E37" s="236"/>
      <c r="F37" s="236"/>
      <c r="G37" s="1081" t="s">
        <v>467</v>
      </c>
      <c r="H37" s="1082"/>
      <c r="I37" s="1082"/>
      <c r="J37" s="1083"/>
      <c r="K37" s="256">
        <v>992356</v>
      </c>
      <c r="L37" s="256">
        <v>1405</v>
      </c>
      <c r="M37" s="257">
        <v>1267</v>
      </c>
      <c r="N37" s="258">
        <v>10.9</v>
      </c>
    </row>
    <row r="38" spans="1:16" ht="27" customHeight="1">
      <c r="A38" s="240"/>
      <c r="B38" s="236"/>
      <c r="C38" s="236"/>
      <c r="D38" s="236"/>
      <c r="E38" s="236"/>
      <c r="F38" s="236"/>
      <c r="G38" s="1078" t="s">
        <v>468</v>
      </c>
      <c r="H38" s="1079"/>
      <c r="I38" s="1079"/>
      <c r="J38" s="1080"/>
      <c r="K38" s="285">
        <v>16078</v>
      </c>
      <c r="L38" s="285">
        <v>23</v>
      </c>
      <c r="M38" s="286">
        <v>26</v>
      </c>
      <c r="N38" s="287">
        <v>-11.5</v>
      </c>
      <c r="O38" s="284"/>
    </row>
    <row r="39" spans="1:16" ht="13.2">
      <c r="A39" s="240"/>
      <c r="B39" s="236"/>
      <c r="C39" s="236"/>
      <c r="D39" s="236"/>
      <c r="E39" s="236"/>
      <c r="F39" s="236"/>
      <c r="G39" s="1078" t="s">
        <v>469</v>
      </c>
      <c r="H39" s="1079"/>
      <c r="I39" s="1079"/>
      <c r="J39" s="1080"/>
      <c r="K39" s="255">
        <v>-1425531</v>
      </c>
      <c r="L39" s="255">
        <v>-2019</v>
      </c>
      <c r="M39" s="288">
        <v>-2225</v>
      </c>
      <c r="N39" s="289">
        <v>-9.3000000000000007</v>
      </c>
      <c r="O39" s="284"/>
    </row>
    <row r="40" spans="1:16" ht="27" customHeight="1">
      <c r="A40" s="240"/>
      <c r="B40" s="236"/>
      <c r="C40" s="236"/>
      <c r="D40" s="236"/>
      <c r="E40" s="236"/>
      <c r="F40" s="236"/>
      <c r="G40" s="1081" t="s">
        <v>470</v>
      </c>
      <c r="H40" s="1082"/>
      <c r="I40" s="1082"/>
      <c r="J40" s="1083"/>
      <c r="K40" s="255">
        <v>-66078906</v>
      </c>
      <c r="L40" s="255">
        <v>-93570</v>
      </c>
      <c r="M40" s="288">
        <v>-59235</v>
      </c>
      <c r="N40" s="289">
        <v>58</v>
      </c>
      <c r="O40" s="284"/>
    </row>
    <row r="41" spans="1:16" ht="13.2">
      <c r="A41" s="240"/>
      <c r="B41" s="236"/>
      <c r="C41" s="236"/>
      <c r="D41" s="236"/>
      <c r="E41" s="236"/>
      <c r="F41" s="236"/>
      <c r="G41" s="1084" t="s">
        <v>471</v>
      </c>
      <c r="H41" s="1085"/>
      <c r="I41" s="1085"/>
      <c r="J41" s="1086"/>
      <c r="K41" s="256">
        <v>25888429</v>
      </c>
      <c r="L41" s="255">
        <v>36659</v>
      </c>
      <c r="M41" s="288">
        <v>33078</v>
      </c>
      <c r="N41" s="289">
        <v>10.8</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472</v>
      </c>
      <c r="B47" s="236"/>
      <c r="C47" s="236"/>
      <c r="D47" s="236"/>
      <c r="E47" s="236"/>
      <c r="F47" s="236"/>
      <c r="G47" s="236"/>
      <c r="H47" s="236"/>
      <c r="I47" s="236"/>
      <c r="J47" s="236"/>
      <c r="K47" s="236"/>
      <c r="L47" s="236"/>
      <c r="M47" s="236"/>
      <c r="N47" s="236"/>
    </row>
    <row r="48" spans="1:16" ht="13.2">
      <c r="A48" s="240"/>
      <c r="B48" s="236"/>
      <c r="C48" s="236"/>
      <c r="D48" s="236"/>
      <c r="E48" s="236"/>
      <c r="F48" s="236"/>
      <c r="G48" s="294" t="s">
        <v>473</v>
      </c>
      <c r="H48" s="294"/>
      <c r="I48" s="294"/>
      <c r="J48" s="294"/>
      <c r="K48" s="294"/>
      <c r="L48" s="294"/>
      <c r="M48" s="295"/>
      <c r="N48" s="294"/>
    </row>
    <row r="49" spans="1:14" ht="13.5" customHeight="1">
      <c r="A49" s="240"/>
      <c r="B49" s="236"/>
      <c r="C49" s="236"/>
      <c r="D49" s="236"/>
      <c r="E49" s="236"/>
      <c r="F49" s="236"/>
      <c r="G49" s="296"/>
      <c r="H49" s="297"/>
      <c r="I49" s="1087" t="s">
        <v>441</v>
      </c>
      <c r="J49" s="1089" t="s">
        <v>474</v>
      </c>
      <c r="K49" s="1090"/>
      <c r="L49" s="1090"/>
      <c r="M49" s="1090"/>
      <c r="N49" s="1091"/>
    </row>
    <row r="50" spans="1:14" ht="13.2">
      <c r="A50" s="240"/>
      <c r="B50" s="236"/>
      <c r="C50" s="236"/>
      <c r="D50" s="236"/>
      <c r="E50" s="236"/>
      <c r="F50" s="236"/>
      <c r="G50" s="298"/>
      <c r="H50" s="299"/>
      <c r="I50" s="1088"/>
      <c r="J50" s="300" t="s">
        <v>475</v>
      </c>
      <c r="K50" s="301" t="s">
        <v>476</v>
      </c>
      <c r="L50" s="302" t="s">
        <v>477</v>
      </c>
      <c r="M50" s="303" t="s">
        <v>478</v>
      </c>
      <c r="N50" s="304" t="s">
        <v>479</v>
      </c>
    </row>
    <row r="51" spans="1:14" ht="13.2">
      <c r="A51" s="240"/>
      <c r="B51" s="236"/>
      <c r="C51" s="236"/>
      <c r="D51" s="236"/>
      <c r="E51" s="236"/>
      <c r="F51" s="236"/>
      <c r="G51" s="296" t="s">
        <v>480</v>
      </c>
      <c r="H51" s="297"/>
      <c r="I51" s="305">
        <v>130114768</v>
      </c>
      <c r="J51" s="306">
        <v>181163</v>
      </c>
      <c r="K51" s="307">
        <v>-0.5</v>
      </c>
      <c r="L51" s="308">
        <v>111719</v>
      </c>
      <c r="M51" s="309">
        <v>-8.1999999999999993</v>
      </c>
      <c r="N51" s="310">
        <v>7.7</v>
      </c>
    </row>
    <row r="52" spans="1:14" ht="13.2">
      <c r="A52" s="240"/>
      <c r="B52" s="236"/>
      <c r="C52" s="236"/>
      <c r="D52" s="236"/>
      <c r="E52" s="236"/>
      <c r="F52" s="236"/>
      <c r="G52" s="311"/>
      <c r="H52" s="312" t="s">
        <v>481</v>
      </c>
      <c r="I52" s="313">
        <v>61555195</v>
      </c>
      <c r="J52" s="314">
        <v>85705</v>
      </c>
      <c r="K52" s="315">
        <v>4.3</v>
      </c>
      <c r="L52" s="316">
        <v>40776</v>
      </c>
      <c r="M52" s="317">
        <v>-2.6</v>
      </c>
      <c r="N52" s="318">
        <v>6.9</v>
      </c>
    </row>
    <row r="53" spans="1:14" ht="13.2">
      <c r="A53" s="240"/>
      <c r="B53" s="236"/>
      <c r="C53" s="236"/>
      <c r="D53" s="236"/>
      <c r="E53" s="236"/>
      <c r="F53" s="236"/>
      <c r="G53" s="296" t="s">
        <v>482</v>
      </c>
      <c r="H53" s="297"/>
      <c r="I53" s="305">
        <v>116344682</v>
      </c>
      <c r="J53" s="306">
        <v>163163</v>
      </c>
      <c r="K53" s="307">
        <v>-9.9</v>
      </c>
      <c r="L53" s="308">
        <v>107687</v>
      </c>
      <c r="M53" s="309">
        <v>-3.6</v>
      </c>
      <c r="N53" s="310">
        <v>-6.3</v>
      </c>
    </row>
    <row r="54" spans="1:14" ht="13.2">
      <c r="A54" s="240"/>
      <c r="B54" s="236"/>
      <c r="C54" s="236"/>
      <c r="D54" s="236"/>
      <c r="E54" s="236"/>
      <c r="F54" s="236"/>
      <c r="G54" s="311"/>
      <c r="H54" s="312" t="s">
        <v>481</v>
      </c>
      <c r="I54" s="313">
        <v>45933820</v>
      </c>
      <c r="J54" s="314">
        <v>64418</v>
      </c>
      <c r="K54" s="315">
        <v>-24.8</v>
      </c>
      <c r="L54" s="316">
        <v>30833</v>
      </c>
      <c r="M54" s="317">
        <v>-24.4</v>
      </c>
      <c r="N54" s="318">
        <v>-0.4</v>
      </c>
    </row>
    <row r="55" spans="1:14" ht="13.2">
      <c r="A55" s="240"/>
      <c r="B55" s="236"/>
      <c r="C55" s="236"/>
      <c r="D55" s="236"/>
      <c r="E55" s="236"/>
      <c r="F55" s="236"/>
      <c r="G55" s="296" t="s">
        <v>483</v>
      </c>
      <c r="H55" s="297"/>
      <c r="I55" s="305">
        <v>117150129</v>
      </c>
      <c r="J55" s="306">
        <v>164275</v>
      </c>
      <c r="K55" s="307">
        <v>0.7</v>
      </c>
      <c r="L55" s="308">
        <v>98957</v>
      </c>
      <c r="M55" s="309">
        <v>-8.1</v>
      </c>
      <c r="N55" s="310">
        <v>8.8000000000000007</v>
      </c>
    </row>
    <row r="56" spans="1:14" ht="13.2">
      <c r="A56" s="240"/>
      <c r="B56" s="236"/>
      <c r="C56" s="236"/>
      <c r="D56" s="236"/>
      <c r="E56" s="236"/>
      <c r="F56" s="236"/>
      <c r="G56" s="311"/>
      <c r="H56" s="312" t="s">
        <v>481</v>
      </c>
      <c r="I56" s="313">
        <v>36036673</v>
      </c>
      <c r="J56" s="314">
        <v>50533</v>
      </c>
      <c r="K56" s="315">
        <v>-21.6</v>
      </c>
      <c r="L56" s="316">
        <v>24884</v>
      </c>
      <c r="M56" s="317">
        <v>-19.3</v>
      </c>
      <c r="N56" s="318">
        <v>-2.2999999999999998</v>
      </c>
    </row>
    <row r="57" spans="1:14" ht="13.2">
      <c r="A57" s="240"/>
      <c r="B57" s="236"/>
      <c r="C57" s="236"/>
      <c r="D57" s="236"/>
      <c r="E57" s="236"/>
      <c r="F57" s="236"/>
      <c r="G57" s="296" t="s">
        <v>484</v>
      </c>
      <c r="H57" s="297"/>
      <c r="I57" s="305">
        <v>122153369</v>
      </c>
      <c r="J57" s="306">
        <v>171717</v>
      </c>
      <c r="K57" s="307">
        <v>4.5</v>
      </c>
      <c r="L57" s="308">
        <v>114030</v>
      </c>
      <c r="M57" s="309">
        <v>15.2</v>
      </c>
      <c r="N57" s="310">
        <v>-10.7</v>
      </c>
    </row>
    <row r="58" spans="1:14" ht="13.2">
      <c r="A58" s="240"/>
      <c r="B58" s="236"/>
      <c r="C58" s="236"/>
      <c r="D58" s="236"/>
      <c r="E58" s="236"/>
      <c r="F58" s="236"/>
      <c r="G58" s="311"/>
      <c r="H58" s="312" t="s">
        <v>481</v>
      </c>
      <c r="I58" s="313">
        <v>35202604</v>
      </c>
      <c r="J58" s="314">
        <v>49486</v>
      </c>
      <c r="K58" s="315">
        <v>-2.1</v>
      </c>
      <c r="L58" s="316">
        <v>24881</v>
      </c>
      <c r="M58" s="317">
        <v>0</v>
      </c>
      <c r="N58" s="318">
        <v>-2.1</v>
      </c>
    </row>
    <row r="59" spans="1:14" ht="13.2">
      <c r="A59" s="240"/>
      <c r="B59" s="236"/>
      <c r="C59" s="236"/>
      <c r="D59" s="236"/>
      <c r="E59" s="236"/>
      <c r="F59" s="236"/>
      <c r="G59" s="296" t="s">
        <v>485</v>
      </c>
      <c r="H59" s="297"/>
      <c r="I59" s="305">
        <v>119037730</v>
      </c>
      <c r="J59" s="306">
        <v>168561</v>
      </c>
      <c r="K59" s="307">
        <v>-1.8</v>
      </c>
      <c r="L59" s="308">
        <v>123663</v>
      </c>
      <c r="M59" s="309">
        <v>8.4</v>
      </c>
      <c r="N59" s="310">
        <v>-10.199999999999999</v>
      </c>
    </row>
    <row r="60" spans="1:14" ht="13.2">
      <c r="A60" s="240"/>
      <c r="B60" s="236"/>
      <c r="C60" s="236"/>
      <c r="D60" s="236"/>
      <c r="E60" s="236"/>
      <c r="F60" s="236"/>
      <c r="G60" s="311"/>
      <c r="H60" s="312" t="s">
        <v>481</v>
      </c>
      <c r="I60" s="319">
        <v>36091346</v>
      </c>
      <c r="J60" s="314">
        <v>51107</v>
      </c>
      <c r="K60" s="315">
        <v>3.3</v>
      </c>
      <c r="L60" s="316">
        <v>28854</v>
      </c>
      <c r="M60" s="317">
        <v>16</v>
      </c>
      <c r="N60" s="318">
        <v>-12.7</v>
      </c>
    </row>
    <row r="61" spans="1:14" ht="13.2">
      <c r="A61" s="240"/>
      <c r="B61" s="236"/>
      <c r="C61" s="236"/>
      <c r="D61" s="236"/>
      <c r="E61" s="236"/>
      <c r="F61" s="236"/>
      <c r="G61" s="296" t="s">
        <v>486</v>
      </c>
      <c r="H61" s="320"/>
      <c r="I61" s="321">
        <v>120960136</v>
      </c>
      <c r="J61" s="322">
        <v>169776</v>
      </c>
      <c r="K61" s="323">
        <v>-1.4</v>
      </c>
      <c r="L61" s="324">
        <v>111211</v>
      </c>
      <c r="M61" s="325">
        <v>0.7</v>
      </c>
      <c r="N61" s="310">
        <v>-2.1</v>
      </c>
    </row>
    <row r="62" spans="1:14" ht="13.2">
      <c r="A62" s="240"/>
      <c r="B62" s="236"/>
      <c r="C62" s="236"/>
      <c r="D62" s="236"/>
      <c r="E62" s="236"/>
      <c r="F62" s="236"/>
      <c r="G62" s="311"/>
      <c r="H62" s="312" t="s">
        <v>481</v>
      </c>
      <c r="I62" s="313">
        <v>42963928</v>
      </c>
      <c r="J62" s="314">
        <v>60250</v>
      </c>
      <c r="K62" s="315">
        <v>-8.1999999999999993</v>
      </c>
      <c r="L62" s="316">
        <v>30046</v>
      </c>
      <c r="M62" s="317">
        <v>-6.1</v>
      </c>
      <c r="N62" s="318">
        <v>-2.1</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487</v>
      </c>
      <c r="G46" s="329" t="s">
        <v>488</v>
      </c>
      <c r="H46" s="329" t="s">
        <v>489</v>
      </c>
      <c r="I46" s="329" t="s">
        <v>490</v>
      </c>
      <c r="J46" s="330" t="s">
        <v>491</v>
      </c>
    </row>
    <row r="47" spans="2:10" ht="57.75" customHeight="1">
      <c r="B47" s="7"/>
      <c r="C47" s="1100" t="s">
        <v>3</v>
      </c>
      <c r="D47" s="1100"/>
      <c r="E47" s="1101"/>
      <c r="F47" s="331">
        <v>1.61</v>
      </c>
      <c r="G47" s="332">
        <v>1.64</v>
      </c>
      <c r="H47" s="332">
        <v>1.64</v>
      </c>
      <c r="I47" s="332">
        <v>1.63</v>
      </c>
      <c r="J47" s="333">
        <v>1.64</v>
      </c>
    </row>
    <row r="48" spans="2:10" ht="57.75" customHeight="1">
      <c r="B48" s="8"/>
      <c r="C48" s="1102" t="s">
        <v>4</v>
      </c>
      <c r="D48" s="1102"/>
      <c r="E48" s="1103"/>
      <c r="F48" s="334">
        <v>1.5</v>
      </c>
      <c r="G48" s="335">
        <v>1.87</v>
      </c>
      <c r="H48" s="335">
        <v>1.68</v>
      </c>
      <c r="I48" s="335">
        <v>1.86</v>
      </c>
      <c r="J48" s="336">
        <v>1.78</v>
      </c>
    </row>
    <row r="49" spans="2:10" ht="57.75" customHeight="1" thickBot="1">
      <c r="B49" s="9"/>
      <c r="C49" s="1104" t="s">
        <v>5</v>
      </c>
      <c r="D49" s="1104"/>
      <c r="E49" s="1105"/>
      <c r="F49" s="337">
        <v>4.6500000000000004</v>
      </c>
      <c r="G49" s="338">
        <v>2.94</v>
      </c>
      <c r="H49" s="338">
        <v>1.92</v>
      </c>
      <c r="I49" s="338">
        <v>0.99</v>
      </c>
      <c r="J49" s="339">
        <v>1.65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c r="A34" s="10"/>
      <c r="B34" s="19"/>
      <c r="C34" s="1112" t="s">
        <v>492</v>
      </c>
      <c r="D34" s="1112"/>
      <c r="E34" s="1113"/>
      <c r="F34" s="20">
        <v>3.14</v>
      </c>
      <c r="G34" s="21">
        <v>3.48</v>
      </c>
      <c r="H34" s="21">
        <v>3.59</v>
      </c>
      <c r="I34" s="21">
        <v>3.48</v>
      </c>
      <c r="J34" s="22">
        <v>3.1</v>
      </c>
      <c r="K34" s="10"/>
      <c r="L34" s="10"/>
      <c r="M34" s="10"/>
      <c r="N34" s="10"/>
      <c r="O34" s="10"/>
      <c r="P34" s="10"/>
    </row>
    <row r="35" spans="1:16" ht="39" customHeight="1">
      <c r="A35" s="10"/>
      <c r="B35" s="23"/>
      <c r="C35" s="1106" t="s">
        <v>493</v>
      </c>
      <c r="D35" s="1107"/>
      <c r="E35" s="1108"/>
      <c r="F35" s="24">
        <v>1.45</v>
      </c>
      <c r="G35" s="25">
        <v>1.82</v>
      </c>
      <c r="H35" s="25">
        <v>1.6</v>
      </c>
      <c r="I35" s="25">
        <v>1.79</v>
      </c>
      <c r="J35" s="26">
        <v>1.71</v>
      </c>
      <c r="K35" s="10"/>
      <c r="L35" s="10"/>
      <c r="M35" s="10"/>
      <c r="N35" s="10"/>
      <c r="O35" s="10"/>
      <c r="P35" s="10"/>
    </row>
    <row r="36" spans="1:16" ht="39" customHeight="1">
      <c r="A36" s="10"/>
      <c r="B36" s="23"/>
      <c r="C36" s="1106" t="s">
        <v>494</v>
      </c>
      <c r="D36" s="1107"/>
      <c r="E36" s="1108"/>
      <c r="F36" s="24">
        <v>0.17</v>
      </c>
      <c r="G36" s="25">
        <v>0.28000000000000003</v>
      </c>
      <c r="H36" s="25">
        <v>0.43</v>
      </c>
      <c r="I36" s="25">
        <v>0.57999999999999996</v>
      </c>
      <c r="J36" s="26">
        <v>0.91</v>
      </c>
      <c r="K36" s="10"/>
      <c r="L36" s="10"/>
      <c r="M36" s="10"/>
      <c r="N36" s="10"/>
      <c r="O36" s="10"/>
      <c r="P36" s="10"/>
    </row>
    <row r="37" spans="1:16" ht="39" customHeight="1">
      <c r="A37" s="10"/>
      <c r="B37" s="23"/>
      <c r="C37" s="1106" t="s">
        <v>495</v>
      </c>
      <c r="D37" s="1107"/>
      <c r="E37" s="1108"/>
      <c r="F37" s="24">
        <v>0.85</v>
      </c>
      <c r="G37" s="25">
        <v>0.86</v>
      </c>
      <c r="H37" s="25">
        <v>0.75</v>
      </c>
      <c r="I37" s="25">
        <v>0.7</v>
      </c>
      <c r="J37" s="26">
        <v>0.56000000000000005</v>
      </c>
      <c r="K37" s="10"/>
      <c r="L37" s="10"/>
      <c r="M37" s="10"/>
      <c r="N37" s="10"/>
      <c r="O37" s="10"/>
      <c r="P37" s="10"/>
    </row>
    <row r="38" spans="1:16" ht="39" customHeight="1">
      <c r="A38" s="10"/>
      <c r="B38" s="23"/>
      <c r="C38" s="1106" t="s">
        <v>496</v>
      </c>
      <c r="D38" s="1107"/>
      <c r="E38" s="1108"/>
      <c r="F38" s="24">
        <v>0.23</v>
      </c>
      <c r="G38" s="25">
        <v>0.25</v>
      </c>
      <c r="H38" s="25">
        <v>0.28999999999999998</v>
      </c>
      <c r="I38" s="25">
        <v>0.37</v>
      </c>
      <c r="J38" s="26">
        <v>0.4</v>
      </c>
      <c r="K38" s="10"/>
      <c r="L38" s="10"/>
      <c r="M38" s="10"/>
      <c r="N38" s="10"/>
      <c r="O38" s="10"/>
      <c r="P38" s="10"/>
    </row>
    <row r="39" spans="1:16" ht="39" customHeight="1">
      <c r="A39" s="10"/>
      <c r="B39" s="23"/>
      <c r="C39" s="1106" t="s">
        <v>497</v>
      </c>
      <c r="D39" s="1107"/>
      <c r="E39" s="1108"/>
      <c r="F39" s="24">
        <v>0.32</v>
      </c>
      <c r="G39" s="25">
        <v>0.35</v>
      </c>
      <c r="H39" s="25">
        <v>0.28000000000000003</v>
      </c>
      <c r="I39" s="25">
        <v>0.25</v>
      </c>
      <c r="J39" s="26">
        <v>0.2</v>
      </c>
      <c r="K39" s="10"/>
      <c r="L39" s="10"/>
      <c r="M39" s="10"/>
      <c r="N39" s="10"/>
      <c r="O39" s="10"/>
      <c r="P39" s="10"/>
    </row>
    <row r="40" spans="1:16" ht="39" customHeight="1">
      <c r="A40" s="10"/>
      <c r="B40" s="23"/>
      <c r="C40" s="1106" t="s">
        <v>498</v>
      </c>
      <c r="D40" s="1107"/>
      <c r="E40" s="1108"/>
      <c r="F40" s="24">
        <v>0.06</v>
      </c>
      <c r="G40" s="25">
        <v>0.6</v>
      </c>
      <c r="H40" s="25">
        <v>7.0000000000000007E-2</v>
      </c>
      <c r="I40" s="25">
        <v>0.06</v>
      </c>
      <c r="J40" s="26">
        <v>0.08</v>
      </c>
      <c r="K40" s="10"/>
      <c r="L40" s="10"/>
      <c r="M40" s="10"/>
      <c r="N40" s="10"/>
      <c r="O40" s="10"/>
      <c r="P40" s="10"/>
    </row>
    <row r="41" spans="1:16" ht="39" customHeight="1">
      <c r="A41" s="10"/>
      <c r="B41" s="23"/>
      <c r="C41" s="1106" t="s">
        <v>499</v>
      </c>
      <c r="D41" s="1107"/>
      <c r="E41" s="1108"/>
      <c r="F41" s="24">
        <v>0.03</v>
      </c>
      <c r="G41" s="25">
        <v>0.03</v>
      </c>
      <c r="H41" s="25">
        <v>0.03</v>
      </c>
      <c r="I41" s="25">
        <v>0.03</v>
      </c>
      <c r="J41" s="26">
        <v>0.03</v>
      </c>
      <c r="K41" s="10"/>
      <c r="L41" s="10"/>
      <c r="M41" s="10"/>
      <c r="N41" s="10"/>
      <c r="O41" s="10"/>
      <c r="P41" s="10"/>
    </row>
    <row r="42" spans="1:16" ht="39" customHeight="1">
      <c r="A42" s="10"/>
      <c r="B42" s="27"/>
      <c r="C42" s="1106" t="s">
        <v>500</v>
      </c>
      <c r="D42" s="1107"/>
      <c r="E42" s="1108"/>
      <c r="F42" s="24" t="s">
        <v>450</v>
      </c>
      <c r="G42" s="25" t="s">
        <v>450</v>
      </c>
      <c r="H42" s="25" t="s">
        <v>450</v>
      </c>
      <c r="I42" s="25" t="s">
        <v>450</v>
      </c>
      <c r="J42" s="26" t="s">
        <v>450</v>
      </c>
      <c r="K42" s="10"/>
      <c r="L42" s="10"/>
      <c r="M42" s="10"/>
      <c r="N42" s="10"/>
      <c r="O42" s="10"/>
      <c r="P42" s="10"/>
    </row>
    <row r="43" spans="1:16" ht="39" customHeight="1" thickBot="1">
      <c r="A43" s="10"/>
      <c r="B43" s="28"/>
      <c r="C43" s="1109" t="s">
        <v>501</v>
      </c>
      <c r="D43" s="1110"/>
      <c r="E43" s="1111"/>
      <c r="F43" s="29">
        <v>0.01</v>
      </c>
      <c r="G43" s="30">
        <v>0.01</v>
      </c>
      <c r="H43" s="30">
        <v>0.04</v>
      </c>
      <c r="I43" s="30">
        <v>0.02</v>
      </c>
      <c r="J43" s="31">
        <v>0.02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c r="A45" s="36"/>
      <c r="B45" s="1122" t="s">
        <v>10</v>
      </c>
      <c r="C45" s="1123"/>
      <c r="D45" s="46"/>
      <c r="E45" s="1128" t="s">
        <v>11</v>
      </c>
      <c r="F45" s="1128"/>
      <c r="G45" s="1128"/>
      <c r="H45" s="1128"/>
      <c r="I45" s="1128"/>
      <c r="J45" s="1129"/>
      <c r="K45" s="47">
        <v>94503</v>
      </c>
      <c r="L45" s="48">
        <v>85417</v>
      </c>
      <c r="M45" s="48">
        <v>83775</v>
      </c>
      <c r="N45" s="48">
        <v>86413</v>
      </c>
      <c r="O45" s="49">
        <v>84507</v>
      </c>
      <c r="P45" s="36"/>
      <c r="Q45" s="36"/>
      <c r="R45" s="36"/>
      <c r="S45" s="36"/>
      <c r="T45" s="36"/>
      <c r="U45" s="36"/>
    </row>
    <row r="46" spans="1:21" ht="30.75" customHeight="1">
      <c r="A46" s="36"/>
      <c r="B46" s="1124"/>
      <c r="C46" s="1125"/>
      <c r="D46" s="50"/>
      <c r="E46" s="1116" t="s">
        <v>12</v>
      </c>
      <c r="F46" s="1116"/>
      <c r="G46" s="1116"/>
      <c r="H46" s="1116"/>
      <c r="I46" s="1116"/>
      <c r="J46" s="1117"/>
      <c r="K46" s="51" t="s">
        <v>450</v>
      </c>
      <c r="L46" s="52" t="s">
        <v>450</v>
      </c>
      <c r="M46" s="52" t="s">
        <v>450</v>
      </c>
      <c r="N46" s="52" t="s">
        <v>450</v>
      </c>
      <c r="O46" s="53" t="s">
        <v>450</v>
      </c>
      <c r="P46" s="36"/>
      <c r="Q46" s="36"/>
      <c r="R46" s="36"/>
      <c r="S46" s="36"/>
      <c r="T46" s="36"/>
      <c r="U46" s="36"/>
    </row>
    <row r="47" spans="1:21" ht="30.75" customHeight="1">
      <c r="A47" s="36"/>
      <c r="B47" s="1124"/>
      <c r="C47" s="1125"/>
      <c r="D47" s="50"/>
      <c r="E47" s="1116" t="s">
        <v>13</v>
      </c>
      <c r="F47" s="1116"/>
      <c r="G47" s="1116"/>
      <c r="H47" s="1116"/>
      <c r="I47" s="1116"/>
      <c r="J47" s="1117"/>
      <c r="K47" s="51">
        <v>2891</v>
      </c>
      <c r="L47" s="52">
        <v>3558</v>
      </c>
      <c r="M47" s="52">
        <v>3600</v>
      </c>
      <c r="N47" s="52">
        <v>4301</v>
      </c>
      <c r="O47" s="53">
        <v>5010</v>
      </c>
      <c r="P47" s="36"/>
      <c r="Q47" s="36"/>
      <c r="R47" s="36"/>
      <c r="S47" s="36"/>
      <c r="T47" s="36"/>
      <c r="U47" s="36"/>
    </row>
    <row r="48" spans="1:21" ht="30.75" customHeight="1">
      <c r="A48" s="36"/>
      <c r="B48" s="1124"/>
      <c r="C48" s="1125"/>
      <c r="D48" s="50"/>
      <c r="E48" s="1116" t="s">
        <v>14</v>
      </c>
      <c r="F48" s="1116"/>
      <c r="G48" s="1116"/>
      <c r="H48" s="1116"/>
      <c r="I48" s="1116"/>
      <c r="J48" s="1117"/>
      <c r="K48" s="51">
        <v>2222</v>
      </c>
      <c r="L48" s="52">
        <v>2209</v>
      </c>
      <c r="M48" s="52">
        <v>2346</v>
      </c>
      <c r="N48" s="52">
        <v>2385</v>
      </c>
      <c r="O48" s="53">
        <v>2369</v>
      </c>
      <c r="P48" s="36"/>
      <c r="Q48" s="36"/>
      <c r="R48" s="36"/>
      <c r="S48" s="36"/>
      <c r="T48" s="36"/>
      <c r="U48" s="36"/>
    </row>
    <row r="49" spans="1:21" ht="30.75" customHeight="1">
      <c r="A49" s="36"/>
      <c r="B49" s="1124"/>
      <c r="C49" s="1125"/>
      <c r="D49" s="50"/>
      <c r="E49" s="1116" t="s">
        <v>15</v>
      </c>
      <c r="F49" s="1116"/>
      <c r="G49" s="1116"/>
      <c r="H49" s="1116"/>
      <c r="I49" s="1116"/>
      <c r="J49" s="1117"/>
      <c r="K49" s="51">
        <v>513</v>
      </c>
      <c r="L49" s="52">
        <v>502</v>
      </c>
      <c r="M49" s="52">
        <v>479</v>
      </c>
      <c r="N49" s="52">
        <v>507</v>
      </c>
      <c r="O49" s="53">
        <v>498</v>
      </c>
      <c r="P49" s="36"/>
      <c r="Q49" s="36"/>
      <c r="R49" s="36"/>
      <c r="S49" s="36"/>
      <c r="T49" s="36"/>
      <c r="U49" s="36"/>
    </row>
    <row r="50" spans="1:21" ht="30.75" customHeight="1">
      <c r="A50" s="36"/>
      <c r="B50" s="1124"/>
      <c r="C50" s="1125"/>
      <c r="D50" s="50"/>
      <c r="E50" s="1116" t="s">
        <v>16</v>
      </c>
      <c r="F50" s="1116"/>
      <c r="G50" s="1116"/>
      <c r="H50" s="1116"/>
      <c r="I50" s="1116"/>
      <c r="J50" s="1117"/>
      <c r="K50" s="51">
        <v>1582</v>
      </c>
      <c r="L50" s="52">
        <v>1350</v>
      </c>
      <c r="M50" s="52">
        <v>1098</v>
      </c>
      <c r="N50" s="52">
        <v>1030</v>
      </c>
      <c r="O50" s="53">
        <v>992</v>
      </c>
      <c r="P50" s="36"/>
      <c r="Q50" s="36"/>
      <c r="R50" s="36"/>
      <c r="S50" s="36"/>
      <c r="T50" s="36"/>
      <c r="U50" s="36"/>
    </row>
    <row r="51" spans="1:21" ht="30.75" customHeight="1">
      <c r="A51" s="36"/>
      <c r="B51" s="1126"/>
      <c r="C51" s="1127"/>
      <c r="D51" s="54"/>
      <c r="E51" s="1116" t="s">
        <v>17</v>
      </c>
      <c r="F51" s="1116"/>
      <c r="G51" s="1116"/>
      <c r="H51" s="1116"/>
      <c r="I51" s="1116"/>
      <c r="J51" s="1117"/>
      <c r="K51" s="51" t="s">
        <v>450</v>
      </c>
      <c r="L51" s="52">
        <v>0</v>
      </c>
      <c r="M51" s="52" t="s">
        <v>450</v>
      </c>
      <c r="N51" s="52" t="s">
        <v>450</v>
      </c>
      <c r="O51" s="53">
        <v>16</v>
      </c>
      <c r="P51" s="36"/>
      <c r="Q51" s="36"/>
      <c r="R51" s="36"/>
      <c r="S51" s="36"/>
      <c r="T51" s="36"/>
      <c r="U51" s="36"/>
    </row>
    <row r="52" spans="1:21" ht="30.75" customHeight="1">
      <c r="A52" s="36"/>
      <c r="B52" s="1114" t="s">
        <v>18</v>
      </c>
      <c r="C52" s="1115"/>
      <c r="D52" s="54"/>
      <c r="E52" s="1116" t="s">
        <v>19</v>
      </c>
      <c r="F52" s="1116"/>
      <c r="G52" s="1116"/>
      <c r="H52" s="1116"/>
      <c r="I52" s="1116"/>
      <c r="J52" s="1117"/>
      <c r="K52" s="51">
        <v>61566</v>
      </c>
      <c r="L52" s="52">
        <v>62488</v>
      </c>
      <c r="M52" s="52">
        <v>63416</v>
      </c>
      <c r="N52" s="52">
        <v>64978</v>
      </c>
      <c r="O52" s="53">
        <v>67506</v>
      </c>
      <c r="P52" s="36"/>
      <c r="Q52" s="36"/>
      <c r="R52" s="36"/>
      <c r="S52" s="36"/>
      <c r="T52" s="36"/>
      <c r="U52" s="36"/>
    </row>
    <row r="53" spans="1:21" ht="30.75" customHeight="1" thickBot="1">
      <c r="A53" s="36"/>
      <c r="B53" s="1118" t="s">
        <v>20</v>
      </c>
      <c r="C53" s="1119"/>
      <c r="D53" s="55"/>
      <c r="E53" s="1120" t="s">
        <v>21</v>
      </c>
      <c r="F53" s="1120"/>
      <c r="G53" s="1120"/>
      <c r="H53" s="1120"/>
      <c r="I53" s="1120"/>
      <c r="J53" s="1121"/>
      <c r="K53" s="56">
        <v>40145</v>
      </c>
      <c r="L53" s="57">
        <v>30548</v>
      </c>
      <c r="M53" s="57">
        <v>27882</v>
      </c>
      <c r="N53" s="57">
        <v>29658</v>
      </c>
      <c r="O53" s="58">
        <v>25886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2016-05-24T08:46:12Z</cp:lastPrinted>
  <dcterms:created xsi:type="dcterms:W3CDTF">2016-02-08T07:33:05Z</dcterms:created>
  <dcterms:modified xsi:type="dcterms:W3CDTF">2016-05-25T12:32:13Z</dcterms:modified>
</cp:coreProperties>
</file>