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6" windowHeight="77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BG33" i="9"/>
  <c r="BG32" i="9"/>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U34" i="9"/>
  <c r="BW33" i="9"/>
  <c r="U33" i="9"/>
  <c r="CO32" i="9"/>
  <c r="CO33" i="9" s="1"/>
  <c r="CO34" i="9" s="1"/>
  <c r="CO35" i="9" s="1"/>
  <c r="CO36" i="9" s="1"/>
  <c r="CO37" i="9" s="1"/>
  <c r="CO38" i="9" s="1"/>
  <c r="CO39" i="9" s="1"/>
  <c r="CO40" i="9" s="1"/>
  <c r="BW32" i="9"/>
  <c r="U32" i="9"/>
  <c r="CO31" i="9"/>
  <c r="BW31" i="9"/>
  <c r="C31" i="9"/>
  <c r="C32" i="9" l="1"/>
  <c r="C33" i="9" s="1"/>
  <c r="C34" i="9" s="1"/>
  <c r="C35" i="9" s="1"/>
  <c r="C36" i="9" s="1"/>
  <c r="C37" i="9" s="1"/>
  <c r="C38" i="9" s="1"/>
  <c r="C39" i="9" s="1"/>
  <c r="C40" i="9" s="1"/>
  <c r="U31" i="9"/>
  <c r="AM31" i="9" s="1"/>
  <c r="AM32" i="9" s="1"/>
  <c r="AM33"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 r="BE34" i="9" s="1"/>
</calcChain>
</file>

<file path=xl/sharedStrings.xml><?xml version="1.0" encoding="utf-8"?>
<sst xmlns="http://schemas.openxmlformats.org/spreadsheetml/2006/main" count="968" uniqueCount="538">
  <si>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</si>
  <si>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</si>
  <si>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</si>
  <si>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</si>
  <si>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</si>
  <si>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</si>
  <si>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</si>
  <si>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</si>
  <si>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</si>
  <si>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</si>
  <si>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</si>
  <si>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</si>
  <si>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</si>
  <si>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</si>
  <si>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</si>
  <si>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</si>
  <si>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</si>
  <si>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</si>
  <si>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</si>
  <si>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</si>
  <si>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</si>
  <si>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</si>
  <si>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</si>
  <si>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</si>
  <si>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</si>
  <si>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</si>
  <si>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</si>
  <si>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</si>
  <si>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</si>
  <si>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</si>
  <si>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</si>
  <si>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</si>
  <si>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</si>
  <si>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</si>
  <si>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</si>
  <si>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</si>
  <si>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</si>
  <si>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</si>
  <si>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</si>
  <si>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</si>
  <si>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</si>
  <si>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</si>
  <si>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</si>
  <si>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</si>
  <si>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</si>
  <si>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</si>
  <si>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</si>
  <si>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</si>
  <si>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</si>
  <si>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</si>
  <si>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</si>
  <si>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</si>
  <si>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</si>
  <si>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</si>
  <si>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</si>
  <si>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</si>
  <si>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</si>
  <si>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</si>
  <si>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</si>
  <si>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</si>
  <si>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</si>
  <si>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</si>
  <si>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香川県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</si>
  <si>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</si>
  <si>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</si>
  <si>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</si>
  <si>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</si>
  <si>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</si>
  <si>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</si>
  <si>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</si>
  <si>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</si>
  <si>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</si>
  <si>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</si>
  <si>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</si>
  <si>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</si>
  <si>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</si>
  <si>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</si>
  <si>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</si>
  <si>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</si>
  <si>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</si>
  <si>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</si>
  <si>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</si>
  <si>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</si>
  <si>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</si>
  <si>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</si>
  <si>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</si>
  <si>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</si>
  <si>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</si>
  <si>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</si>
  <si>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</si>
  <si>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</si>
  <si>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</si>
  <si>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</si>
  <si>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</si>
  <si>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</si>
  <si>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</si>
  <si>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</si>
  <si>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</si>
  <si>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</si>
  <si>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</si>
  <si>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</si>
  <si>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</si>
  <si>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</si>
  <si>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</si>
  <si>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</si>
  <si>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</si>
  <si>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</si>
  <si>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</si>
  <si>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</si>
  <si>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</si>
  <si>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</si>
  <si>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</si>
  <si>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</si>
  <si>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</si>
  <si>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</si>
  <si>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</si>
  <si>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</si>
  <si>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</si>
  <si>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</si>
  <si>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</si>
  <si>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</si>
  <si>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</si>
  <si>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</si>
  <si>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</si>
  <si>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</si>
  <si>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</si>
  <si>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</si>
  <si>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</si>
  <si>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</si>
  <si>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</si>
  <si>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</si>
  <si>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</si>
  <si>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</si>
  <si>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</si>
  <si>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</si>
  <si>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</si>
  <si>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</si>
  <si>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</si>
  <si>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</si>
  <si>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</si>
  <si>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</si>
  <si>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</si>
  <si>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</si>
  <si>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</si>
  <si>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</si>
  <si>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</si>
  <si>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</si>
  <si>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</si>
  <si>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</si>
  <si>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</si>
  <si>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</si>
  <si>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</si>
  <si>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</si>
  <si>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</si>
  <si>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</si>
  <si>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</si>
  <si>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</si>
  <si>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</si>
  <si>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</si>
  <si>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</si>
  <si>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</si>
  <si>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</si>
  <si>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</si>
  <si>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</si>
  <si>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香川県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</si>
  <si>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</si>
  <si>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</si>
  <si>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</si>
  <si>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</si>
  <si>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</si>
  <si>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</si>
  <si>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</si>
  <si>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</si>
  <si>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</si>
  <si>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</si>
  <si>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</si>
  <si>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</si>
  <si>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</si>
  <si>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</si>
  <si>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</si>
  <si>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</si>
  <si>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</si>
  <si>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</si>
  <si>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</si>
  <si>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</si>
  <si>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</si>
  <si>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</si>
  <si>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</si>
  <si>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</si>
  <si>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</si>
  <si>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</si>
  <si>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</si>
  <si>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</si>
  <si>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</si>
  <si>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</si>
  <si>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</si>
  <si>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</si>
  <si>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</si>
  <si>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</si>
  <si>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</si>
  <si>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</si>
  <si>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</si>
  <si>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</si>
  <si>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</si>
  <si>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</si>
  <si>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</si>
  <si>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</si>
  <si>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</si>
  <si>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</si>
  <si>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</si>
  <si>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</si>
  <si>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</si>
  <si>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</si>
  <si>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</si>
  <si>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</si>
  <si>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</si>
  <si>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</si>
  <si>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</si>
  <si>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</si>
  <si>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</si>
  <si>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</si>
  <si>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</si>
  <si>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</si>
  <si>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</si>
  <si>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</si>
  <si>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</si>
  <si>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</si>
  <si>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</si>
  <si>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</si>
  <si>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</si>
  <si>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</si>
  <si>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</si>
  <si>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</si>
  <si>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</si>
  <si>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</si>
  <si>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</si>
  <si>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</si>
  <si>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</si>
  <si>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</si>
  <si>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</si>
  <si>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</si>
  <si>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</si>
  <si>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</si>
  <si>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</si>
  <si>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</si>
  <si>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</si>
  <si>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</si>
  <si>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</si>
  <si>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</si>
  <si>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</si>
  <si>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</si>
  <si>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</si>
  <si>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</si>
  <si>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</si>
  <si>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</si>
  <si>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</si>
  <si>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</si>
  <si>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</si>
  <si>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</si>
  <si>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</si>
  <si>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</si>
  <si>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</si>
  <si>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</si>
  <si>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</si>
  <si>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</si>
  <si>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</si>
  <si>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</si>
  <si>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</si>
  <si>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</si>
  <si>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</si>
  <si>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</si>
  <si>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</si>
  <si>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</si>
  <si>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</si>
  <si>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</si>
  <si>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</si>
  <si>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</si>
  <si>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</si>
  <si>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</si>
  <si>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</si>
  <si>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</si>
  <si>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</si>
  <si>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</si>
  <si>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</si>
  <si>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</si>
  <si>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</si>
  <si>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</si>
  <si>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</si>
  <si>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</si>
  <si>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</si>
  <si>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</si>
  <si>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</si>
  <si>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</si>
  <si>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</si>
  <si>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</si>
  <si>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</si>
  <si>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</si>
  <si>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</si>
  <si>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</si>
  <si>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</si>
  <si>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</si>
  <si>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</si>
  <si>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</si>
  <si>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</si>
  <si>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</si>
  <si>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</si>
  <si>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</si>
  <si>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</si>
  <si>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</si>
  <si>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香川県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</si>
  <si>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</si>
  <si>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</si>
  <si>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</si>
  <si>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</si>
  <si>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</si>
  <si>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</si>
  <si>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</si>
  <si>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</si>
  <si>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</si>
  <si>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</si>
  <si>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</si>
  <si>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</si>
  <si>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</si>
  <si>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</si>
  <si>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</si>
  <si>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</si>
  <si>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</si>
  <si>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</si>
  <si>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</si>
  <si>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</si>
  <si>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</si>
  <si>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就農支援資金特別会計</t>
    <phoneticPr fontId="5"/>
  </si>
  <si>
    <t>中小企業高度化資金特別会計</t>
    <phoneticPr fontId="5"/>
  </si>
  <si>
    <t>集中管理特別会計</t>
    <phoneticPr fontId="5"/>
  </si>
  <si>
    <t>証紙特別会計</t>
    <phoneticPr fontId="5"/>
  </si>
  <si>
    <t>栗林公園特別会計</t>
    <phoneticPr fontId="5"/>
  </si>
  <si>
    <t>吉野川総合開発香川用水建設事業特別会計</t>
    <phoneticPr fontId="5"/>
  </si>
  <si>
    <t>林業・木材産業改善資金特別会計</t>
    <phoneticPr fontId="5"/>
  </si>
  <si>
    <t>沿岸漁業改善資金特別会計</t>
    <phoneticPr fontId="5"/>
  </si>
  <si>
    <t>県立大学特別会計</t>
    <phoneticPr fontId="5"/>
  </si>
  <si>
    <t>奨学金特別会計</t>
    <phoneticPr fontId="5"/>
  </si>
  <si>
    <t>県債管理特別会計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</si>
  <si>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</si>
  <si>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</si>
  <si>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</si>
  <si>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</si>
  <si>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</si>
  <si>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</si>
  <si>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</si>
  <si>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</si>
  <si>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</si>
  <si>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</si>
  <si>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</si>
  <si>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</si>
  <si>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</si>
  <si>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</si>
  <si>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香川県立病院事業会計</t>
    <phoneticPr fontId="5"/>
  </si>
  <si>
    <t>法適用企業</t>
    <phoneticPr fontId="5"/>
  </si>
  <si>
    <t>香川県水道用水供給事業会計</t>
    <phoneticPr fontId="5"/>
  </si>
  <si>
    <t>香川県工業用水道事業会計</t>
    <phoneticPr fontId="5"/>
  </si>
  <si>
    <t>香川県五色台水道事業会計</t>
    <phoneticPr fontId="5"/>
  </si>
  <si>
    <t>流域下水道事業特別会計</t>
    <phoneticPr fontId="5"/>
  </si>
  <si>
    <t>法非適用企業</t>
    <phoneticPr fontId="5"/>
  </si>
  <si>
    <t>臨海工業地帯造成事業特別会計</t>
    <phoneticPr fontId="5"/>
  </si>
  <si>
    <t>番の州地区臨海工業用土地造成事業特別会計</t>
    <phoneticPr fontId="5"/>
  </si>
  <si>
    <t>内陸工業団地造成事業特別会計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</si>
  <si>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</si>
  <si>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</si>
  <si>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</si>
  <si>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</si>
  <si>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</si>
  <si>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</si>
  <si>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</si>
  <si>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</si>
  <si>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</si>
  <si>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</si>
  <si>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</si>
  <si>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</si>
  <si>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</si>
  <si>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</si>
  <si>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</si>
  <si>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</si>
  <si>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</si>
  <si>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</si>
  <si>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</si>
  <si>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</si>
  <si>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</si>
  <si>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</si>
  <si>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</si>
  <si>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</si>
  <si>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</si>
  <si>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</si>
  <si>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</si>
  <si>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</si>
  <si>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</si>
  <si>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</si>
  <si>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</si>
  <si>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</si>
  <si>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</si>
  <si>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</si>
  <si>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</si>
  <si>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</si>
  <si>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</si>
  <si>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</si>
  <si>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</si>
  <si>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</si>
  <si>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</si>
  <si>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</si>
  <si>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</si>
  <si>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</si>
  <si>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</si>
  <si>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</si>
  <si>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</si>
  <si>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</si>
  <si>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</si>
  <si>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</si>
  <si>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</si>
  <si>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</si>
  <si>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</si>
  <si>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</si>
  <si>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</si>
  <si>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</si>
  <si>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</si>
  <si>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</si>
  <si>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</si>
  <si>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</si>
  <si>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</si>
  <si>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</si>
  <si>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</si>
  <si>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</si>
  <si>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</si>
  <si>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</si>
  <si>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</si>
  <si>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</si>
  <si>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</si>
  <si>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</si>
  <si>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</si>
  <si>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</si>
  <si>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</si>
  <si>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</si>
  <si>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</si>
  <si>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</si>
  <si>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</si>
  <si>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</si>
  <si>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</si>
  <si>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</si>
  <si>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</si>
  <si>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</si>
  <si>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</si>
  <si>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</si>
  <si>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</si>
  <si>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</si>
  <si>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</si>
  <si>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</si>
  <si>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</si>
  <si>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</si>
  <si>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</si>
  <si>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</si>
  <si>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</si>
  <si>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</si>
  <si>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</si>
  <si>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</si>
  <si>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</si>
  <si>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</si>
  <si>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</si>
  <si>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</si>
  <si>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</si>
  <si>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</si>
  <si>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</si>
  <si>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</si>
  <si>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</si>
  <si>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</si>
  <si>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</si>
  <si>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</si>
  <si>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</si>
  <si>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</si>
  <si>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</si>
  <si>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</si>
  <si>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</si>
  <si>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</si>
  <si>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</si>
  <si>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</si>
  <si>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</si>
  <si>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</si>
  <si>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</si>
  <si>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</si>
  <si>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</si>
  <si>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</si>
  <si>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</si>
  <si>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</si>
  <si>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</si>
  <si>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</si>
  <si>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</si>
  <si>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</si>
  <si>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</si>
  <si>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</si>
  <si>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</si>
  <si>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0.06</t>
  </si>
  <si>
    <t>▲ 0.15</t>
  </si>
  <si>
    <t>香川県水道用水供給事業会計</t>
  </si>
  <si>
    <t>香川県立病院事業会計</t>
  </si>
  <si>
    <t>一般会計</t>
  </si>
  <si>
    <t>香川県工業用水道事業会計</t>
  </si>
  <si>
    <t>番の州地区臨海工業用土地造成事業特別会計</t>
  </si>
  <si>
    <t>証紙特別会計</t>
  </si>
  <si>
    <t>香川県五色台水道事業会計</t>
  </si>
  <si>
    <t>集中管理特別会計</t>
  </si>
  <si>
    <t>その他会計（赤字）</t>
  </si>
  <si>
    <t>その他会計（黒字）</t>
  </si>
  <si>
    <t>-</t>
    <phoneticPr fontId="2"/>
  </si>
  <si>
    <t>高松空港ビル（株）</t>
    <rPh sb="0" eb="2">
      <t>タカマツ</t>
    </rPh>
    <rPh sb="2" eb="4">
      <t>クウコウ</t>
    </rPh>
    <rPh sb="6" eb="9">
      <t>カブ</t>
    </rPh>
    <phoneticPr fontId="2"/>
  </si>
  <si>
    <t>（公財）明治百年記念香川県青少年基金</t>
    <rPh sb="1" eb="2">
      <t>コウ</t>
    </rPh>
    <rPh sb="2" eb="3">
      <t>ザイ</t>
    </rPh>
    <rPh sb="4" eb="6">
      <t>メイジ</t>
    </rPh>
    <rPh sb="6" eb="8">
      <t>ヒャクネン</t>
    </rPh>
    <rPh sb="8" eb="10">
      <t>キネン</t>
    </rPh>
    <rPh sb="10" eb="13">
      <t>カガワケン</t>
    </rPh>
    <rPh sb="13" eb="16">
      <t>セイショウネン</t>
    </rPh>
    <rPh sb="16" eb="18">
      <t>キキン</t>
    </rPh>
    <phoneticPr fontId="2"/>
  </si>
  <si>
    <t>（公財）香川県国際交流協会</t>
    <rPh sb="1" eb="2">
      <t>コウ</t>
    </rPh>
    <rPh sb="2" eb="3">
      <t>ザイ</t>
    </rPh>
    <rPh sb="4" eb="7">
      <t>カガワケン</t>
    </rPh>
    <rPh sb="7" eb="9">
      <t>コクサイ</t>
    </rPh>
    <rPh sb="9" eb="11">
      <t>コウリュウ</t>
    </rPh>
    <rPh sb="11" eb="13">
      <t>キョウカイ</t>
    </rPh>
    <phoneticPr fontId="2"/>
  </si>
  <si>
    <t>（公財）かがわ水と緑の財団</t>
    <rPh sb="1" eb="2">
      <t>コウ</t>
    </rPh>
    <rPh sb="2" eb="3">
      <t>ザイ</t>
    </rPh>
    <rPh sb="7" eb="8">
      <t>ミズ</t>
    </rPh>
    <rPh sb="9" eb="10">
      <t>ミドリ</t>
    </rPh>
    <rPh sb="11" eb="13">
      <t>ザイダン</t>
    </rPh>
    <phoneticPr fontId="2"/>
  </si>
  <si>
    <t>（公財）香川県環境保全公社</t>
    <rPh sb="1" eb="2">
      <t>コウ</t>
    </rPh>
    <rPh sb="2" eb="3">
      <t>ザイ</t>
    </rPh>
    <rPh sb="4" eb="7">
      <t>カガワケン</t>
    </rPh>
    <rPh sb="7" eb="9">
      <t>カンキョウ</t>
    </rPh>
    <rPh sb="9" eb="11">
      <t>ホゼン</t>
    </rPh>
    <rPh sb="11" eb="13">
      <t>コウシャ</t>
    </rPh>
    <phoneticPr fontId="2"/>
  </si>
  <si>
    <t>（公財）吉野川水源地域対策基金</t>
    <rPh sb="1" eb="2">
      <t>コウ</t>
    </rPh>
    <rPh sb="2" eb="3">
      <t>ザイ</t>
    </rPh>
    <rPh sb="4" eb="6">
      <t>ヨシノ</t>
    </rPh>
    <rPh sb="6" eb="7">
      <t>ガワ</t>
    </rPh>
    <rPh sb="7" eb="9">
      <t>スイゲン</t>
    </rPh>
    <rPh sb="9" eb="11">
      <t>チイキ</t>
    </rPh>
    <rPh sb="11" eb="13">
      <t>タイサク</t>
    </rPh>
    <rPh sb="13" eb="15">
      <t>キキン</t>
    </rPh>
    <phoneticPr fontId="2"/>
  </si>
  <si>
    <t>（公財）香川県身体障害者団体連合会</t>
    <rPh sb="1" eb="2">
      <t>コウ</t>
    </rPh>
    <rPh sb="2" eb="3">
      <t>ザイ</t>
    </rPh>
    <rPh sb="4" eb="7">
      <t>カガワケン</t>
    </rPh>
    <rPh sb="7" eb="9">
      <t>シンタイ</t>
    </rPh>
    <rPh sb="9" eb="12">
      <t>ショウガイシャ</t>
    </rPh>
    <rPh sb="12" eb="14">
      <t>ダンタイ</t>
    </rPh>
    <rPh sb="14" eb="17">
      <t>レンゴウカイ</t>
    </rPh>
    <phoneticPr fontId="2"/>
  </si>
  <si>
    <t>（公財）香川いのちのリレー財団</t>
    <rPh sb="1" eb="2">
      <t>コウ</t>
    </rPh>
    <rPh sb="2" eb="3">
      <t>ザイ</t>
    </rPh>
    <rPh sb="4" eb="6">
      <t>カガワ</t>
    </rPh>
    <rPh sb="13" eb="15">
      <t>ザイダン</t>
    </rPh>
    <phoneticPr fontId="2"/>
  </si>
  <si>
    <t>（公財）香川県生活衛生営業指導センター</t>
    <rPh sb="1" eb="2">
      <t>コウ</t>
    </rPh>
    <rPh sb="2" eb="3">
      <t>ザイ</t>
    </rPh>
    <rPh sb="4" eb="7">
      <t>カガワケン</t>
    </rPh>
    <rPh sb="7" eb="9">
      <t>セイカツ</t>
    </rPh>
    <rPh sb="9" eb="11">
      <t>エイセイ</t>
    </rPh>
    <rPh sb="11" eb="13">
      <t>エイギョウ</t>
    </rPh>
    <rPh sb="13" eb="15">
      <t>シドウ</t>
    </rPh>
    <phoneticPr fontId="2"/>
  </si>
  <si>
    <t>（公財）香川県食鳥衛生検査センター</t>
    <rPh sb="1" eb="2">
      <t>コウ</t>
    </rPh>
    <rPh sb="2" eb="3">
      <t>ザイ</t>
    </rPh>
    <rPh sb="4" eb="7">
      <t>カガワケン</t>
    </rPh>
    <rPh sb="7" eb="9">
      <t>ショクチョウ</t>
    </rPh>
    <rPh sb="9" eb="11">
      <t>エイセイ</t>
    </rPh>
    <rPh sb="11" eb="13">
      <t>ケンサ</t>
    </rPh>
    <phoneticPr fontId="2"/>
  </si>
  <si>
    <t>（公財）瀬戸大橋記念公園管理協会</t>
    <rPh sb="1" eb="2">
      <t>コウ</t>
    </rPh>
    <rPh sb="2" eb="3">
      <t>ザイ</t>
    </rPh>
    <rPh sb="4" eb="6">
      <t>セト</t>
    </rPh>
    <rPh sb="6" eb="8">
      <t>オオハシ</t>
    </rPh>
    <rPh sb="8" eb="10">
      <t>キネン</t>
    </rPh>
    <rPh sb="10" eb="12">
      <t>コウエン</t>
    </rPh>
    <rPh sb="12" eb="14">
      <t>カンリ</t>
    </rPh>
    <rPh sb="14" eb="16">
      <t>キョウカイ</t>
    </rPh>
    <phoneticPr fontId="2"/>
  </si>
  <si>
    <t>（公財）かがわ産業支援財団</t>
    <rPh sb="1" eb="2">
      <t>コウ</t>
    </rPh>
    <rPh sb="2" eb="3">
      <t>ザイ</t>
    </rPh>
    <rPh sb="7" eb="9">
      <t>サンギョウ</t>
    </rPh>
    <rPh sb="9" eb="11">
      <t>シエン</t>
    </rPh>
    <rPh sb="11" eb="13">
      <t>ザイダン</t>
    </rPh>
    <phoneticPr fontId="2"/>
  </si>
  <si>
    <t>（公財）香川県農地機構</t>
    <rPh sb="1" eb="2">
      <t>コウ</t>
    </rPh>
    <rPh sb="2" eb="3">
      <t>ザイ</t>
    </rPh>
    <rPh sb="4" eb="7">
      <t>カガワケン</t>
    </rPh>
    <rPh sb="7" eb="9">
      <t>ノウチ</t>
    </rPh>
    <rPh sb="9" eb="11">
      <t>キコウ</t>
    </rPh>
    <phoneticPr fontId="2"/>
  </si>
  <si>
    <t>（公社）香川県青果物協会</t>
    <rPh sb="1" eb="2">
      <t>コウ</t>
    </rPh>
    <rPh sb="2" eb="3">
      <t>シャ</t>
    </rPh>
    <rPh sb="4" eb="7">
      <t>カガワケン</t>
    </rPh>
    <rPh sb="7" eb="9">
      <t>セイカ</t>
    </rPh>
    <rPh sb="9" eb="10">
      <t>モノ</t>
    </rPh>
    <rPh sb="10" eb="12">
      <t>キョウカイ</t>
    </rPh>
    <phoneticPr fontId="2"/>
  </si>
  <si>
    <t>（公財）香川県水産振興基金</t>
    <rPh sb="1" eb="2">
      <t>コウ</t>
    </rPh>
    <rPh sb="2" eb="3">
      <t>ザイ</t>
    </rPh>
    <rPh sb="4" eb="7">
      <t>カガワケン</t>
    </rPh>
    <rPh sb="7" eb="9">
      <t>スイサン</t>
    </rPh>
    <rPh sb="9" eb="11">
      <t>シンコウ</t>
    </rPh>
    <rPh sb="11" eb="13">
      <t>キキン</t>
    </rPh>
    <phoneticPr fontId="2"/>
  </si>
  <si>
    <t>（公財）香川県建設技術センター</t>
    <rPh sb="1" eb="2">
      <t>コウ</t>
    </rPh>
    <rPh sb="2" eb="3">
      <t>ザイ</t>
    </rPh>
    <rPh sb="4" eb="7">
      <t>カガワケン</t>
    </rPh>
    <rPh sb="7" eb="9">
      <t>ケンセツ</t>
    </rPh>
    <rPh sb="9" eb="11">
      <t>ギジュツ</t>
    </rPh>
    <phoneticPr fontId="2"/>
  </si>
  <si>
    <t>（公財）香川県下水道公社</t>
    <rPh sb="1" eb="2">
      <t>コウ</t>
    </rPh>
    <rPh sb="2" eb="3">
      <t>ザイ</t>
    </rPh>
    <rPh sb="4" eb="7">
      <t>カガワケン</t>
    </rPh>
    <rPh sb="7" eb="10">
      <t>ゲスイドウ</t>
    </rPh>
    <rPh sb="10" eb="12">
      <t>コウシャ</t>
    </rPh>
    <phoneticPr fontId="2"/>
  </si>
  <si>
    <t>（公財）香川県暴力追放運動推進センター</t>
    <rPh sb="1" eb="2">
      <t>コウ</t>
    </rPh>
    <rPh sb="2" eb="3">
      <t>ザイ</t>
    </rPh>
    <rPh sb="4" eb="7">
      <t>カガワケン</t>
    </rPh>
    <rPh sb="7" eb="9">
      <t>ボウリョク</t>
    </rPh>
    <rPh sb="9" eb="11">
      <t>ツイホウ</t>
    </rPh>
    <rPh sb="11" eb="13">
      <t>ウンドウ</t>
    </rPh>
    <rPh sb="13" eb="15">
      <t>スイシン</t>
    </rPh>
    <phoneticPr fontId="2"/>
  </si>
  <si>
    <t>（公財）香川県体育協会</t>
    <rPh sb="1" eb="2">
      <t>コウ</t>
    </rPh>
    <rPh sb="2" eb="3">
      <t>ザイ</t>
    </rPh>
    <rPh sb="4" eb="7">
      <t>カガワケン</t>
    </rPh>
    <rPh sb="7" eb="9">
      <t>タイイク</t>
    </rPh>
    <rPh sb="9" eb="11">
      <t>キョウカイ</t>
    </rPh>
    <phoneticPr fontId="2"/>
  </si>
  <si>
    <t>（公財）置県百年記念香川県文化芸術振興財団</t>
    <rPh sb="1" eb="2">
      <t>コウ</t>
    </rPh>
    <rPh sb="2" eb="3">
      <t>ザイ</t>
    </rPh>
    <rPh sb="4" eb="6">
      <t>チケン</t>
    </rPh>
    <rPh sb="6" eb="8">
      <t>ヒャクネン</t>
    </rPh>
    <rPh sb="8" eb="10">
      <t>キネン</t>
    </rPh>
    <rPh sb="10" eb="13">
      <t>カガワケン</t>
    </rPh>
    <rPh sb="13" eb="15">
      <t>ブンカ</t>
    </rPh>
    <rPh sb="15" eb="17">
      <t>ゲイジュツ</t>
    </rPh>
    <rPh sb="17" eb="19">
      <t>シンコウ</t>
    </rPh>
    <rPh sb="19" eb="21">
      <t>ザイダン</t>
    </rPh>
    <phoneticPr fontId="2"/>
  </si>
  <si>
    <t>瀬戸大橋高速鉄道保有（株）</t>
    <rPh sb="0" eb="2">
      <t>セト</t>
    </rPh>
    <rPh sb="2" eb="4">
      <t>オオハシ</t>
    </rPh>
    <rPh sb="4" eb="6">
      <t>コウソク</t>
    </rPh>
    <rPh sb="6" eb="8">
      <t>テツドウ</t>
    </rPh>
    <rPh sb="8" eb="10">
      <t>ホユウ</t>
    </rPh>
    <rPh sb="11" eb="12">
      <t>カブ</t>
    </rPh>
    <phoneticPr fontId="2"/>
  </si>
  <si>
    <t>（公財）香川県児童・青少年健全育成事業団</t>
    <rPh sb="1" eb="2">
      <t>コウ</t>
    </rPh>
    <rPh sb="2" eb="3">
      <t>ザイ</t>
    </rPh>
    <rPh sb="4" eb="7">
      <t>カガワケン</t>
    </rPh>
    <rPh sb="7" eb="9">
      <t>ジドウ</t>
    </rPh>
    <rPh sb="10" eb="13">
      <t>セイショウネン</t>
    </rPh>
    <rPh sb="13" eb="15">
      <t>ケンゼン</t>
    </rPh>
    <rPh sb="15" eb="17">
      <t>イクセイ</t>
    </rPh>
    <rPh sb="17" eb="20">
      <t>ジギョウダン</t>
    </rPh>
    <phoneticPr fontId="2"/>
  </si>
  <si>
    <t>（公社）香川県畜産協会</t>
    <rPh sb="1" eb="2">
      <t>コウ</t>
    </rPh>
    <rPh sb="2" eb="3">
      <t>シャ</t>
    </rPh>
    <rPh sb="4" eb="7">
      <t>カガワケン</t>
    </rPh>
    <rPh sb="7" eb="9">
      <t>チクサン</t>
    </rPh>
    <rPh sb="9" eb="11">
      <t>キョウカイ</t>
    </rPh>
    <phoneticPr fontId="2"/>
  </si>
  <si>
    <t>（公財）かがわ健康福祉機構</t>
    <rPh sb="1" eb="2">
      <t>コウ</t>
    </rPh>
    <rPh sb="2" eb="3">
      <t>ザイ</t>
    </rPh>
    <rPh sb="7" eb="9">
      <t>ケンコウ</t>
    </rPh>
    <rPh sb="9" eb="11">
      <t>フクシ</t>
    </rPh>
    <rPh sb="11" eb="13">
      <t>キコウ</t>
    </rPh>
    <phoneticPr fontId="2"/>
  </si>
  <si>
    <t>（一財）かがわ県産品振興機構</t>
    <rPh sb="1" eb="2">
      <t>イチ</t>
    </rPh>
    <rPh sb="2" eb="3">
      <t>ザイ</t>
    </rPh>
    <rPh sb="7" eb="8">
      <t>ケン</t>
    </rPh>
    <rPh sb="8" eb="10">
      <t>サンピン</t>
    </rPh>
    <rPh sb="10" eb="12">
      <t>シンコウ</t>
    </rPh>
    <rPh sb="12" eb="14">
      <t>キコウ</t>
    </rPh>
    <phoneticPr fontId="2"/>
  </si>
  <si>
    <t>（公財）高松観光コンベンション・ビューロー</t>
    <rPh sb="1" eb="2">
      <t>コウ</t>
    </rPh>
    <rPh sb="2" eb="3">
      <t>ザイ</t>
    </rPh>
    <rPh sb="4" eb="6">
      <t>タカマツ</t>
    </rPh>
    <rPh sb="6" eb="8">
      <t>カンコウ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</si>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</sst>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64604</c:v>
                </c:pt>
                <c:pt idx="3">
                  <c:v>75396</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51811</c:v>
                </c:pt>
                <c:pt idx="1">
                  <c:v>47437</c:v>
                </c:pt>
                <c:pt idx="2">
                  <c:v>48594</c:v>
                </c:pt>
                <c:pt idx="3">
                  <c:v>55218</c:v>
                </c:pt>
                <c:pt idx="4">
                  <c:v>51314</c:v>
                </c:pt>
              </c:numCache>
            </c:numRef>
          </c:val>
          <c:smooth val="0"/>
        </c:ser>
        <c:dLbls>
          <c:showLegendKey val="0"/>
          <c:showVal val="0"/>
          <c:showCatName val="0"/>
          <c:showSerName val="0"/>
          <c:showPercent val="0"/>
          <c:showBubbleSize val="0"/>
        </c:dLbls>
        <c:marker val="1"/>
        <c:smooth val="0"/>
        <c:axId val="63366656"/>
        <c:axId val="63368576"/>
      </c:lineChart>
      <c:catAx>
        <c:axId val="6336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68576"/>
        <c:crosses val="autoZero"/>
        <c:auto val="1"/>
        <c:lblAlgn val="ctr"/>
        <c:lblOffset val="100"/>
        <c:tickLblSkip val="1"/>
        <c:tickMarkSkip val="1"/>
        <c:noMultiLvlLbl val="0"/>
      </c:catAx>
      <c:valAx>
        <c:axId val="63368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6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2.4300000000000002</c:v>
                </c:pt>
                <c:pt idx="1">
                  <c:v>2.71</c:v>
                </c:pt>
                <c:pt idx="2">
                  <c:v>2.82</c:v>
                </c:pt>
                <c:pt idx="3">
                  <c:v>2.5</c:v>
                </c:pt>
                <c:pt idx="4">
                  <c:v>1.51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2.91</c:v>
                </c:pt>
                <c:pt idx="1">
                  <c:v>4.07</c:v>
                </c:pt>
                <c:pt idx="2">
                  <c:v>3.84</c:v>
                </c:pt>
                <c:pt idx="3">
                  <c:v>5.22</c:v>
                </c:pt>
                <c:pt idx="4">
                  <c:v>6.01</c:v>
                </c:pt>
              </c:numCache>
            </c:numRef>
          </c:val>
        </c:ser>
        <c:dLbls>
          <c:showLegendKey val="0"/>
          <c:showVal val="0"/>
          <c:showCatName val="0"/>
          <c:showSerName val="0"/>
          <c:showPercent val="0"/>
          <c:showBubbleSize val="0"/>
        </c:dLbls>
        <c:gapWidth val="250"/>
        <c:overlap val="100"/>
        <c:axId val="66151936"/>
        <c:axId val="66153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1.56</c:v>
                </c:pt>
                <c:pt idx="1">
                  <c:v>1.42</c:v>
                </c:pt>
                <c:pt idx="2">
                  <c:v>-0.06</c:v>
                </c:pt>
                <c:pt idx="3">
                  <c:v>1.07</c:v>
                </c:pt>
                <c:pt idx="4">
                  <c:v>-0.15</c:v>
                </c:pt>
              </c:numCache>
            </c:numRef>
          </c:val>
          <c:smooth val="0"/>
        </c:ser>
        <c:dLbls>
          <c:showLegendKey val="0"/>
          <c:showVal val="0"/>
          <c:showCatName val="0"/>
          <c:showSerName val="0"/>
          <c:showPercent val="0"/>
          <c:showBubbleSize val="0"/>
        </c:dLbls>
        <c:marker val="1"/>
        <c:smooth val="0"/>
        <c:axId val="66151936"/>
        <c:axId val="66153856"/>
      </c:lineChart>
      <c:catAx>
        <c:axId val="661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153856"/>
        <c:crosses val="autoZero"/>
        <c:auto val="1"/>
        <c:lblAlgn val="ctr"/>
        <c:lblOffset val="100"/>
        <c:tickLblSkip val="1"/>
        <c:tickMarkSkip val="1"/>
        <c:noMultiLvlLbl val="0"/>
      </c:catAx>
      <c:valAx>
        <c:axId val="6615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香川県五色台水道事業会計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0.04</c:v>
                </c:pt>
                <c:pt idx="8">
                  <c:v>#N/A</c:v>
                </c:pt>
                <c:pt idx="9">
                  <c:v>0.04</c:v>
                </c:pt>
              </c:numCache>
            </c:numRef>
          </c:val>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5"/>
          <c:order val="5"/>
          <c:tx>
            <c:strRef>
              <c:f>データシート!$A$32</c:f>
              <c:strCache>
                <c:ptCount val="1"/>
                <c:pt idx="0">
                  <c:v>番の州地区臨海工業用土地造成事業特別会計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0.47</c:v>
                </c:pt>
                <c:pt idx="2">
                  <c:v>#N/A</c:v>
                </c:pt>
                <c:pt idx="3">
                  <c:v>0.44</c:v>
                </c:pt>
                <c:pt idx="4">
                  <c:v>#N/A</c:v>
                </c:pt>
                <c:pt idx="5">
                  <c:v>0.43</c:v>
                </c:pt>
                <c:pt idx="6">
                  <c:v>#N/A</c:v>
                </c:pt>
                <c:pt idx="7">
                  <c:v>0.43</c:v>
                </c:pt>
                <c:pt idx="8">
                  <c:v>#N/A</c:v>
                </c:pt>
                <c:pt idx="9">
                  <c:v>0.33</c:v>
                </c:pt>
              </c:numCache>
            </c:numRef>
          </c:val>
        </c:ser>
        <c:ser>
          <c:idx val="6"/>
          <c:order val="6"/>
          <c:tx>
            <c:strRef>
              <c:f>データシート!$A$33</c:f>
              <c:strCache>
                <c:ptCount val="1"/>
                <c:pt idx="0">
                  <c:v>香川県工業用水道事業会計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0.39</c:v>
                </c:pt>
                <c:pt idx="2">
                  <c:v>#N/A</c:v>
                </c:pt>
                <c:pt idx="3">
                  <c:v>0.45</c:v>
                </c:pt>
                <c:pt idx="4">
                  <c:v>#N/A</c:v>
                </c:pt>
                <c:pt idx="5">
                  <c:v>0.16</c:v>
                </c:pt>
                <c:pt idx="6">
                  <c:v>#N/A</c:v>
                </c:pt>
                <c:pt idx="7">
                  <c:v>0.76</c:v>
                </c:pt>
                <c:pt idx="8">
                  <c:v>#N/A</c:v>
                </c:pt>
                <c:pt idx="9">
                  <c:v>0.76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2.37</c:v>
                </c:pt>
                <c:pt idx="2">
                  <c:v>#N/A</c:v>
                </c:pt>
                <c:pt idx="3">
                  <c:v>2.64</c:v>
                </c:pt>
                <c:pt idx="4">
                  <c:v>#N/A</c:v>
                </c:pt>
                <c:pt idx="5">
                  <c:v>2.76</c:v>
                </c:pt>
                <c:pt idx="6">
                  <c:v>#N/A</c:v>
                </c:pt>
                <c:pt idx="7">
                  <c:v>2.44</c:v>
                </c:pt>
                <c:pt idx="8">
                  <c:v>#N/A</c:v>
                </c:pt>
                <c:pt idx="9">
                  <c:v>1.44</c:v>
                </c:pt>
              </c:numCache>
            </c:numRef>
          </c:val>
        </c:ser>
        <c:ser>
          <c:idx val="8"/>
          <c:order val="8"/>
          <c:tx>
            <c:strRef>
              <c:f>データシート!$A$35</c:f>
              <c:strCache>
                <c:ptCount val="1"/>
                <c:pt idx="0">
                  <c:v>香川県立病院事業会計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1.61</c:v>
                </c:pt>
                <c:pt idx="2">
                  <c:v>#N/A</c:v>
                </c:pt>
                <c:pt idx="3">
                  <c:v>1.89</c:v>
                </c:pt>
                <c:pt idx="4">
                  <c:v>#N/A</c:v>
                </c:pt>
                <c:pt idx="5">
                  <c:v>2.36</c:v>
                </c:pt>
                <c:pt idx="6">
                  <c:v>#N/A</c:v>
                </c:pt>
                <c:pt idx="7">
                  <c:v>2.13</c:v>
                </c:pt>
                <c:pt idx="8">
                  <c:v>#N/A</c:v>
                </c:pt>
                <c:pt idx="9">
                  <c:v>2.2999999999999998</c:v>
                </c:pt>
              </c:numCache>
            </c:numRef>
          </c:val>
        </c:ser>
        <c:ser>
          <c:idx val="9"/>
          <c:order val="9"/>
          <c:tx>
            <c:strRef>
              <c:f>データシート!$A$36</c:f>
              <c:strCache>
                <c:ptCount val="1"/>
                <c:pt idx="0">
                  <c:v>香川県水道用水供給事業会計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1.78</c:v>
                </c:pt>
                <c:pt idx="2">
                  <c:v>#N/A</c:v>
                </c:pt>
                <c:pt idx="3">
                  <c:v>2.87</c:v>
                </c:pt>
                <c:pt idx="4">
                  <c:v>#N/A</c:v>
                </c:pt>
                <c:pt idx="5">
                  <c:v>0.87</c:v>
                </c:pt>
                <c:pt idx="6">
                  <c:v>#N/A</c:v>
                </c:pt>
                <c:pt idx="7">
                  <c:v>3.36</c:v>
                </c:pt>
                <c:pt idx="8">
                  <c:v>#N/A</c:v>
                </c:pt>
                <c:pt idx="9">
                  <c:v>4.8099999999999996</c:v>
                </c:pt>
              </c:numCache>
            </c:numRef>
          </c:val>
        </c:ser>
        <c:dLbls>
          <c:showLegendKey val="0"/>
          <c:showVal val="0"/>
          <c:showCatName val="0"/>
          <c:showSerName val="0"/>
          <c:showPercent val="0"/>
          <c:showBubbleSize val="0"/>
        </c:dLbls>
        <c:gapWidth val="150"/>
        <c:overlap val="100"/>
        <c:axId val="66293120"/>
        <c:axId val="66307200"/>
      </c:barChart>
      <c:catAx>
        <c:axId val="662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07200"/>
        <c:crosses val="autoZero"/>
        <c:auto val="1"/>
        <c:lblAlgn val="ctr"/>
        <c:lblOffset val="100"/>
        <c:tickLblSkip val="1"/>
        <c:tickMarkSkip val="1"/>
        <c:noMultiLvlLbl val="0"/>
      </c:catAx>
      <c:valAx>
        <c:axId val="6630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29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33600</c:v>
                </c:pt>
                <c:pt idx="5">
                  <c:v>34980</c:v>
                </c:pt>
                <c:pt idx="8">
                  <c:v>36113</c:v>
                </c:pt>
                <c:pt idx="11">
                  <c:v>38052</c:v>
                </c:pt>
                <c:pt idx="14">
                  <c:v>40354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35</c:v>
                </c:pt>
                <c:pt idx="3">
                  <c:v>14</c:v>
                </c:pt>
                <c:pt idx="6">
                  <c:v>11</c:v>
                </c:pt>
                <c:pt idx="9">
                  <c:v>8</c:v>
                </c:pt>
                <c:pt idx="12">
                  <c:v>7</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951</c:v>
                </c:pt>
                <c:pt idx="3">
                  <c:v>1101</c:v>
                </c:pt>
                <c:pt idx="6">
                  <c:v>1110</c:v>
                </c:pt>
                <c:pt idx="9">
                  <c:v>1015</c:v>
                </c:pt>
                <c:pt idx="12">
                  <c:v>955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3206</c:v>
                </c:pt>
                <c:pt idx="3">
                  <c:v>3000</c:v>
                </c:pt>
                <c:pt idx="6">
                  <c:v>2826</c:v>
                </c:pt>
                <c:pt idx="9">
                  <c:v>2281</c:v>
                </c:pt>
                <c:pt idx="12">
                  <c:v>1835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4071</c:v>
                </c:pt>
                <c:pt idx="3">
                  <c:v>5040</c:v>
                </c:pt>
                <c:pt idx="6">
                  <c:v>4115</c:v>
                </c:pt>
                <c:pt idx="9">
                  <c:v>2567</c:v>
                </c:pt>
                <c:pt idx="12">
                  <c:v>969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59770</c:v>
                </c:pt>
                <c:pt idx="3">
                  <c:v>59852</c:v>
                </c:pt>
                <c:pt idx="6">
                  <c:v>60743</c:v>
                </c:pt>
                <c:pt idx="9">
                  <c:v>62962</c:v>
                </c:pt>
                <c:pt idx="12">
                  <c:v>62066</c:v>
                </c:pt>
              </c:numCache>
            </c:numRef>
          </c:val>
        </c:ser>
        <c:dLbls>
          <c:showLegendKey val="0"/>
          <c:showVal val="0"/>
          <c:showCatName val="0"/>
          <c:showSerName val="0"/>
          <c:showPercent val="0"/>
          <c:showBubbleSize val="0"/>
        </c:dLbls>
        <c:gapWidth val="100"/>
        <c:overlap val="100"/>
        <c:axId val="66505344"/>
        <c:axId val="6650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34433</c:v>
                </c:pt>
                <c:pt idx="2">
                  <c:v>#N/A</c:v>
                </c:pt>
                <c:pt idx="3">
                  <c:v>#N/A</c:v>
                </c:pt>
                <c:pt idx="4">
                  <c:v>34027</c:v>
                </c:pt>
                <c:pt idx="5">
                  <c:v>#N/A</c:v>
                </c:pt>
                <c:pt idx="6">
                  <c:v>#N/A</c:v>
                </c:pt>
                <c:pt idx="7">
                  <c:v>32692</c:v>
                </c:pt>
                <c:pt idx="8">
                  <c:v>#N/A</c:v>
                </c:pt>
                <c:pt idx="9">
                  <c:v>#N/A</c:v>
                </c:pt>
                <c:pt idx="10">
                  <c:v>30781</c:v>
                </c:pt>
                <c:pt idx="11">
                  <c:v>#N/A</c:v>
                </c:pt>
                <c:pt idx="12">
                  <c:v>#N/A</c:v>
                </c:pt>
                <c:pt idx="13">
                  <c:v>25478</c:v>
                </c:pt>
                <c:pt idx="14">
                  <c:v>#N/A</c:v>
                </c:pt>
              </c:numCache>
            </c:numRef>
          </c:val>
          <c:smooth val="0"/>
        </c:ser>
        <c:dLbls>
          <c:showLegendKey val="0"/>
          <c:showVal val="0"/>
          <c:showCatName val="0"/>
          <c:showSerName val="0"/>
          <c:showPercent val="0"/>
          <c:showBubbleSize val="0"/>
        </c:dLbls>
        <c:marker val="1"/>
        <c:smooth val="0"/>
        <c:axId val="66505344"/>
        <c:axId val="66507520"/>
      </c:lineChart>
      <c:catAx>
        <c:axId val="665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507520"/>
        <c:crosses val="autoZero"/>
        <c:auto val="1"/>
        <c:lblAlgn val="ctr"/>
        <c:lblOffset val="100"/>
        <c:tickLblSkip val="1"/>
        <c:tickMarkSkip val="1"/>
        <c:noMultiLvlLbl val="0"/>
      </c:catAx>
      <c:valAx>
        <c:axId val="6650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50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465820</c:v>
                </c:pt>
                <c:pt idx="5">
                  <c:v>482344</c:v>
                </c:pt>
                <c:pt idx="8">
                  <c:v>498169</c:v>
                </c:pt>
                <c:pt idx="11">
                  <c:v>510882</c:v>
                </c:pt>
                <c:pt idx="14">
                  <c:v>515517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21833</c:v>
                </c:pt>
                <c:pt idx="5">
                  <c:v>20875</c:v>
                </c:pt>
                <c:pt idx="8">
                  <c:v>20125</c:v>
                </c:pt>
                <c:pt idx="11">
                  <c:v>19626</c:v>
                </c:pt>
                <c:pt idx="14">
                  <c:v>18791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42762</c:v>
                </c:pt>
                <c:pt idx="5">
                  <c:v>49151</c:v>
                </c:pt>
                <c:pt idx="8">
                  <c:v>48729</c:v>
                </c:pt>
                <c:pt idx="11">
                  <c:v>53244</c:v>
                </c:pt>
                <c:pt idx="14">
                  <c:v>55980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6005</c:v>
                </c:pt>
                <c:pt idx="3">
                  <c:v>5773</c:v>
                </c:pt>
                <c:pt idx="6">
                  <c:v>83</c:v>
                </c:pt>
                <c:pt idx="9">
                  <c:v>27</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137442</c:v>
                </c:pt>
                <c:pt idx="3">
                  <c:v>139911</c:v>
                </c:pt>
                <c:pt idx="6">
                  <c:v>139311</c:v>
                </c:pt>
                <c:pt idx="9">
                  <c:v>129392</c:v>
                </c:pt>
                <c:pt idx="12">
                  <c:v>120899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21085</c:v>
                </c:pt>
                <c:pt idx="3">
                  <c:v>19132</c:v>
                </c:pt>
                <c:pt idx="6">
                  <c:v>18477</c:v>
                </c:pt>
                <c:pt idx="9">
                  <c:v>29001</c:v>
                </c:pt>
                <c:pt idx="12">
                  <c:v>26274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7367</c:v>
                </c:pt>
                <c:pt idx="3">
                  <c:v>6226</c:v>
                </c:pt>
                <c:pt idx="6">
                  <c:v>5178</c:v>
                </c:pt>
                <c:pt idx="9">
                  <c:v>4196</c:v>
                </c:pt>
                <c:pt idx="12">
                  <c:v>3258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826263</c:v>
                </c:pt>
                <c:pt idx="3">
                  <c:v>837998</c:v>
                </c:pt>
                <c:pt idx="6">
                  <c:v>850472</c:v>
                </c:pt>
                <c:pt idx="9">
                  <c:v>857782</c:v>
                </c:pt>
                <c:pt idx="12">
                  <c:v>860469</c:v>
                </c:pt>
              </c:numCache>
            </c:numRef>
          </c:val>
        </c:ser>
        <c:dLbls>
          <c:showLegendKey val="0"/>
          <c:showVal val="0"/>
          <c:showCatName val="0"/>
          <c:showSerName val="0"/>
          <c:showPercent val="0"/>
          <c:showBubbleSize val="0"/>
        </c:dLbls>
        <c:gapWidth val="100"/>
        <c:overlap val="100"/>
        <c:axId val="66626304"/>
        <c:axId val="66628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467747</c:v>
                </c:pt>
                <c:pt idx="2">
                  <c:v>#N/A</c:v>
                </c:pt>
                <c:pt idx="3">
                  <c:v>#N/A</c:v>
                </c:pt>
                <c:pt idx="4">
                  <c:v>456671</c:v>
                </c:pt>
                <c:pt idx="5">
                  <c:v>#N/A</c:v>
                </c:pt>
                <c:pt idx="6">
                  <c:v>#N/A</c:v>
                </c:pt>
                <c:pt idx="7">
                  <c:v>446497</c:v>
                </c:pt>
                <c:pt idx="8">
                  <c:v>#N/A</c:v>
                </c:pt>
                <c:pt idx="9">
                  <c:v>#N/A</c:v>
                </c:pt>
                <c:pt idx="10">
                  <c:v>436647</c:v>
                </c:pt>
                <c:pt idx="11">
                  <c:v>#N/A</c:v>
                </c:pt>
                <c:pt idx="12">
                  <c:v>#N/A</c:v>
                </c:pt>
                <c:pt idx="13">
                  <c:v>420620</c:v>
                </c:pt>
                <c:pt idx="14">
                  <c:v>#N/A</c:v>
                </c:pt>
              </c:numCache>
            </c:numRef>
          </c:val>
          <c:smooth val="0"/>
        </c:ser>
        <c:dLbls>
          <c:showLegendKey val="0"/>
          <c:showVal val="0"/>
          <c:showCatName val="0"/>
          <c:showSerName val="0"/>
          <c:showPercent val="0"/>
          <c:showBubbleSize val="0"/>
        </c:dLbls>
        <c:marker val="1"/>
        <c:smooth val="0"/>
        <c:axId val="66626304"/>
        <c:axId val="66628224"/>
      </c:lineChart>
      <c:catAx>
        <c:axId val="6662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628224"/>
        <c:crosses val="autoZero"/>
        <c:auto val="1"/>
        <c:lblAlgn val="ctr"/>
        <c:lblOffset val="100"/>
        <c:tickLblSkip val="1"/>
        <c:tickMarkSkip val="1"/>
        <c:noMultiLvlLbl val="0"/>
      </c:catAx>
      <c:valAx>
        <c:axId val="6662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2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1,005,570
996,717
1,876.73
430,060,930
418,730,414
3,894,459
258,737,785
860,074,130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191.7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増等により基準財政需要額は増加傾向にありますが、経済環境の改善に伴う法人収益の改善及び消費税率の引上げ等により基準財政収入額も増加傾向にあるため、財政力指数（単年度）は回復傾向です（</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0.49010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0.47781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0.43428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0.42440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0.43310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0.44029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0.45430</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今後も公債費が増加傾向にあることに加え、少子高齢化に伴う社会保障関連経費の増額が見込まれていることから、総人件費の抑制（全国最小の「</a:t>
          </a:r>
          <a:r>
            <a:rPr kumimoji="1" lang="en-US" altLang="ja-JP" sz="1100">
              <a:solidFill>
                <a:schemeClr val="dk1"/>
              </a:solidFill>
              <a:effectLst/>
              <a:latin typeface="+mn-lt"/>
              <a:ea typeface="+mn-ea"/>
              <a:cs typeface="+mn-cs"/>
            </a:rPr>
            <a:t>2,800</a:t>
          </a:r>
          <a:r>
            <a:rPr kumimoji="1" lang="ja-JP" altLang="ja-JP" sz="1100">
              <a:solidFill>
                <a:schemeClr val="dk1"/>
              </a:solidFill>
              <a:effectLst/>
              <a:latin typeface="+mn-lt"/>
              <a:ea typeface="+mn-ea"/>
              <a:cs typeface="+mn-cs"/>
            </a:rPr>
            <a:t>人体制」の継続）や計画的な更新投資等を実施するとともに、香川滞納整理機構の活用等による県税収入の確保及び県有未利用地の売却等、歳入確保に努めます。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41</xdr:row>
      <xdr:rowOff>156633</xdr:rowOff>
    </xdr:to>
    <xdr:cxnSp macro="">
      <xdr:nvCxnSpPr>
        <xdr:cNvPr id="65" name="直線コネクタ 64"/>
        <xdr:cNvCxnSpPr/>
      </xdr:nvCxnSpPr>
      <xdr:spPr>
        <a:xfrm flipV="1">
          <a:off x="4114800" y="698500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68" name="直線コネクタ 67"/>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41</xdr:row>
      <xdr:rowOff>156633</xdr:rowOff>
    </xdr:to>
    <xdr:cxnSp macro="">
      <xdr:nvCxnSpPr>
        <xdr:cNvPr id="71" name="直線コネクタ 70"/>
        <xdr:cNvCxnSpPr/>
      </xdr:nvCxnSpPr>
      <xdr:spPr>
        <a:xfrm>
          <a:off x="2336800" y="678391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2" name="フローチャート : 判断 71"/>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3" name="テキスト ボックス 7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39</xdr:row>
      <xdr:rowOff>97367</xdr:rowOff>
    </xdr:to>
    <xdr:cxnSp macro="">
      <xdr:nvCxnSpPr>
        <xdr:cNvPr id="74" name="直線コネクタ 73"/>
        <xdr:cNvCxnSpPr/>
      </xdr:nvCxnSpPr>
      <xdr:spPr>
        <a:xfrm>
          <a:off x="1447800" y="638175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5" name="フローチャート : 判断 74"/>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6" name="テキスト ボックス 75"/>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4" name="円/楕円 83"/>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5"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6" name="円/楕円 85"/>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87" name="テキスト ボックス 86"/>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8" name="円/楕円 87"/>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89" name="テキスト ボックス 88"/>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0" name="円/楕円 89"/>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1" name="テキスト ボックス 90"/>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2" name="円/楕円 91"/>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3" name="テキスト ボックス 92"/>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ysClr val="windowText" lastClr="000000"/>
              </a:solidFill>
              <a:effectLst/>
              <a:latin typeface="+mn-lt"/>
              <a:ea typeface="+mn-ea"/>
              <a:cs typeface="+mn-cs"/>
            </a:rPr>
            <a:t>　</a:t>
          </a:r>
          <a:r>
            <a:rPr kumimoji="1" lang="ja-JP" altLang="en-US" sz="1000" baseline="0">
              <a:solidFill>
                <a:sysClr val="windowText" lastClr="000000"/>
              </a:solidFill>
              <a:effectLst/>
              <a:latin typeface="+mn-lt"/>
              <a:ea typeface="+mn-ea"/>
              <a:cs typeface="+mn-cs"/>
            </a:rPr>
            <a:t>類似団体の平均値と概ね同じ比率で増加傾向で推移しています。これは、毎年増加傾向にある介護給付費負担金など少子高齢化に伴う社会保障関連経費の増額が影響していると思われます。また、その他要因として平成</a:t>
          </a:r>
          <a:r>
            <a:rPr kumimoji="1" lang="en-US" altLang="ja-JP" sz="1000" baseline="0">
              <a:solidFill>
                <a:sysClr val="windowText" lastClr="000000"/>
              </a:solidFill>
              <a:effectLst/>
              <a:latin typeface="+mn-lt"/>
              <a:ea typeface="+mn-ea"/>
              <a:cs typeface="+mn-cs"/>
            </a:rPr>
            <a:t>23</a:t>
          </a:r>
          <a:r>
            <a:rPr kumimoji="1" lang="ja-JP" altLang="en-US" sz="1000" baseline="0">
              <a:solidFill>
                <a:sysClr val="windowText" lastClr="000000"/>
              </a:solidFill>
              <a:effectLst/>
              <a:latin typeface="+mn-lt"/>
              <a:ea typeface="+mn-ea"/>
              <a:cs typeface="+mn-cs"/>
            </a:rPr>
            <a:t>年度には地方公務員共済組合に対する負担金率の引上げに伴う人件費の増加（対前年比５億</a:t>
          </a:r>
          <a:r>
            <a:rPr kumimoji="1" lang="en-US" altLang="ja-JP" sz="1000" baseline="0">
              <a:solidFill>
                <a:sysClr val="windowText" lastClr="000000"/>
              </a:solidFill>
              <a:effectLst/>
              <a:latin typeface="+mn-lt"/>
              <a:ea typeface="+mn-ea"/>
              <a:cs typeface="+mn-cs"/>
            </a:rPr>
            <a:t>30</a:t>
          </a:r>
          <a:r>
            <a:rPr kumimoji="1" lang="ja-JP" altLang="en-US" sz="1000" baseline="0">
              <a:solidFill>
                <a:sysClr val="windowText" lastClr="000000"/>
              </a:solidFill>
              <a:effectLst/>
              <a:latin typeface="+mn-lt"/>
              <a:ea typeface="+mn-ea"/>
              <a:cs typeface="+mn-cs"/>
            </a:rPr>
            <a:t>百万円）により、対前年で</a:t>
          </a:r>
          <a:r>
            <a:rPr kumimoji="1" lang="en-US" altLang="ja-JP" sz="1000" baseline="0">
              <a:solidFill>
                <a:sysClr val="windowText" lastClr="000000"/>
              </a:solidFill>
              <a:effectLst/>
              <a:latin typeface="+mn-lt"/>
              <a:ea typeface="+mn-ea"/>
              <a:cs typeface="+mn-cs"/>
            </a:rPr>
            <a:t>2.5</a:t>
          </a:r>
          <a:r>
            <a:rPr kumimoji="1" lang="ja-JP" altLang="en-US" sz="1000" baseline="0">
              <a:solidFill>
                <a:sysClr val="windowText" lastClr="000000"/>
              </a:solidFill>
              <a:effectLst/>
              <a:latin typeface="+mn-lt"/>
              <a:ea typeface="+mn-ea"/>
              <a:cs typeface="+mn-cs"/>
            </a:rPr>
            <a:t>ポイント増加しています。</a:t>
          </a:r>
          <a:endParaRPr kumimoji="1" lang="en-US" altLang="ja-JP" sz="1000" baseline="0">
            <a:solidFill>
              <a:sysClr val="windowText" lastClr="000000"/>
            </a:solidFill>
            <a:effectLst/>
            <a:latin typeface="+mn-lt"/>
            <a:ea typeface="+mn-ea"/>
            <a:cs typeface="+mn-cs"/>
          </a:endParaRPr>
        </a:p>
        <a:p>
          <a:r>
            <a:rPr kumimoji="1" lang="ja-JP" altLang="en-US" sz="1000" baseline="0">
              <a:solidFill>
                <a:sysClr val="windowText" lastClr="000000"/>
              </a:solidFill>
              <a:effectLst/>
              <a:latin typeface="+mn-lt"/>
              <a:ea typeface="+mn-ea"/>
              <a:cs typeface="+mn-cs"/>
            </a:rPr>
            <a:t>　平成</a:t>
          </a:r>
          <a:r>
            <a:rPr kumimoji="1" lang="en-US" altLang="ja-JP" sz="1000" baseline="0">
              <a:solidFill>
                <a:sysClr val="windowText" lastClr="000000"/>
              </a:solidFill>
              <a:effectLst/>
              <a:latin typeface="+mn-lt"/>
              <a:ea typeface="+mn-ea"/>
              <a:cs typeface="+mn-cs"/>
            </a:rPr>
            <a:t>26</a:t>
          </a:r>
          <a:r>
            <a:rPr kumimoji="1" lang="ja-JP" altLang="en-US" sz="1000" baseline="0">
              <a:solidFill>
                <a:sysClr val="windowText" lastClr="000000"/>
              </a:solidFill>
              <a:effectLst/>
              <a:latin typeface="+mn-lt"/>
              <a:ea typeface="+mn-ea"/>
              <a:cs typeface="+mn-cs"/>
            </a:rPr>
            <a:t>年度は</a:t>
          </a:r>
          <a:r>
            <a:rPr kumimoji="1" lang="ja-JP" altLang="ja-JP" sz="1000" baseline="0">
              <a:solidFill>
                <a:sysClr val="windowText" lastClr="000000"/>
              </a:solidFill>
              <a:effectLst/>
              <a:latin typeface="+mn-lt"/>
              <a:ea typeface="+mn-ea"/>
              <a:cs typeface="+mn-cs"/>
            </a:rPr>
            <a:t>職員給の基本給などの増加に伴う人件費の増加（対前年比</a:t>
          </a:r>
          <a:r>
            <a:rPr kumimoji="1" lang="en-US" altLang="ja-JP" sz="1000" baseline="0">
              <a:solidFill>
                <a:sysClr val="windowText" lastClr="000000"/>
              </a:solidFill>
              <a:effectLst/>
              <a:latin typeface="+mn-lt"/>
              <a:ea typeface="+mn-ea"/>
              <a:cs typeface="+mn-cs"/>
            </a:rPr>
            <a:t>22</a:t>
          </a:r>
          <a:r>
            <a:rPr kumimoji="1" lang="ja-JP" altLang="ja-JP" sz="1000" baseline="0">
              <a:solidFill>
                <a:sysClr val="windowText" lastClr="000000"/>
              </a:solidFill>
              <a:effectLst/>
              <a:latin typeface="+mn-lt"/>
              <a:ea typeface="+mn-ea"/>
              <a:cs typeface="+mn-cs"/>
            </a:rPr>
            <a:t>億</a:t>
          </a:r>
          <a:r>
            <a:rPr kumimoji="1" lang="en-US" altLang="ja-JP" sz="1000" baseline="0">
              <a:solidFill>
                <a:sysClr val="windowText" lastClr="000000"/>
              </a:solidFill>
              <a:effectLst/>
              <a:latin typeface="+mn-lt"/>
              <a:ea typeface="+mn-ea"/>
              <a:cs typeface="+mn-cs"/>
            </a:rPr>
            <a:t>98</a:t>
          </a:r>
          <a:r>
            <a:rPr kumimoji="1" lang="ja-JP" altLang="ja-JP" sz="1000" baseline="0">
              <a:solidFill>
                <a:sysClr val="windowText" lastClr="000000"/>
              </a:solidFill>
              <a:effectLst/>
              <a:latin typeface="+mn-lt"/>
              <a:ea typeface="+mn-ea"/>
              <a:cs typeface="+mn-cs"/>
            </a:rPr>
            <a:t>百万円）</a:t>
          </a:r>
          <a:r>
            <a:rPr kumimoji="1" lang="ja-JP" altLang="en-US" sz="1000" baseline="0">
              <a:solidFill>
                <a:sysClr val="windowText" lastClr="000000"/>
              </a:solidFill>
              <a:effectLst/>
              <a:latin typeface="+mn-lt"/>
              <a:ea typeface="+mn-ea"/>
              <a:cs typeface="+mn-cs"/>
            </a:rPr>
            <a:t>があったため</a:t>
          </a:r>
          <a:r>
            <a:rPr kumimoji="1" lang="ja-JP" altLang="ja-JP" sz="1000" baseline="0">
              <a:solidFill>
                <a:sysClr val="windowText" lastClr="000000"/>
              </a:solidFill>
              <a:effectLst/>
              <a:latin typeface="+mn-lt"/>
              <a:ea typeface="+mn-ea"/>
              <a:cs typeface="+mn-cs"/>
            </a:rPr>
            <a:t>、経常収支比率は、</a:t>
          </a:r>
          <a:r>
            <a:rPr kumimoji="1" lang="ja-JP" altLang="en-US" sz="1000" baseline="0">
              <a:solidFill>
                <a:sysClr val="windowText" lastClr="000000"/>
              </a:solidFill>
              <a:effectLst/>
              <a:latin typeface="+mn-lt"/>
              <a:ea typeface="+mn-ea"/>
              <a:cs typeface="+mn-cs"/>
            </a:rPr>
            <a:t>対前年で</a:t>
          </a:r>
          <a:r>
            <a:rPr kumimoji="1" lang="en-US" altLang="ja-JP" sz="1000" baseline="0">
              <a:solidFill>
                <a:sysClr val="windowText" lastClr="000000"/>
              </a:solidFill>
              <a:effectLst/>
              <a:latin typeface="+mn-lt"/>
              <a:ea typeface="+mn-ea"/>
              <a:cs typeface="+mn-cs"/>
            </a:rPr>
            <a:t>1.4</a:t>
          </a:r>
          <a:r>
            <a:rPr kumimoji="1" lang="ja-JP" altLang="ja-JP" sz="1000" baseline="0">
              <a:solidFill>
                <a:sysClr val="windowText" lastClr="000000"/>
              </a:solidFill>
              <a:effectLst/>
              <a:latin typeface="+mn-lt"/>
              <a:ea typeface="+mn-ea"/>
              <a:cs typeface="+mn-cs"/>
            </a:rPr>
            <a:t>ポイント</a:t>
          </a:r>
          <a:r>
            <a:rPr kumimoji="1" lang="ja-JP" altLang="en-US" sz="1000" baseline="0">
              <a:solidFill>
                <a:sysClr val="windowText" lastClr="000000"/>
              </a:solidFill>
              <a:effectLst/>
              <a:latin typeface="+mn-lt"/>
              <a:ea typeface="+mn-ea"/>
              <a:cs typeface="+mn-cs"/>
            </a:rPr>
            <a:t>、類似団体の平均値と比較して</a:t>
          </a:r>
          <a:r>
            <a:rPr kumimoji="1" lang="en-US" altLang="ja-JP" sz="1000" baseline="0">
              <a:solidFill>
                <a:sysClr val="windowText" lastClr="000000"/>
              </a:solidFill>
              <a:effectLst/>
              <a:latin typeface="+mn-lt"/>
              <a:ea typeface="+mn-ea"/>
              <a:cs typeface="+mn-cs"/>
            </a:rPr>
            <a:t>1.1</a:t>
          </a:r>
          <a:r>
            <a:rPr kumimoji="1" lang="ja-JP" altLang="en-US" sz="1000" baseline="0">
              <a:solidFill>
                <a:sysClr val="windowText" lastClr="000000"/>
              </a:solidFill>
              <a:effectLst/>
              <a:latin typeface="+mn-lt"/>
              <a:ea typeface="+mn-ea"/>
              <a:cs typeface="+mn-cs"/>
            </a:rPr>
            <a:t>ポイントと高くなっています。</a:t>
          </a:r>
          <a:endParaRPr lang="ja-JP" altLang="ja-JP" sz="1000">
            <a:solidFill>
              <a:sysClr val="windowText" lastClr="000000"/>
            </a:solidFill>
            <a:effectLst/>
          </a:endParaRPr>
        </a:p>
        <a:p>
          <a:r>
            <a:rPr kumimoji="1" lang="ja-JP" altLang="ja-JP" sz="1000" baseline="0">
              <a:solidFill>
                <a:sysClr val="windowText" lastClr="000000"/>
              </a:solidFill>
              <a:effectLst/>
              <a:latin typeface="+mn-lt"/>
              <a:ea typeface="+mn-ea"/>
              <a:cs typeface="+mn-cs"/>
            </a:rPr>
            <a:t>　</a:t>
          </a:r>
          <a:r>
            <a:rPr kumimoji="1" lang="ja-JP" altLang="en-US" sz="1000" baseline="0">
              <a:solidFill>
                <a:sysClr val="windowText" lastClr="000000"/>
              </a:solidFill>
              <a:effectLst/>
              <a:latin typeface="+mn-lt"/>
              <a:ea typeface="+mn-ea"/>
              <a:cs typeface="+mn-cs"/>
            </a:rPr>
            <a:t>計画的な財政運営を目的とした「財政運営指針」に沿って、</a:t>
          </a:r>
          <a:r>
            <a:rPr kumimoji="1" lang="ja-JP" altLang="ja-JP" sz="1000" baseline="0">
              <a:solidFill>
                <a:sysClr val="windowText" lastClr="000000"/>
              </a:solidFill>
              <a:effectLst/>
              <a:latin typeface="+mn-lt"/>
              <a:ea typeface="+mn-ea"/>
              <a:cs typeface="+mn-cs"/>
            </a:rPr>
            <a:t>適切な債権管理の推進や多様な資金調達・運用の促進により歳入の確保に積極的に取り組むとともに、総人件費の抑制など歳出の最適化に努めます。</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22225</xdr:rowOff>
    </xdr:to>
    <xdr:cxnSp macro="">
      <xdr:nvCxnSpPr>
        <xdr:cNvPr id="121" name="直線コネクタ 120"/>
        <xdr:cNvCxnSpPr/>
      </xdr:nvCxnSpPr>
      <xdr:spPr>
        <a:xfrm flipV="1">
          <a:off x="4953000" y="1039283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165752</xdr:rowOff>
    </xdr:from>
    <xdr:ext cx="762000" cy="259045"/>
    <xdr:sp macro="" textlink="">
      <xdr:nvSpPr>
        <xdr:cNvPr id="122" name="財政構造の弾力性最小値テキスト"/>
        <xdr:cNvSpPr txBox="1"/>
      </xdr:nvSpPr>
      <xdr:spPr>
        <a:xfrm>
          <a:off x="5041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22225</xdr:rowOff>
    </xdr:from>
    <xdr:to>
      <xdr:col>7</xdr:col>
      <xdr:colOff>241300</xdr:colOff>
      <xdr:row>66</xdr:row>
      <xdr:rowOff>22225</xdr:rowOff>
    </xdr:to>
    <xdr:cxnSp macro="">
      <xdr:nvCxnSpPr>
        <xdr:cNvPr id="123" name="直線コネクタ 122"/>
        <xdr:cNvCxnSpPr/>
      </xdr:nvCxnSpPr>
      <xdr:spPr>
        <a:xfrm>
          <a:off x="4864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24"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25" name="直線コネクタ 124"/>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63</xdr:row>
      <xdr:rowOff>154517</xdr:rowOff>
    </xdr:to>
    <xdr:cxnSp macro="">
      <xdr:nvCxnSpPr>
        <xdr:cNvPr id="126" name="直線コネクタ 125"/>
        <xdr:cNvCxnSpPr/>
      </xdr:nvCxnSpPr>
      <xdr:spPr>
        <a:xfrm>
          <a:off x="4114800" y="10674350"/>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70502</xdr:rowOff>
    </xdr:from>
    <xdr:ext cx="762000" cy="259045"/>
    <xdr:sp macro="" textlink="">
      <xdr:nvSpPr>
        <xdr:cNvPr id="127" name="財政構造の弾力性平均値テキスト"/>
        <xdr:cNvSpPr txBox="1"/>
      </xdr:nvSpPr>
      <xdr:spPr>
        <a:xfrm>
          <a:off x="5041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8" name="フローチャート : 判断 127"/>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144992</xdr:rowOff>
    </xdr:to>
    <xdr:cxnSp macro="">
      <xdr:nvCxnSpPr>
        <xdr:cNvPr id="129" name="直線コネクタ 128"/>
        <xdr:cNvCxnSpPr/>
      </xdr:nvCxnSpPr>
      <xdr:spPr>
        <a:xfrm flipV="1">
          <a:off x="3225800" y="106743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124883</xdr:rowOff>
    </xdr:from>
    <xdr:to>
      <xdr:col>6</xdr:col>
      <xdr:colOff>50800</xdr:colOff>
      <xdr:row>62</xdr:row>
      <xdr:rowOff>55033</xdr:rowOff>
    </xdr:to>
    <xdr:sp macro="" textlink="">
      <xdr:nvSpPr>
        <xdr:cNvPr id="130" name="フローチャート : 判断 129"/>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31" name="テキスト ボックス 130"/>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75142</xdr:rowOff>
    </xdr:from>
    <xdr:to>
      <xdr:col>4</xdr:col>
      <xdr:colOff>482600</xdr:colOff>
      <xdr:row>62</xdr:row>
      <xdr:rowOff>144992</xdr:rowOff>
    </xdr:to>
    <xdr:cxnSp macro="">
      <xdr:nvCxnSpPr>
        <xdr:cNvPr id="132" name="直線コネクタ 131"/>
        <xdr:cNvCxnSpPr/>
      </xdr:nvCxnSpPr>
      <xdr:spPr>
        <a:xfrm>
          <a:off x="2336800" y="105335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134408</xdr:rowOff>
    </xdr:from>
    <xdr:to>
      <xdr:col>4</xdr:col>
      <xdr:colOff>533400</xdr:colOff>
      <xdr:row>63</xdr:row>
      <xdr:rowOff>64558</xdr:rowOff>
    </xdr:to>
    <xdr:sp macro="" textlink="">
      <xdr:nvSpPr>
        <xdr:cNvPr id="133" name="フローチャート : 判断 132"/>
        <xdr:cNvSpPr/>
      </xdr:nvSpPr>
      <xdr:spPr>
        <a:xfrm>
          <a:off x="3175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34" name="テキスト ボックス 133"/>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86783</xdr:rowOff>
    </xdr:from>
    <xdr:to>
      <xdr:col>3</xdr:col>
      <xdr:colOff>279400</xdr:colOff>
      <xdr:row>61</xdr:row>
      <xdr:rowOff>75142</xdr:rowOff>
    </xdr:to>
    <xdr:cxnSp macro="">
      <xdr:nvCxnSpPr>
        <xdr:cNvPr id="135" name="直線コネクタ 134"/>
        <xdr:cNvCxnSpPr/>
      </xdr:nvCxnSpPr>
      <xdr:spPr>
        <a:xfrm>
          <a:off x="1447800" y="10030883"/>
          <a:ext cx="889000" cy="50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36" name="フローチャート : 判断 135"/>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37" name="テキスト ボックス 136"/>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136525</xdr:rowOff>
    </xdr:from>
    <xdr:to>
      <xdr:col>2</xdr:col>
      <xdr:colOff>127000</xdr:colOff>
      <xdr:row>59</xdr:row>
      <xdr:rowOff>66675</xdr:rowOff>
    </xdr:to>
    <xdr:sp macro="" textlink="">
      <xdr:nvSpPr>
        <xdr:cNvPr id="138" name="フローチャート : 判断 137"/>
        <xdr:cNvSpPr/>
      </xdr:nvSpPr>
      <xdr:spPr>
        <a:xfrm>
          <a:off x="1397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51452</xdr:rowOff>
    </xdr:from>
    <xdr:ext cx="762000" cy="259045"/>
    <xdr:sp macro="" textlink="">
      <xdr:nvSpPr>
        <xdr:cNvPr id="139" name="テキスト ボックス 138"/>
        <xdr:cNvSpPr txBox="1"/>
      </xdr:nvSpPr>
      <xdr:spPr>
        <a:xfrm>
          <a:off x="10668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45" name="円/楕円 144"/>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46"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47" name="円/楕円 146"/>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48" name="テキスト ボックス 147"/>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94192</xdr:rowOff>
    </xdr:from>
    <xdr:to>
      <xdr:col>4</xdr:col>
      <xdr:colOff>533400</xdr:colOff>
      <xdr:row>63</xdr:row>
      <xdr:rowOff>24342</xdr:rowOff>
    </xdr:to>
    <xdr:sp macro="" textlink="">
      <xdr:nvSpPr>
        <xdr:cNvPr id="149" name="円/楕円 148"/>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34519</xdr:rowOff>
    </xdr:from>
    <xdr:ext cx="762000" cy="259045"/>
    <xdr:sp macro="" textlink="">
      <xdr:nvSpPr>
        <xdr:cNvPr id="150" name="テキスト ボックス 149"/>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24342</xdr:rowOff>
    </xdr:from>
    <xdr:to>
      <xdr:col>3</xdr:col>
      <xdr:colOff>330200</xdr:colOff>
      <xdr:row>61</xdr:row>
      <xdr:rowOff>125942</xdr:rowOff>
    </xdr:to>
    <xdr:sp macro="" textlink="">
      <xdr:nvSpPr>
        <xdr:cNvPr id="151" name="円/楕円 150"/>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136119</xdr:rowOff>
    </xdr:from>
    <xdr:ext cx="762000" cy="259045"/>
    <xdr:sp macro="" textlink="">
      <xdr:nvSpPr>
        <xdr:cNvPr id="152" name="テキスト ボックス 151"/>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35983</xdr:rowOff>
    </xdr:from>
    <xdr:to>
      <xdr:col>2</xdr:col>
      <xdr:colOff>127000</xdr:colOff>
      <xdr:row>58</xdr:row>
      <xdr:rowOff>137583</xdr:rowOff>
    </xdr:to>
    <xdr:sp macro="" textlink="">
      <xdr:nvSpPr>
        <xdr:cNvPr id="153" name="円/楕円 152"/>
        <xdr:cNvSpPr/>
      </xdr:nvSpPr>
      <xdr:spPr>
        <a:xfrm>
          <a:off x="1397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147760</xdr:rowOff>
    </xdr:from>
    <xdr:ext cx="762000" cy="259045"/>
    <xdr:sp macro="" textlink="">
      <xdr:nvSpPr>
        <xdr:cNvPr id="154" name="テキスト ボックス 153"/>
        <xdr:cNvSpPr txBox="1"/>
      </xdr:nvSpPr>
      <xdr:spPr>
        <a:xfrm>
          <a:off x="1066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人口１人当たりの人件費・物件費等決算額は、</a:t>
          </a:r>
          <a:r>
            <a:rPr kumimoji="1" lang="ja-JP" altLang="en-US" sz="1100">
              <a:solidFill>
                <a:sysClr val="windowText" lastClr="000000"/>
              </a:solidFill>
              <a:effectLst/>
              <a:latin typeface="+mn-lt"/>
              <a:ea typeface="+mn-ea"/>
              <a:cs typeface="+mn-cs"/>
            </a:rPr>
            <a:t>類似団体の平均値よりも大きいですが、主な要因の一つとして豊島廃棄物処理等事業費に係る物件費が影響していると考えられます。また、平成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年度は対前年度で</a:t>
          </a:r>
          <a:r>
            <a:rPr kumimoji="1" lang="en-US" altLang="ja-JP" sz="1100">
              <a:solidFill>
                <a:sysClr val="windowText" lastClr="000000"/>
              </a:solidFill>
              <a:effectLst/>
              <a:latin typeface="+mn-lt"/>
              <a:ea typeface="+mn-ea"/>
              <a:cs typeface="+mn-cs"/>
            </a:rPr>
            <a:t>6,449</a:t>
          </a:r>
          <a:r>
            <a:rPr kumimoji="1" lang="ja-JP" altLang="ja-JP" sz="1100">
              <a:solidFill>
                <a:sysClr val="windowText" lastClr="000000"/>
              </a:solidFill>
              <a:effectLst/>
              <a:latin typeface="+mn-lt"/>
              <a:ea typeface="+mn-ea"/>
              <a:cs typeface="+mn-cs"/>
            </a:rPr>
            <a:t>円増加しています</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主な増加要因としては、職員給の基本給などの増加に伴う人件費の増加などが挙げられます。</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特に知事部局においては、５次に亘って定員管理計画を策定し、平成10年度からの職員数削減により、平成</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年度の職員数（</a:t>
          </a:r>
          <a:r>
            <a:rPr lang="en-US" altLang="ja-JP" sz="1100" b="0" i="0" baseline="0">
              <a:solidFill>
                <a:sysClr val="windowText" lastClr="000000"/>
              </a:solidFill>
              <a:effectLst/>
              <a:latin typeface="+mn-lt"/>
              <a:ea typeface="+mn-ea"/>
              <a:cs typeface="+mn-cs"/>
            </a:rPr>
            <a:t>3,674</a:t>
          </a:r>
          <a:r>
            <a:rPr lang="ja-JP" altLang="ja-JP" sz="1100" b="0" i="0" baseline="0">
              <a:solidFill>
                <a:sysClr val="windowText" lastClr="000000"/>
              </a:solidFill>
              <a:effectLst/>
              <a:latin typeface="+mn-lt"/>
              <a:ea typeface="+mn-ea"/>
              <a:cs typeface="+mn-cs"/>
            </a:rPr>
            <a:t>人）の約４分の１にあたる職員数を削減し、平成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年度に全国で最も少ない</a:t>
          </a:r>
          <a:r>
            <a:rPr lang="en-US" altLang="ja-JP" sz="1100" b="0" i="0" baseline="0">
              <a:solidFill>
                <a:sysClr val="windowText" lastClr="000000"/>
              </a:solidFill>
              <a:effectLst/>
              <a:latin typeface="+mn-lt"/>
              <a:ea typeface="+mn-ea"/>
              <a:cs typeface="+mn-cs"/>
            </a:rPr>
            <a:t>2,800</a:t>
          </a:r>
          <a:r>
            <a:rPr lang="ja-JP" altLang="ja-JP" sz="1100" b="0" i="0" baseline="0">
              <a:solidFill>
                <a:sysClr val="windowText" lastClr="000000"/>
              </a:solidFill>
              <a:effectLst/>
              <a:latin typeface="+mn-lt"/>
              <a:ea typeface="+mn-ea"/>
              <a:cs typeface="+mn-cs"/>
            </a:rPr>
            <a:t>人体制（</a:t>
          </a:r>
          <a:r>
            <a:rPr lang="en-US" altLang="ja-JP" sz="1100" b="0" i="0" baseline="0">
              <a:solidFill>
                <a:sysClr val="windowText" lastClr="000000"/>
              </a:solidFill>
              <a:effectLst/>
              <a:latin typeface="+mn-lt"/>
              <a:ea typeface="+mn-ea"/>
              <a:cs typeface="+mn-cs"/>
            </a:rPr>
            <a:t>2,779</a:t>
          </a:r>
          <a:r>
            <a:rPr lang="ja-JP" altLang="ja-JP" sz="1100" b="0" i="0" baseline="0">
              <a:solidFill>
                <a:sysClr val="windowText" lastClr="000000"/>
              </a:solidFill>
              <a:effectLst/>
              <a:latin typeface="+mn-lt"/>
              <a:ea typeface="+mn-ea"/>
              <a:cs typeface="+mn-cs"/>
            </a:rPr>
            <a:t>人）を達成しています。</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　今後とも、これまでの行財政改革で実現した 2,800人体制を基本として、適正な定員管理を行</a:t>
          </a:r>
          <a:r>
            <a:rPr lang="ja-JP" altLang="en-US" sz="1100" b="0" i="0" baseline="0">
              <a:solidFill>
                <a:sysClr val="windowText" lastClr="000000"/>
              </a:solidFill>
              <a:effectLst/>
              <a:latin typeface="+mn-lt"/>
              <a:ea typeface="+mn-ea"/>
              <a:cs typeface="+mn-cs"/>
            </a:rPr>
            <a:t>うとともに、総人件費の抑制など歳出の最適化に努めます。</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80" name="直線コネクタ 179"/>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81"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2" name="直線コネクタ 181"/>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3"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4" name="直線コネクタ 183"/>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51169</xdr:rowOff>
    </xdr:from>
    <xdr:to>
      <xdr:col>7</xdr:col>
      <xdr:colOff>152400</xdr:colOff>
      <xdr:row>87</xdr:row>
      <xdr:rowOff>35333</xdr:rowOff>
    </xdr:to>
    <xdr:cxnSp macro="">
      <xdr:nvCxnSpPr>
        <xdr:cNvPr id="185" name="直線コネクタ 184"/>
        <xdr:cNvCxnSpPr/>
      </xdr:nvCxnSpPr>
      <xdr:spPr>
        <a:xfrm>
          <a:off x="4114800" y="14795869"/>
          <a:ext cx="838200" cy="15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94214</xdr:rowOff>
    </xdr:from>
    <xdr:ext cx="762000" cy="259045"/>
    <xdr:sp macro="" textlink="">
      <xdr:nvSpPr>
        <xdr:cNvPr id="186" name="人件費・物件費等の状況平均値テキスト"/>
        <xdr:cNvSpPr txBox="1"/>
      </xdr:nvSpPr>
      <xdr:spPr>
        <a:xfrm>
          <a:off x="5041900" y="1449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87" name="フローチャート : 判断 186"/>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51169</xdr:rowOff>
    </xdr:from>
    <xdr:to>
      <xdr:col>6</xdr:col>
      <xdr:colOff>0</xdr:colOff>
      <xdr:row>86</xdr:row>
      <xdr:rowOff>132921</xdr:rowOff>
    </xdr:to>
    <xdr:cxnSp macro="">
      <xdr:nvCxnSpPr>
        <xdr:cNvPr id="188" name="直線コネクタ 187"/>
        <xdr:cNvCxnSpPr/>
      </xdr:nvCxnSpPr>
      <xdr:spPr>
        <a:xfrm flipV="1">
          <a:off x="3225800" y="14795869"/>
          <a:ext cx="889000" cy="8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134592</xdr:rowOff>
    </xdr:from>
    <xdr:to>
      <xdr:col>6</xdr:col>
      <xdr:colOff>50800</xdr:colOff>
      <xdr:row>85</xdr:row>
      <xdr:rowOff>64742</xdr:rowOff>
    </xdr:to>
    <xdr:sp macro="" textlink="">
      <xdr:nvSpPr>
        <xdr:cNvPr id="189" name="フローチャート : 判断 188"/>
        <xdr:cNvSpPr/>
      </xdr:nvSpPr>
      <xdr:spPr>
        <a:xfrm>
          <a:off x="40640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74919</xdr:rowOff>
    </xdr:from>
    <xdr:ext cx="736600" cy="259045"/>
    <xdr:sp macro="" textlink="">
      <xdr:nvSpPr>
        <xdr:cNvPr id="190" name="テキスト ボックス 189"/>
        <xdr:cNvSpPr txBox="1"/>
      </xdr:nvSpPr>
      <xdr:spPr>
        <a:xfrm>
          <a:off x="3733800" y="14305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132921</xdr:rowOff>
    </xdr:from>
    <xdr:to>
      <xdr:col>4</xdr:col>
      <xdr:colOff>482600</xdr:colOff>
      <xdr:row>87</xdr:row>
      <xdr:rowOff>37964</xdr:rowOff>
    </xdr:to>
    <xdr:cxnSp macro="">
      <xdr:nvCxnSpPr>
        <xdr:cNvPr id="191" name="直線コネクタ 190"/>
        <xdr:cNvCxnSpPr/>
      </xdr:nvCxnSpPr>
      <xdr:spPr>
        <a:xfrm flipV="1">
          <a:off x="2336800" y="14877621"/>
          <a:ext cx="889000" cy="7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36714</xdr:rowOff>
    </xdr:from>
    <xdr:to>
      <xdr:col>4</xdr:col>
      <xdr:colOff>533400</xdr:colOff>
      <xdr:row>85</xdr:row>
      <xdr:rowOff>138314</xdr:rowOff>
    </xdr:to>
    <xdr:sp macro="" textlink="">
      <xdr:nvSpPr>
        <xdr:cNvPr id="192" name="フローチャート : 判断 191"/>
        <xdr:cNvSpPr/>
      </xdr:nvSpPr>
      <xdr:spPr>
        <a:xfrm>
          <a:off x="3175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148491</xdr:rowOff>
    </xdr:from>
    <xdr:ext cx="762000" cy="259045"/>
    <xdr:sp macro="" textlink="">
      <xdr:nvSpPr>
        <xdr:cNvPr id="193" name="テキスト ボックス 192"/>
        <xdr:cNvSpPr txBox="1"/>
      </xdr:nvSpPr>
      <xdr:spPr>
        <a:xfrm>
          <a:off x="2844800" y="1437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131304</xdr:rowOff>
    </xdr:from>
    <xdr:to>
      <xdr:col>3</xdr:col>
      <xdr:colOff>279400</xdr:colOff>
      <xdr:row>87</xdr:row>
      <xdr:rowOff>37964</xdr:rowOff>
    </xdr:to>
    <xdr:cxnSp macro="">
      <xdr:nvCxnSpPr>
        <xdr:cNvPr id="194" name="直線コネクタ 193"/>
        <xdr:cNvCxnSpPr/>
      </xdr:nvCxnSpPr>
      <xdr:spPr>
        <a:xfrm>
          <a:off x="1447800" y="14876004"/>
          <a:ext cx="889000" cy="7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147641</xdr:rowOff>
    </xdr:from>
    <xdr:to>
      <xdr:col>3</xdr:col>
      <xdr:colOff>330200</xdr:colOff>
      <xdr:row>86</xdr:row>
      <xdr:rowOff>77791</xdr:rowOff>
    </xdr:to>
    <xdr:sp macro="" textlink="">
      <xdr:nvSpPr>
        <xdr:cNvPr id="195" name="フローチャート : 判断 194"/>
        <xdr:cNvSpPr/>
      </xdr:nvSpPr>
      <xdr:spPr>
        <a:xfrm>
          <a:off x="2286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87968</xdr:rowOff>
    </xdr:from>
    <xdr:ext cx="762000" cy="259045"/>
    <xdr:sp macro="" textlink="">
      <xdr:nvSpPr>
        <xdr:cNvPr id="196" name="テキスト ボックス 195"/>
        <xdr:cNvSpPr txBox="1"/>
      </xdr:nvSpPr>
      <xdr:spPr>
        <a:xfrm>
          <a:off x="1955800" y="144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197" name="フローチャート : 判断 196"/>
        <xdr:cNvSpPr/>
      </xdr:nvSpPr>
      <xdr:spPr>
        <a:xfrm>
          <a:off x="1397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66419</xdr:rowOff>
    </xdr:from>
    <xdr:ext cx="762000" cy="259045"/>
    <xdr:sp macro="" textlink="">
      <xdr:nvSpPr>
        <xdr:cNvPr id="198" name="テキスト ボックス 197"/>
        <xdr:cNvSpPr txBox="1"/>
      </xdr:nvSpPr>
      <xdr:spPr>
        <a:xfrm>
          <a:off x="1066800" y="144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155983</xdr:rowOff>
    </xdr:from>
    <xdr:to>
      <xdr:col>7</xdr:col>
      <xdr:colOff>203200</xdr:colOff>
      <xdr:row>87</xdr:row>
      <xdr:rowOff>86133</xdr:rowOff>
    </xdr:to>
    <xdr:sp macro="" textlink="">
      <xdr:nvSpPr>
        <xdr:cNvPr id="204" name="円/楕円 203"/>
        <xdr:cNvSpPr/>
      </xdr:nvSpPr>
      <xdr:spPr>
        <a:xfrm>
          <a:off x="4902200" y="149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128060</xdr:rowOff>
    </xdr:from>
    <xdr:ext cx="762000" cy="259045"/>
    <xdr:sp macro="" textlink="">
      <xdr:nvSpPr>
        <xdr:cNvPr id="205" name="人件費・物件費等の状況該当値テキスト"/>
        <xdr:cNvSpPr txBox="1"/>
      </xdr:nvSpPr>
      <xdr:spPr>
        <a:xfrm>
          <a:off x="5041900" y="1487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144,359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369</xdr:rowOff>
    </xdr:from>
    <xdr:to>
      <xdr:col>6</xdr:col>
      <xdr:colOff>50800</xdr:colOff>
      <xdr:row>86</xdr:row>
      <xdr:rowOff>101969</xdr:rowOff>
    </xdr:to>
    <xdr:sp macro="" textlink="">
      <xdr:nvSpPr>
        <xdr:cNvPr id="206" name="円/楕円 205"/>
        <xdr:cNvSpPr/>
      </xdr:nvSpPr>
      <xdr:spPr>
        <a:xfrm>
          <a:off x="4064000" y="1474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86746</xdr:rowOff>
    </xdr:from>
    <xdr:ext cx="736600" cy="259045"/>
    <xdr:sp macro="" textlink="">
      <xdr:nvSpPr>
        <xdr:cNvPr id="207" name="テキスト ボックス 206"/>
        <xdr:cNvSpPr txBox="1"/>
      </xdr:nvSpPr>
      <xdr:spPr>
        <a:xfrm>
          <a:off x="3733800" y="14831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137,910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82121</xdr:rowOff>
    </xdr:from>
    <xdr:to>
      <xdr:col>4</xdr:col>
      <xdr:colOff>533400</xdr:colOff>
      <xdr:row>87</xdr:row>
      <xdr:rowOff>12271</xdr:rowOff>
    </xdr:to>
    <xdr:sp macro="" textlink="">
      <xdr:nvSpPr>
        <xdr:cNvPr id="208" name="円/楕円 207"/>
        <xdr:cNvSpPr/>
      </xdr:nvSpPr>
      <xdr:spPr>
        <a:xfrm>
          <a:off x="3175000" y="14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168498</xdr:rowOff>
    </xdr:from>
    <xdr:ext cx="762000" cy="259045"/>
    <xdr:sp macro="" textlink="">
      <xdr:nvSpPr>
        <xdr:cNvPr id="209" name="テキスト ボックス 208"/>
        <xdr:cNvSpPr txBox="1"/>
      </xdr:nvSpPr>
      <xdr:spPr>
        <a:xfrm>
          <a:off x="2844800" y="1491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141,298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158614</xdr:rowOff>
    </xdr:from>
    <xdr:to>
      <xdr:col>3</xdr:col>
      <xdr:colOff>330200</xdr:colOff>
      <xdr:row>87</xdr:row>
      <xdr:rowOff>88764</xdr:rowOff>
    </xdr:to>
    <xdr:sp macro="" textlink="">
      <xdr:nvSpPr>
        <xdr:cNvPr id="210" name="円/楕円 209"/>
        <xdr:cNvSpPr/>
      </xdr:nvSpPr>
      <xdr:spPr>
        <a:xfrm>
          <a:off x="2286000" y="149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73541</xdr:rowOff>
    </xdr:from>
    <xdr:ext cx="762000" cy="259045"/>
    <xdr:sp macro="" textlink="">
      <xdr:nvSpPr>
        <xdr:cNvPr id="211" name="テキスト ボックス 210"/>
        <xdr:cNvSpPr txBox="1"/>
      </xdr:nvSpPr>
      <xdr:spPr>
        <a:xfrm>
          <a:off x="1955800" y="1498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144,468</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80504</xdr:rowOff>
    </xdr:from>
    <xdr:to>
      <xdr:col>2</xdr:col>
      <xdr:colOff>127000</xdr:colOff>
      <xdr:row>87</xdr:row>
      <xdr:rowOff>10654</xdr:rowOff>
    </xdr:to>
    <xdr:sp macro="" textlink="">
      <xdr:nvSpPr>
        <xdr:cNvPr id="212" name="円/楕円 211"/>
        <xdr:cNvSpPr/>
      </xdr:nvSpPr>
      <xdr:spPr>
        <a:xfrm>
          <a:off x="1397000" y="148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166881</xdr:rowOff>
    </xdr:from>
    <xdr:ext cx="762000" cy="259045"/>
    <xdr:sp macro="" textlink="">
      <xdr:nvSpPr>
        <xdr:cNvPr id="213" name="テキスト ボックス 212"/>
        <xdr:cNvSpPr txBox="1"/>
      </xdr:nvSpPr>
      <xdr:spPr>
        <a:xfrm>
          <a:off x="1066800" y="1491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国家公務員の給与減額支給措置が講じられた期間については、香川県のラスパイレス指数は１００を超えましたが、当該措置が終了し、直近の指数は９７．６となっており、国を下回っています。</a:t>
          </a:r>
          <a:endParaRPr lang="ja-JP" altLang="ja-JP" sz="1400">
            <a:effectLst/>
          </a:endParaRPr>
        </a:p>
        <a:p>
          <a:r>
            <a:rPr kumimoji="1" lang="ja-JP" altLang="ja-JP" sz="1100">
              <a:solidFill>
                <a:schemeClr val="dk1"/>
              </a:solidFill>
              <a:effectLst/>
              <a:latin typeface="+mn-lt"/>
              <a:ea typeface="+mn-ea"/>
              <a:cs typeface="+mn-cs"/>
            </a:rPr>
            <a:t>　今後においても、本県職員の給与水準については、県人事委員会の勧告による地域民間準拠を基本に、適正なものとなるよう努めます。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7" name="直線コネクタ 22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8" name="テキスト ボックス 22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9" name="直線コネクタ 22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0" name="テキスト ボックス 22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1" name="直線コネクタ 23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2" name="テキスト ボックス 23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3" name="直線コネクタ 23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4" name="テキスト ボックス 23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5" name="直線コネクタ 23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6" name="テキスト ボックス 23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7" name="直線コネクタ 23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8" name="テキスト ボックス 23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83</xdr:row>
      <xdr:rowOff>12700</xdr:rowOff>
    </xdr:to>
    <xdr:cxnSp macro="">
      <xdr:nvCxnSpPr>
        <xdr:cNvPr id="242" name="直線コネクタ 241"/>
        <xdr:cNvCxnSpPr/>
      </xdr:nvCxnSpPr>
      <xdr:spPr>
        <a:xfrm flipV="1">
          <a:off x="17018000" y="13674271"/>
          <a:ext cx="0" cy="568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43"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44" name="直線コネクタ 243"/>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4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46" name="直線コネクタ 24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129721</xdr:rowOff>
    </xdr:from>
    <xdr:to>
      <xdr:col>24</xdr:col>
      <xdr:colOff>558800</xdr:colOff>
      <xdr:row>80</xdr:row>
      <xdr:rowOff>27214</xdr:rowOff>
    </xdr:to>
    <xdr:cxnSp macro="">
      <xdr:nvCxnSpPr>
        <xdr:cNvPr id="247" name="直線コネクタ 246"/>
        <xdr:cNvCxnSpPr/>
      </xdr:nvCxnSpPr>
      <xdr:spPr>
        <a:xfrm flipV="1">
          <a:off x="16179800" y="136742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35577</xdr:rowOff>
    </xdr:from>
    <xdr:ext cx="762000" cy="259045"/>
    <xdr:sp macro="" textlink="">
      <xdr:nvSpPr>
        <xdr:cNvPr id="248" name="給与水準   （国との比較）平均値テキスト"/>
        <xdr:cNvSpPr txBox="1"/>
      </xdr:nvSpPr>
      <xdr:spPr>
        <a:xfrm>
          <a:off x="17106900" y="1392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49" name="フローチャート : 判断 248"/>
        <xdr:cNvSpPr/>
      </xdr:nvSpPr>
      <xdr:spPr>
        <a:xfrm>
          <a:off x="169672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27214</xdr:rowOff>
    </xdr:from>
    <xdr:to>
      <xdr:col>23</xdr:col>
      <xdr:colOff>406400</xdr:colOff>
      <xdr:row>88</xdr:row>
      <xdr:rowOff>17236</xdr:rowOff>
    </xdr:to>
    <xdr:cxnSp macro="">
      <xdr:nvCxnSpPr>
        <xdr:cNvPr id="250" name="直線コネクタ 249"/>
        <xdr:cNvCxnSpPr/>
      </xdr:nvCxnSpPr>
      <xdr:spPr>
        <a:xfrm flipV="1">
          <a:off x="15290800" y="13743214"/>
          <a:ext cx="889000" cy="13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11793</xdr:rowOff>
    </xdr:from>
    <xdr:to>
      <xdr:col>23</xdr:col>
      <xdr:colOff>457200</xdr:colOff>
      <xdr:row>81</xdr:row>
      <xdr:rowOff>113393</xdr:rowOff>
    </xdr:to>
    <xdr:sp macro="" textlink="">
      <xdr:nvSpPr>
        <xdr:cNvPr id="251" name="フローチャート : 判断 250"/>
        <xdr:cNvSpPr/>
      </xdr:nvSpPr>
      <xdr:spPr>
        <a:xfrm>
          <a:off x="16129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98170</xdr:rowOff>
    </xdr:from>
    <xdr:ext cx="736600" cy="259045"/>
    <xdr:sp macro="" textlink="">
      <xdr:nvSpPr>
        <xdr:cNvPr id="252" name="テキスト ボックス 251"/>
        <xdr:cNvSpPr txBox="1"/>
      </xdr:nvSpPr>
      <xdr:spPr>
        <a:xfrm>
          <a:off x="15798800" y="1398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17236</xdr:rowOff>
    </xdr:from>
    <xdr:to>
      <xdr:col>22</xdr:col>
      <xdr:colOff>203200</xdr:colOff>
      <xdr:row>88</xdr:row>
      <xdr:rowOff>34471</xdr:rowOff>
    </xdr:to>
    <xdr:cxnSp macro="">
      <xdr:nvCxnSpPr>
        <xdr:cNvPr id="253" name="直線コネクタ 252"/>
        <xdr:cNvCxnSpPr/>
      </xdr:nvCxnSpPr>
      <xdr:spPr>
        <a:xfrm flipV="1">
          <a:off x="14401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36286</xdr:rowOff>
    </xdr:from>
    <xdr:to>
      <xdr:col>22</xdr:col>
      <xdr:colOff>254000</xdr:colOff>
      <xdr:row>89</xdr:row>
      <xdr:rowOff>137886</xdr:rowOff>
    </xdr:to>
    <xdr:sp macro="" textlink="">
      <xdr:nvSpPr>
        <xdr:cNvPr id="254" name="フローチャート : 判断 253"/>
        <xdr:cNvSpPr/>
      </xdr:nvSpPr>
      <xdr:spPr>
        <a:xfrm>
          <a:off x="15240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122663</xdr:rowOff>
    </xdr:from>
    <xdr:ext cx="762000" cy="259045"/>
    <xdr:sp macro="" textlink="">
      <xdr:nvSpPr>
        <xdr:cNvPr id="255" name="テキスト ボックス 254"/>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9979</xdr:rowOff>
    </xdr:from>
    <xdr:to>
      <xdr:col>21</xdr:col>
      <xdr:colOff>0</xdr:colOff>
      <xdr:row>88</xdr:row>
      <xdr:rowOff>34471</xdr:rowOff>
    </xdr:to>
    <xdr:cxnSp macro="">
      <xdr:nvCxnSpPr>
        <xdr:cNvPr id="256" name="直線コネクタ 255"/>
        <xdr:cNvCxnSpPr/>
      </xdr:nvCxnSpPr>
      <xdr:spPr>
        <a:xfrm>
          <a:off x="13512800" y="13725979"/>
          <a:ext cx="889000" cy="139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57" name="フローチャート : 判断 256"/>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138991</xdr:rowOff>
    </xdr:from>
    <xdr:ext cx="762000" cy="259045"/>
    <xdr:sp macro="" textlink="">
      <xdr:nvSpPr>
        <xdr:cNvPr id="258" name="テキスト ボックス 257"/>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59" name="フローチャート : 判断 258"/>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149877</xdr:rowOff>
    </xdr:from>
    <xdr:ext cx="762000" cy="259045"/>
    <xdr:sp macro="" textlink="">
      <xdr:nvSpPr>
        <xdr:cNvPr id="260" name="テキスト ボックス 259"/>
        <xdr:cNvSpPr txBox="1"/>
      </xdr:nvSpPr>
      <xdr:spPr>
        <a:xfrm>
          <a:off x="13131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79</xdr:row>
      <xdr:rowOff>78921</xdr:rowOff>
    </xdr:from>
    <xdr:to>
      <xdr:col>24</xdr:col>
      <xdr:colOff>609600</xdr:colOff>
      <xdr:row>80</xdr:row>
      <xdr:rowOff>9071</xdr:rowOff>
    </xdr:to>
    <xdr:sp macro="" textlink="">
      <xdr:nvSpPr>
        <xdr:cNvPr id="266" name="円/楕円 265"/>
        <xdr:cNvSpPr/>
      </xdr:nvSpPr>
      <xdr:spPr>
        <a:xfrm>
          <a:off x="16967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198</xdr:rowOff>
    </xdr:from>
    <xdr:ext cx="762000" cy="259045"/>
    <xdr:sp macro="" textlink="">
      <xdr:nvSpPr>
        <xdr:cNvPr id="267" name="給与水準   （国との比較）該当値テキスト"/>
        <xdr:cNvSpPr txBox="1"/>
      </xdr:nvSpPr>
      <xdr:spPr>
        <a:xfrm>
          <a:off x="17106900" y="1354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147864</xdr:rowOff>
    </xdr:from>
    <xdr:to>
      <xdr:col>23</xdr:col>
      <xdr:colOff>457200</xdr:colOff>
      <xdr:row>80</xdr:row>
      <xdr:rowOff>78014</xdr:rowOff>
    </xdr:to>
    <xdr:sp macro="" textlink="">
      <xdr:nvSpPr>
        <xdr:cNvPr id="268" name="円/楕円 267"/>
        <xdr:cNvSpPr/>
      </xdr:nvSpPr>
      <xdr:spPr>
        <a:xfrm>
          <a:off x="16129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88191</xdr:rowOff>
    </xdr:from>
    <xdr:ext cx="736600" cy="259045"/>
    <xdr:sp macro="" textlink="">
      <xdr:nvSpPr>
        <xdr:cNvPr id="269" name="テキスト ボックス 268"/>
        <xdr:cNvSpPr txBox="1"/>
      </xdr:nvSpPr>
      <xdr:spPr>
        <a:xfrm>
          <a:off x="15798800" y="1346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137886</xdr:rowOff>
    </xdr:from>
    <xdr:to>
      <xdr:col>22</xdr:col>
      <xdr:colOff>254000</xdr:colOff>
      <xdr:row>88</xdr:row>
      <xdr:rowOff>68036</xdr:rowOff>
    </xdr:to>
    <xdr:sp macro="" textlink="">
      <xdr:nvSpPr>
        <xdr:cNvPr id="270" name="円/楕円 269"/>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78213</xdr:rowOff>
    </xdr:from>
    <xdr:ext cx="762000" cy="259045"/>
    <xdr:sp macro="" textlink="">
      <xdr:nvSpPr>
        <xdr:cNvPr id="271" name="テキスト ボックス 270"/>
        <xdr:cNvSpPr txBox="1"/>
      </xdr:nvSpPr>
      <xdr:spPr>
        <a:xfrm>
          <a:off x="14909800" y="1482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72" name="円/楕円 27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73" name="テキスト ボックス 272"/>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130629</xdr:rowOff>
    </xdr:from>
    <xdr:to>
      <xdr:col>19</xdr:col>
      <xdr:colOff>533400</xdr:colOff>
      <xdr:row>80</xdr:row>
      <xdr:rowOff>60779</xdr:rowOff>
    </xdr:to>
    <xdr:sp macro="" textlink="">
      <xdr:nvSpPr>
        <xdr:cNvPr id="274" name="円/楕円 273"/>
        <xdr:cNvSpPr/>
      </xdr:nvSpPr>
      <xdr:spPr>
        <a:xfrm>
          <a:off x="13462000" y="13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70956</xdr:rowOff>
    </xdr:from>
    <xdr:ext cx="762000" cy="259045"/>
    <xdr:sp macro="" textlink="">
      <xdr:nvSpPr>
        <xdr:cNvPr id="275" name="テキスト ボックス 274"/>
        <xdr:cNvSpPr txBox="1"/>
      </xdr:nvSpPr>
      <xdr:spPr>
        <a:xfrm>
          <a:off x="13131800" y="1344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従来より事務事業を抜本的に見直すとともに、組織の見直しも行い、メリハリをつけた職員数の削減を行ってきたところです。</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特に知事部局においては、５次に亘って定員管理計画を策定し、平成10年度からの職員数削減により、平成</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年度の職員数（</a:t>
          </a:r>
          <a:r>
            <a:rPr lang="en-US" altLang="ja-JP" sz="1100" b="0" i="0" baseline="0">
              <a:solidFill>
                <a:sysClr val="windowText" lastClr="000000"/>
              </a:solidFill>
              <a:effectLst/>
              <a:latin typeface="+mn-lt"/>
              <a:ea typeface="+mn-ea"/>
              <a:cs typeface="+mn-cs"/>
            </a:rPr>
            <a:t>3,674</a:t>
          </a:r>
          <a:r>
            <a:rPr lang="ja-JP" altLang="ja-JP" sz="1100" b="0" i="0" baseline="0">
              <a:solidFill>
                <a:sysClr val="windowText" lastClr="000000"/>
              </a:solidFill>
              <a:effectLst/>
              <a:latin typeface="+mn-lt"/>
              <a:ea typeface="+mn-ea"/>
              <a:cs typeface="+mn-cs"/>
            </a:rPr>
            <a:t>人）の約４分の１にあたる職員数を削減し、平成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年度に全国で最も少ない</a:t>
          </a:r>
          <a:r>
            <a:rPr lang="en-US" altLang="ja-JP" sz="1100" b="0" i="0" baseline="0">
              <a:solidFill>
                <a:sysClr val="windowText" lastClr="000000"/>
              </a:solidFill>
              <a:effectLst/>
              <a:latin typeface="+mn-lt"/>
              <a:ea typeface="+mn-ea"/>
              <a:cs typeface="+mn-cs"/>
            </a:rPr>
            <a:t>2,800</a:t>
          </a:r>
          <a:r>
            <a:rPr lang="ja-JP" altLang="ja-JP" sz="1100" b="0" i="0" baseline="0">
              <a:solidFill>
                <a:sysClr val="windowText" lastClr="000000"/>
              </a:solidFill>
              <a:effectLst/>
              <a:latin typeface="+mn-lt"/>
              <a:ea typeface="+mn-ea"/>
              <a:cs typeface="+mn-cs"/>
            </a:rPr>
            <a:t>人体制（</a:t>
          </a:r>
          <a:r>
            <a:rPr lang="en-US" altLang="ja-JP" sz="1100" b="0" i="0" baseline="0">
              <a:solidFill>
                <a:sysClr val="windowText" lastClr="000000"/>
              </a:solidFill>
              <a:effectLst/>
              <a:latin typeface="+mn-lt"/>
              <a:ea typeface="+mn-ea"/>
              <a:cs typeface="+mn-cs"/>
            </a:rPr>
            <a:t>2,779</a:t>
          </a:r>
          <a:r>
            <a:rPr lang="ja-JP" altLang="ja-JP" sz="1100" b="0" i="0" baseline="0">
              <a:solidFill>
                <a:sysClr val="windowText" lastClr="000000"/>
              </a:solidFill>
              <a:effectLst/>
              <a:latin typeface="+mn-lt"/>
              <a:ea typeface="+mn-ea"/>
              <a:cs typeface="+mn-cs"/>
            </a:rPr>
            <a:t>人）を達成しています。</a:t>
          </a:r>
          <a:endParaRPr lang="ja-JP" altLang="ja-JP">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今後とも、これまでの行財政改革で実現した 2,800人体制を基本として、適正な定員管理を行います。なお、人口</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万人当たり職員数については、本県の人口が</a:t>
          </a:r>
          <a:r>
            <a:rPr lang="en-US" altLang="ja-JP" sz="1100" b="0" i="0" baseline="0">
              <a:solidFill>
                <a:sysClr val="windowText" lastClr="000000"/>
              </a:solidFill>
              <a:effectLst/>
              <a:latin typeface="+mn-lt"/>
              <a:ea typeface="+mn-ea"/>
              <a:cs typeface="+mn-cs"/>
            </a:rPr>
            <a:t>1,005,570</a:t>
          </a:r>
          <a:r>
            <a:rPr lang="ja-JP" altLang="ja-JP" sz="1100" b="0" i="0" baseline="0">
              <a:solidFill>
                <a:sysClr val="windowText" lastClr="000000"/>
              </a:solidFill>
              <a:effectLst/>
              <a:latin typeface="+mn-lt"/>
              <a:ea typeface="+mn-ea"/>
              <a:cs typeface="+mn-cs"/>
            </a:rPr>
            <a:t>人（</a:t>
          </a:r>
          <a:r>
            <a:rPr lang="en-US" altLang="ja-JP" sz="1100" b="0" i="0" baseline="0">
              <a:solidFill>
                <a:sysClr val="windowText" lastClr="000000"/>
              </a:solidFill>
              <a:effectLst/>
              <a:latin typeface="+mn-lt"/>
              <a:ea typeface="+mn-ea"/>
              <a:cs typeface="+mn-cs"/>
            </a:rPr>
            <a:t>27.1.1</a:t>
          </a:r>
          <a:r>
            <a:rPr lang="ja-JP" altLang="ja-JP" sz="1100" b="0" i="0" baseline="0">
              <a:solidFill>
                <a:sysClr val="windowText" lastClr="000000"/>
              </a:solidFill>
              <a:effectLst/>
              <a:latin typeface="+mn-lt"/>
              <a:ea typeface="+mn-ea"/>
              <a:cs typeface="+mn-cs"/>
            </a:rPr>
            <a:t>住民基本台帳人口）と比較的少ないことから、財政力指数を同じくするグループや他都道府県の平均に比して数値が高くなっているものと思われます。</a:t>
          </a:r>
          <a:endParaRPr lang="ja-JP" altLang="ja-JP">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0" name="直線コネクタ 28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1" name="テキスト ボックス 29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2" name="直線コネクタ 29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3" name="テキスト ボックス 29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4" name="直線コネクタ 29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5" name="テキスト ボックス 29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6" name="直線コネクタ 29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7" name="テキスト ボックス 29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301" name="直線コネクタ 300"/>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2"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3" name="直線コネクタ 302"/>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4"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5" name="直線コネクタ 304"/>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76240</xdr:rowOff>
    </xdr:from>
    <xdr:to>
      <xdr:col>24</xdr:col>
      <xdr:colOff>558800</xdr:colOff>
      <xdr:row>64</xdr:row>
      <xdr:rowOff>106500</xdr:rowOff>
    </xdr:to>
    <xdr:cxnSp macro="">
      <xdr:nvCxnSpPr>
        <xdr:cNvPr id="306" name="直線コネクタ 305"/>
        <xdr:cNvCxnSpPr/>
      </xdr:nvCxnSpPr>
      <xdr:spPr>
        <a:xfrm>
          <a:off x="16179800" y="11049040"/>
          <a:ext cx="838200" cy="3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21102</xdr:rowOff>
    </xdr:from>
    <xdr:ext cx="762000" cy="259045"/>
    <xdr:sp macro="" textlink="">
      <xdr:nvSpPr>
        <xdr:cNvPr id="307" name="定員管理の状況平均値テキスト"/>
        <xdr:cNvSpPr txBox="1"/>
      </xdr:nvSpPr>
      <xdr:spPr>
        <a:xfrm>
          <a:off x="17106900" y="10651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08" name="フローチャート : 判断 307"/>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76240</xdr:rowOff>
    </xdr:from>
    <xdr:to>
      <xdr:col>23</xdr:col>
      <xdr:colOff>406400</xdr:colOff>
      <xdr:row>64</xdr:row>
      <xdr:rowOff>92552</xdr:rowOff>
    </xdr:to>
    <xdr:cxnSp macro="">
      <xdr:nvCxnSpPr>
        <xdr:cNvPr id="309" name="直線コネクタ 308"/>
        <xdr:cNvCxnSpPr/>
      </xdr:nvCxnSpPr>
      <xdr:spPr>
        <a:xfrm flipV="1">
          <a:off x="15290800" y="11049040"/>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105806</xdr:rowOff>
    </xdr:from>
    <xdr:to>
      <xdr:col>23</xdr:col>
      <xdr:colOff>457200</xdr:colOff>
      <xdr:row>63</xdr:row>
      <xdr:rowOff>35956</xdr:rowOff>
    </xdr:to>
    <xdr:sp macro="" textlink="">
      <xdr:nvSpPr>
        <xdr:cNvPr id="310" name="フローチャート : 判断 309"/>
        <xdr:cNvSpPr/>
      </xdr:nvSpPr>
      <xdr:spPr>
        <a:xfrm>
          <a:off x="16129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46133</xdr:rowOff>
    </xdr:from>
    <xdr:ext cx="736600" cy="259045"/>
    <xdr:sp macro="" textlink="">
      <xdr:nvSpPr>
        <xdr:cNvPr id="311" name="テキスト ボックス 310"/>
        <xdr:cNvSpPr txBox="1"/>
      </xdr:nvSpPr>
      <xdr:spPr>
        <a:xfrm>
          <a:off x="15798800" y="1050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92552</xdr:rowOff>
    </xdr:from>
    <xdr:to>
      <xdr:col>22</xdr:col>
      <xdr:colOff>203200</xdr:colOff>
      <xdr:row>64</xdr:row>
      <xdr:rowOff>93566</xdr:rowOff>
    </xdr:to>
    <xdr:cxnSp macro="">
      <xdr:nvCxnSpPr>
        <xdr:cNvPr id="312" name="直線コネクタ 311"/>
        <xdr:cNvCxnSpPr/>
      </xdr:nvCxnSpPr>
      <xdr:spPr>
        <a:xfrm flipV="1">
          <a:off x="14401800" y="11065352"/>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108557</xdr:rowOff>
    </xdr:from>
    <xdr:to>
      <xdr:col>22</xdr:col>
      <xdr:colOff>254000</xdr:colOff>
      <xdr:row>63</xdr:row>
      <xdr:rowOff>38707</xdr:rowOff>
    </xdr:to>
    <xdr:sp macro="" textlink="">
      <xdr:nvSpPr>
        <xdr:cNvPr id="313" name="フローチャート : 判断 312"/>
        <xdr:cNvSpPr/>
      </xdr:nvSpPr>
      <xdr:spPr>
        <a:xfrm>
          <a:off x="15240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48884</xdr:rowOff>
    </xdr:from>
    <xdr:ext cx="762000" cy="259045"/>
    <xdr:sp macro="" textlink="">
      <xdr:nvSpPr>
        <xdr:cNvPr id="314" name="テキスト ボックス 313"/>
        <xdr:cNvSpPr txBox="1"/>
      </xdr:nvSpPr>
      <xdr:spPr>
        <a:xfrm>
          <a:off x="14909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56647</xdr:rowOff>
    </xdr:from>
    <xdr:to>
      <xdr:col>21</xdr:col>
      <xdr:colOff>0</xdr:colOff>
      <xdr:row>64</xdr:row>
      <xdr:rowOff>93566</xdr:rowOff>
    </xdr:to>
    <xdr:cxnSp macro="">
      <xdr:nvCxnSpPr>
        <xdr:cNvPr id="315" name="直線コネクタ 314"/>
        <xdr:cNvCxnSpPr/>
      </xdr:nvCxnSpPr>
      <xdr:spPr>
        <a:xfrm>
          <a:off x="13512800" y="11029447"/>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16" name="フローチャート : 判断 315"/>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74944</xdr:rowOff>
    </xdr:from>
    <xdr:ext cx="762000" cy="259045"/>
    <xdr:sp macro="" textlink="">
      <xdr:nvSpPr>
        <xdr:cNvPr id="317" name="テキスト ボックス 316"/>
        <xdr:cNvSpPr txBox="1"/>
      </xdr:nvSpPr>
      <xdr:spPr>
        <a:xfrm>
          <a:off x="14020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18" name="フローチャート : 判断 317"/>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7400</xdr:rowOff>
    </xdr:from>
    <xdr:ext cx="762000" cy="259045"/>
    <xdr:sp macro="" textlink="">
      <xdr:nvSpPr>
        <xdr:cNvPr id="319" name="テキスト ボックス 318"/>
        <xdr:cNvSpPr txBox="1"/>
      </xdr:nvSpPr>
      <xdr:spPr>
        <a:xfrm>
          <a:off x="13131800" y="1115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55700</xdr:rowOff>
    </xdr:from>
    <xdr:to>
      <xdr:col>24</xdr:col>
      <xdr:colOff>609600</xdr:colOff>
      <xdr:row>64</xdr:row>
      <xdr:rowOff>157300</xdr:rowOff>
    </xdr:to>
    <xdr:sp macro="" textlink="">
      <xdr:nvSpPr>
        <xdr:cNvPr id="325" name="円/楕円 324"/>
        <xdr:cNvSpPr/>
      </xdr:nvSpPr>
      <xdr:spPr>
        <a:xfrm>
          <a:off x="16967200" y="110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27777</xdr:rowOff>
    </xdr:from>
    <xdr:ext cx="762000" cy="259045"/>
    <xdr:sp macro="" textlink="">
      <xdr:nvSpPr>
        <xdr:cNvPr id="326" name="定員管理の状況該当値テキスト"/>
        <xdr:cNvSpPr txBox="1"/>
      </xdr:nvSpPr>
      <xdr:spPr>
        <a:xfrm>
          <a:off x="17106900" y="110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1,308.91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25440</xdr:rowOff>
    </xdr:from>
    <xdr:to>
      <xdr:col>23</xdr:col>
      <xdr:colOff>457200</xdr:colOff>
      <xdr:row>64</xdr:row>
      <xdr:rowOff>127040</xdr:rowOff>
    </xdr:to>
    <xdr:sp macro="" textlink="">
      <xdr:nvSpPr>
        <xdr:cNvPr id="327" name="円/楕円 326"/>
        <xdr:cNvSpPr/>
      </xdr:nvSpPr>
      <xdr:spPr>
        <a:xfrm>
          <a:off x="16129000" y="109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111817</xdr:rowOff>
    </xdr:from>
    <xdr:ext cx="736600" cy="259045"/>
    <xdr:sp macro="" textlink="">
      <xdr:nvSpPr>
        <xdr:cNvPr id="328" name="テキスト ボックス 327"/>
        <xdr:cNvSpPr txBox="1"/>
      </xdr:nvSpPr>
      <xdr:spPr>
        <a:xfrm>
          <a:off x="15798800" y="11084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1,302.64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41752</xdr:rowOff>
    </xdr:from>
    <xdr:to>
      <xdr:col>22</xdr:col>
      <xdr:colOff>254000</xdr:colOff>
      <xdr:row>64</xdr:row>
      <xdr:rowOff>143352</xdr:rowOff>
    </xdr:to>
    <xdr:sp macro="" textlink="">
      <xdr:nvSpPr>
        <xdr:cNvPr id="329" name="円/楕円 328"/>
        <xdr:cNvSpPr/>
      </xdr:nvSpPr>
      <xdr:spPr>
        <a:xfrm>
          <a:off x="15240000" y="110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128129</xdr:rowOff>
    </xdr:from>
    <xdr:ext cx="762000" cy="259045"/>
    <xdr:sp macro="" textlink="">
      <xdr:nvSpPr>
        <xdr:cNvPr id="330" name="テキスト ボックス 329"/>
        <xdr:cNvSpPr txBox="1"/>
      </xdr:nvSpPr>
      <xdr:spPr>
        <a:xfrm>
          <a:off x="14909800" y="111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42766</xdr:rowOff>
    </xdr:from>
    <xdr:to>
      <xdr:col>21</xdr:col>
      <xdr:colOff>50800</xdr:colOff>
      <xdr:row>64</xdr:row>
      <xdr:rowOff>144366</xdr:rowOff>
    </xdr:to>
    <xdr:sp macro="" textlink="">
      <xdr:nvSpPr>
        <xdr:cNvPr id="331" name="円/楕円 330"/>
        <xdr:cNvSpPr/>
      </xdr:nvSpPr>
      <xdr:spPr>
        <a:xfrm>
          <a:off x="14351000" y="110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129143</xdr:rowOff>
    </xdr:from>
    <xdr:ext cx="762000" cy="259045"/>
    <xdr:sp macro="" textlink="">
      <xdr:nvSpPr>
        <xdr:cNvPr id="332" name="テキスト ボックス 331"/>
        <xdr:cNvSpPr txBox="1"/>
      </xdr:nvSpPr>
      <xdr:spPr>
        <a:xfrm>
          <a:off x="14020800" y="1110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1,306.23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5847</xdr:rowOff>
    </xdr:from>
    <xdr:to>
      <xdr:col>19</xdr:col>
      <xdr:colOff>533400</xdr:colOff>
      <xdr:row>64</xdr:row>
      <xdr:rowOff>107447</xdr:rowOff>
    </xdr:to>
    <xdr:sp macro="" textlink="">
      <xdr:nvSpPr>
        <xdr:cNvPr id="333" name="円/楕円 332"/>
        <xdr:cNvSpPr/>
      </xdr:nvSpPr>
      <xdr:spPr>
        <a:xfrm>
          <a:off x="13462000" y="109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117624</xdr:rowOff>
    </xdr:from>
    <xdr:ext cx="762000" cy="259045"/>
    <xdr:sp macro="" textlink="">
      <xdr:nvSpPr>
        <xdr:cNvPr id="334" name="テキスト ボックス 333"/>
        <xdr:cNvSpPr txBox="1"/>
      </xdr:nvSpPr>
      <xdr:spPr>
        <a:xfrm>
          <a:off x="13131800" y="1074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財政運営計画に基づく臨時財政対策債を除く地方債残高を減少させる財政運営の結果、平成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年度末に</a:t>
          </a:r>
          <a:r>
            <a:rPr kumimoji="1" lang="en-US" altLang="ja-JP" sz="1100" b="0" i="0" baseline="0">
              <a:solidFill>
                <a:schemeClr val="dk1"/>
              </a:solidFill>
              <a:effectLst/>
              <a:latin typeface="+mn-lt"/>
              <a:ea typeface="+mn-ea"/>
              <a:cs typeface="+mn-cs"/>
            </a:rPr>
            <a:t>5,611</a:t>
          </a:r>
          <a:r>
            <a:rPr kumimoji="1" lang="ja-JP" altLang="ja-JP" sz="1100" b="0" i="0" baseline="0">
              <a:solidFill>
                <a:schemeClr val="dk1"/>
              </a:solidFill>
              <a:effectLst/>
              <a:latin typeface="+mn-lt"/>
              <a:ea typeface="+mn-ea"/>
              <a:cs typeface="+mn-cs"/>
            </a:rPr>
            <a:t>百万円であった一般会計のうち臨時財政対策債を除く地方債残高は、平成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年度末には</a:t>
          </a:r>
          <a:r>
            <a:rPr kumimoji="1" lang="en-US" altLang="ja-JP" sz="1100" b="0" i="0" baseline="0">
              <a:solidFill>
                <a:schemeClr val="dk1"/>
              </a:solidFill>
              <a:effectLst/>
              <a:latin typeface="+mn-lt"/>
              <a:ea typeface="+mn-ea"/>
              <a:cs typeface="+mn-cs"/>
            </a:rPr>
            <a:t>4,974</a:t>
          </a:r>
          <a:r>
            <a:rPr kumimoji="1" lang="ja-JP" altLang="ja-JP" sz="1100" b="0" i="0" baseline="0">
              <a:solidFill>
                <a:schemeClr val="dk1"/>
              </a:solidFill>
              <a:effectLst/>
              <a:latin typeface="+mn-lt"/>
              <a:ea typeface="+mn-ea"/>
              <a:cs typeface="+mn-cs"/>
            </a:rPr>
            <a:t>百万となっています。平成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年度は、元利償還金及び準元利償還金の合計額が、対象外となった平成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年度に比べ、臨時財政対策債の影響（＋</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億円）により増加したことなどから高くなっています。平成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年度は基準財政需要算入額が臨時財政対策債に係るものの増などにより増加したため、実質公債費比率は低下しています。平成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年度は元利償還金及び準元利償還金の合計額が平成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年度に比べ減少し、基準財政需要算入額が臨時財政対策債に係るものの増などにより増加したため、実質公債費比率は低下しています。</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64" name="直線コネクタ 363"/>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6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66" name="直線コネクタ 36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67"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68" name="直線コネクタ 367"/>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41</xdr:row>
      <xdr:rowOff>24493</xdr:rowOff>
    </xdr:to>
    <xdr:cxnSp macro="">
      <xdr:nvCxnSpPr>
        <xdr:cNvPr id="369" name="直線コネクタ 368"/>
        <xdr:cNvCxnSpPr/>
      </xdr:nvCxnSpPr>
      <xdr:spPr>
        <a:xfrm flipV="1">
          <a:off x="16179800" y="6605815"/>
          <a:ext cx="8382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7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71" name="フローチャート : 判断 37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42</xdr:row>
      <xdr:rowOff>25400</xdr:rowOff>
    </xdr:to>
    <xdr:cxnSp macro="">
      <xdr:nvCxnSpPr>
        <xdr:cNvPr id="372" name="直線コネクタ 371"/>
        <xdr:cNvCxnSpPr/>
      </xdr:nvCxnSpPr>
      <xdr:spPr>
        <a:xfrm flipV="1">
          <a:off x="15290800" y="70539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42635</xdr:rowOff>
    </xdr:from>
    <xdr:to>
      <xdr:col>23</xdr:col>
      <xdr:colOff>457200</xdr:colOff>
      <xdr:row>41</xdr:row>
      <xdr:rowOff>144235</xdr:rowOff>
    </xdr:to>
    <xdr:sp macro="" textlink="">
      <xdr:nvSpPr>
        <xdr:cNvPr id="373" name="フローチャート : 判断 372"/>
        <xdr:cNvSpPr/>
      </xdr:nvSpPr>
      <xdr:spPr>
        <a:xfrm>
          <a:off x="16129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374" name="テキスト ボックス 373"/>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128815</xdr:rowOff>
    </xdr:to>
    <xdr:cxnSp macro="">
      <xdr:nvCxnSpPr>
        <xdr:cNvPr id="375" name="直線コネクタ 374"/>
        <xdr:cNvCxnSpPr/>
      </xdr:nvCxnSpPr>
      <xdr:spPr>
        <a:xfrm flipV="1">
          <a:off x="14401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146957</xdr:rowOff>
    </xdr:from>
    <xdr:to>
      <xdr:col>22</xdr:col>
      <xdr:colOff>254000</xdr:colOff>
      <xdr:row>43</xdr:row>
      <xdr:rowOff>77107</xdr:rowOff>
    </xdr:to>
    <xdr:sp macro="" textlink="">
      <xdr:nvSpPr>
        <xdr:cNvPr id="376" name="フローチャート : 判断 375"/>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377" name="テキスト ボックス 376"/>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128815</xdr:rowOff>
    </xdr:to>
    <xdr:cxnSp macro="">
      <xdr:nvCxnSpPr>
        <xdr:cNvPr id="378" name="直線コネクタ 377"/>
        <xdr:cNvCxnSpPr/>
      </xdr:nvCxnSpPr>
      <xdr:spPr>
        <a:xfrm>
          <a:off x="13512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9978</xdr:rowOff>
    </xdr:from>
    <xdr:to>
      <xdr:col>21</xdr:col>
      <xdr:colOff>50800</xdr:colOff>
      <xdr:row>43</xdr:row>
      <xdr:rowOff>111578</xdr:rowOff>
    </xdr:to>
    <xdr:sp macro="" textlink="">
      <xdr:nvSpPr>
        <xdr:cNvPr id="379" name="フローチャート : 判断 378"/>
        <xdr:cNvSpPr/>
      </xdr:nvSpPr>
      <xdr:spPr>
        <a:xfrm>
          <a:off x="14351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380" name="テキスト ボックス 379"/>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381" name="フローチャート : 判断 380"/>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382" name="テキスト ボックス 381"/>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388" name="円/楕円 387"/>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56441</xdr:rowOff>
    </xdr:from>
    <xdr:ext cx="762000" cy="259045"/>
    <xdr:sp macro="" textlink="">
      <xdr:nvSpPr>
        <xdr:cNvPr id="389"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390" name="円/楕円 389"/>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91" name="テキスト ボックス 390"/>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2" name="円/楕円 391"/>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93" name="テキスト ボックス 392"/>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394" name="円/楕円 393"/>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18342</xdr:rowOff>
    </xdr:from>
    <xdr:ext cx="762000" cy="259045"/>
    <xdr:sp macro="" textlink="">
      <xdr:nvSpPr>
        <xdr:cNvPr id="395" name="テキスト ボックス 394"/>
        <xdr:cNvSpPr txBox="1"/>
      </xdr:nvSpPr>
      <xdr:spPr>
        <a:xfrm>
          <a:off x="14020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6" name="円/楕円 395"/>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7" name="テキスト ボックス 396"/>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50">
              <a:effectLst/>
            </a:rPr>
            <a:t>　財政運営計画に基づき、県税収入の確保や、総人件費の抑制、事務事業・補助金の見直しなどに努めるとともに、臨時財政対策債を除く地方債残高を減少させる財政運営の結果、平成</a:t>
          </a:r>
          <a:r>
            <a:rPr lang="en-US" altLang="ja-JP" sz="1050">
              <a:effectLst/>
            </a:rPr>
            <a:t>22</a:t>
          </a:r>
          <a:r>
            <a:rPr lang="ja-JP" altLang="en-US" sz="1050">
              <a:effectLst/>
            </a:rPr>
            <a:t>年度末に</a:t>
          </a:r>
          <a:r>
            <a:rPr lang="en-US" altLang="ja-JP" sz="1050">
              <a:effectLst/>
            </a:rPr>
            <a:t>5,611</a:t>
          </a:r>
          <a:r>
            <a:rPr lang="ja-JP" altLang="en-US" sz="1050">
              <a:effectLst/>
            </a:rPr>
            <a:t>百万円であった一般会計のうち臨時財政対策債を除く地方債残高は、平成</a:t>
          </a:r>
          <a:r>
            <a:rPr lang="en-US" altLang="ja-JP" sz="1050">
              <a:effectLst/>
            </a:rPr>
            <a:t>26</a:t>
          </a:r>
          <a:r>
            <a:rPr lang="ja-JP" altLang="en-US" sz="1050">
              <a:effectLst/>
            </a:rPr>
            <a:t>年度末には</a:t>
          </a:r>
          <a:r>
            <a:rPr lang="en-US" altLang="ja-JP" sz="1050">
              <a:effectLst/>
            </a:rPr>
            <a:t>4,974</a:t>
          </a:r>
          <a:r>
            <a:rPr lang="ja-JP" altLang="en-US" sz="1050">
              <a:effectLst/>
            </a:rPr>
            <a:t>百万となっています。将来負担額は、平成</a:t>
          </a:r>
          <a:r>
            <a:rPr lang="en-US" altLang="ja-JP" sz="1050">
              <a:effectLst/>
            </a:rPr>
            <a:t>23</a:t>
          </a:r>
          <a:r>
            <a:rPr lang="ja-JP" altLang="en-US" sz="1050">
              <a:effectLst/>
            </a:rPr>
            <a:t>・</a:t>
          </a:r>
          <a:r>
            <a:rPr lang="en-US" altLang="ja-JP" sz="1050">
              <a:effectLst/>
            </a:rPr>
            <a:t>24</a:t>
          </a:r>
          <a:r>
            <a:rPr lang="ja-JP" altLang="en-US" sz="1050">
              <a:effectLst/>
            </a:rPr>
            <a:t>・</a:t>
          </a:r>
          <a:r>
            <a:rPr lang="en-US" altLang="ja-JP" sz="1050">
              <a:effectLst/>
            </a:rPr>
            <a:t>25</a:t>
          </a:r>
          <a:r>
            <a:rPr lang="ja-JP" altLang="en-US" sz="1050">
              <a:effectLst/>
            </a:rPr>
            <a:t>年度は前年度に比べ一般会計等の地方債残高増のため増加していますが、充当可能財源等である充当可能基金は、平成</a:t>
          </a:r>
          <a:r>
            <a:rPr lang="en-US" altLang="ja-JP" sz="1050">
              <a:effectLst/>
            </a:rPr>
            <a:t>24</a:t>
          </a:r>
          <a:r>
            <a:rPr lang="ja-JP" altLang="en-US" sz="1050">
              <a:effectLst/>
            </a:rPr>
            <a:t>年度は前年度▲５億円となりましたが、平成</a:t>
          </a:r>
          <a:r>
            <a:rPr lang="en-US" altLang="ja-JP" sz="1050">
              <a:effectLst/>
            </a:rPr>
            <a:t>23</a:t>
          </a:r>
          <a:r>
            <a:rPr lang="ja-JP" altLang="en-US" sz="1050">
              <a:effectLst/>
            </a:rPr>
            <a:t>・</a:t>
          </a:r>
          <a:r>
            <a:rPr lang="en-US" altLang="ja-JP" sz="1050">
              <a:effectLst/>
            </a:rPr>
            <a:t>25</a:t>
          </a:r>
          <a:r>
            <a:rPr lang="ja-JP" altLang="en-US" sz="1050">
              <a:effectLst/>
            </a:rPr>
            <a:t>・</a:t>
          </a:r>
          <a:r>
            <a:rPr lang="en-US" altLang="ja-JP" sz="1050">
              <a:effectLst/>
            </a:rPr>
            <a:t>26</a:t>
          </a:r>
          <a:r>
            <a:rPr lang="ja-JP" altLang="en-US" sz="1050">
              <a:effectLst/>
            </a:rPr>
            <a:t>年度年度は増となっているとともに、基準財政需要額算入見込額は臨時財政対策債の増により増加しているため将来負担比率は低下しています。また、平成</a:t>
          </a:r>
          <a:r>
            <a:rPr lang="en-US" altLang="ja-JP" sz="1050">
              <a:effectLst/>
            </a:rPr>
            <a:t>26</a:t>
          </a:r>
          <a:r>
            <a:rPr lang="ja-JP" altLang="en-US" sz="1050">
              <a:effectLst/>
            </a:rPr>
            <a:t>年度は、将来負担額のうち退職手当支給率の変更による退職手当負担見込額が減少していることなどから、将来負担比率は低下しています。</a:t>
          </a:r>
        </a:p>
        <a:p>
          <a:pPr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12" name="直線コネクタ 411"/>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13" name="テキスト ボックス 412"/>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4" name="直線コネクタ 41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5" name="テキスト ボックス 41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6" name="直線コネクタ 415"/>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7" name="テキスト ボックス 416"/>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20" name="直線コネクタ 419"/>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21" name="テキスト ボックス 420"/>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4" name="直線コネクタ 423"/>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5" name="テキスト ボックス 424"/>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9" name="直線コネクタ 428"/>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30"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31" name="直線コネクタ 430"/>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32"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33" name="直線コネクタ 432"/>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76359</xdr:rowOff>
    </xdr:from>
    <xdr:to>
      <xdr:col>24</xdr:col>
      <xdr:colOff>558800</xdr:colOff>
      <xdr:row>17</xdr:row>
      <xdr:rowOff>144727</xdr:rowOff>
    </xdr:to>
    <xdr:cxnSp macro="">
      <xdr:nvCxnSpPr>
        <xdr:cNvPr id="434" name="直線コネクタ 433"/>
        <xdr:cNvCxnSpPr/>
      </xdr:nvCxnSpPr>
      <xdr:spPr>
        <a:xfrm flipV="1">
          <a:off x="16179800" y="2991009"/>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162524</xdr:rowOff>
    </xdr:from>
    <xdr:ext cx="762000" cy="259045"/>
    <xdr:sp macro="" textlink="">
      <xdr:nvSpPr>
        <xdr:cNvPr id="435" name="将来負担の状況平均値テキスト"/>
        <xdr:cNvSpPr txBox="1"/>
      </xdr:nvSpPr>
      <xdr:spPr>
        <a:xfrm>
          <a:off x="17106900" y="30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6" name="フローチャート : 判断 435"/>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144727</xdr:rowOff>
    </xdr:from>
    <xdr:to>
      <xdr:col>23</xdr:col>
      <xdr:colOff>406400</xdr:colOff>
      <xdr:row>18</xdr:row>
      <xdr:rowOff>1429</xdr:rowOff>
    </xdr:to>
    <xdr:cxnSp macro="">
      <xdr:nvCxnSpPr>
        <xdr:cNvPr id="437" name="直線コネクタ 436"/>
        <xdr:cNvCxnSpPr/>
      </xdr:nvCxnSpPr>
      <xdr:spPr>
        <a:xfrm flipV="1">
          <a:off x="15290800" y="30593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99960</xdr:rowOff>
    </xdr:from>
    <xdr:to>
      <xdr:col>23</xdr:col>
      <xdr:colOff>457200</xdr:colOff>
      <xdr:row>18</xdr:row>
      <xdr:rowOff>30110</xdr:rowOff>
    </xdr:to>
    <xdr:sp macro="" textlink="">
      <xdr:nvSpPr>
        <xdr:cNvPr id="438" name="フローチャート : 判断 437"/>
        <xdr:cNvSpPr/>
      </xdr:nvSpPr>
      <xdr:spPr>
        <a:xfrm>
          <a:off x="16129000" y="301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14887</xdr:rowOff>
    </xdr:from>
    <xdr:ext cx="736600" cy="259045"/>
    <xdr:sp macro="" textlink="">
      <xdr:nvSpPr>
        <xdr:cNvPr id="439" name="テキスト ボックス 438"/>
        <xdr:cNvSpPr txBox="1"/>
      </xdr:nvSpPr>
      <xdr:spPr>
        <a:xfrm>
          <a:off x="15798800" y="31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1429</xdr:rowOff>
    </xdr:from>
    <xdr:to>
      <xdr:col>22</xdr:col>
      <xdr:colOff>203200</xdr:colOff>
      <xdr:row>18</xdr:row>
      <xdr:rowOff>57732</xdr:rowOff>
    </xdr:to>
    <xdr:cxnSp macro="">
      <xdr:nvCxnSpPr>
        <xdr:cNvPr id="440" name="直線コネクタ 439"/>
        <xdr:cNvCxnSpPr/>
      </xdr:nvCxnSpPr>
      <xdr:spPr>
        <a:xfrm flipV="1">
          <a:off x="14401800" y="3087529"/>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169333</xdr:rowOff>
    </xdr:from>
    <xdr:to>
      <xdr:col>22</xdr:col>
      <xdr:colOff>254000</xdr:colOff>
      <xdr:row>18</xdr:row>
      <xdr:rowOff>99483</xdr:rowOff>
    </xdr:to>
    <xdr:sp macro="" textlink="">
      <xdr:nvSpPr>
        <xdr:cNvPr id="441" name="フローチャート : 判断 440"/>
        <xdr:cNvSpPr/>
      </xdr:nvSpPr>
      <xdr:spPr>
        <a:xfrm>
          <a:off x="15240000" y="30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84260</xdr:rowOff>
    </xdr:from>
    <xdr:ext cx="762000" cy="259045"/>
    <xdr:sp macro="" textlink="">
      <xdr:nvSpPr>
        <xdr:cNvPr id="442" name="テキスト ボックス 441"/>
        <xdr:cNvSpPr txBox="1"/>
      </xdr:nvSpPr>
      <xdr:spPr>
        <a:xfrm>
          <a:off x="14909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57732</xdr:rowOff>
    </xdr:from>
    <xdr:to>
      <xdr:col>21</xdr:col>
      <xdr:colOff>0</xdr:colOff>
      <xdr:row>18</xdr:row>
      <xdr:rowOff>86889</xdr:rowOff>
    </xdr:to>
    <xdr:cxnSp macro="">
      <xdr:nvCxnSpPr>
        <xdr:cNvPr id="443" name="直線コネクタ 442"/>
        <xdr:cNvCxnSpPr/>
      </xdr:nvCxnSpPr>
      <xdr:spPr>
        <a:xfrm flipV="1">
          <a:off x="13512800" y="3143832"/>
          <a:ext cx="889000" cy="2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4" name="フローチャート : 判断 443"/>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3298</xdr:rowOff>
    </xdr:from>
    <xdr:ext cx="762000" cy="259045"/>
    <xdr:sp macro="" textlink="">
      <xdr:nvSpPr>
        <xdr:cNvPr id="445" name="テキスト ボックス 444"/>
        <xdr:cNvSpPr txBox="1"/>
      </xdr:nvSpPr>
      <xdr:spPr>
        <a:xfrm>
          <a:off x="14020800" y="32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46" name="フローチャート : 判断 445"/>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75688</xdr:rowOff>
    </xdr:from>
    <xdr:ext cx="762000" cy="259045"/>
    <xdr:sp macro="" textlink="">
      <xdr:nvSpPr>
        <xdr:cNvPr id="447" name="テキスト ボックス 446"/>
        <xdr:cNvSpPr txBox="1"/>
      </xdr:nvSpPr>
      <xdr:spPr>
        <a:xfrm>
          <a:off x="13131800" y="3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25559</xdr:rowOff>
    </xdr:from>
    <xdr:to>
      <xdr:col>24</xdr:col>
      <xdr:colOff>609600</xdr:colOff>
      <xdr:row>17</xdr:row>
      <xdr:rowOff>127159</xdr:rowOff>
    </xdr:to>
    <xdr:sp macro="" textlink="">
      <xdr:nvSpPr>
        <xdr:cNvPr id="453" name="円/楕円 452"/>
        <xdr:cNvSpPr/>
      </xdr:nvSpPr>
      <xdr:spPr>
        <a:xfrm>
          <a:off x="16967200" y="29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42086</xdr:rowOff>
    </xdr:from>
    <xdr:ext cx="762000" cy="259045"/>
    <xdr:sp macro="" textlink="">
      <xdr:nvSpPr>
        <xdr:cNvPr id="454" name="将来負担の状況該当値テキスト"/>
        <xdr:cNvSpPr txBox="1"/>
      </xdr:nvSpPr>
      <xdr:spPr>
        <a:xfrm>
          <a:off x="17106900" y="27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93927</xdr:rowOff>
    </xdr:from>
    <xdr:to>
      <xdr:col>23</xdr:col>
      <xdr:colOff>457200</xdr:colOff>
      <xdr:row>18</xdr:row>
      <xdr:rowOff>24077</xdr:rowOff>
    </xdr:to>
    <xdr:sp macro="" textlink="">
      <xdr:nvSpPr>
        <xdr:cNvPr id="455" name="円/楕円 454"/>
        <xdr:cNvSpPr/>
      </xdr:nvSpPr>
      <xdr:spPr>
        <a:xfrm>
          <a:off x="16129000" y="30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34254</xdr:rowOff>
    </xdr:from>
    <xdr:ext cx="736600" cy="259045"/>
    <xdr:sp macro="" textlink="">
      <xdr:nvSpPr>
        <xdr:cNvPr id="456" name="テキスト ボックス 455"/>
        <xdr:cNvSpPr txBox="1"/>
      </xdr:nvSpPr>
      <xdr:spPr>
        <a:xfrm>
          <a:off x="15798800" y="277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122079</xdr:rowOff>
    </xdr:from>
    <xdr:to>
      <xdr:col>22</xdr:col>
      <xdr:colOff>254000</xdr:colOff>
      <xdr:row>18</xdr:row>
      <xdr:rowOff>52229</xdr:rowOff>
    </xdr:to>
    <xdr:sp macro="" textlink="">
      <xdr:nvSpPr>
        <xdr:cNvPr id="457" name="円/楕円 456"/>
        <xdr:cNvSpPr/>
      </xdr:nvSpPr>
      <xdr:spPr>
        <a:xfrm>
          <a:off x="15240000" y="30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62406</xdr:rowOff>
    </xdr:from>
    <xdr:ext cx="762000" cy="259045"/>
    <xdr:sp macro="" textlink="">
      <xdr:nvSpPr>
        <xdr:cNvPr id="458" name="テキスト ボックス 457"/>
        <xdr:cNvSpPr txBox="1"/>
      </xdr:nvSpPr>
      <xdr:spPr>
        <a:xfrm>
          <a:off x="14909800" y="280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6932</xdr:rowOff>
    </xdr:from>
    <xdr:to>
      <xdr:col>21</xdr:col>
      <xdr:colOff>50800</xdr:colOff>
      <xdr:row>18</xdr:row>
      <xdr:rowOff>108532</xdr:rowOff>
    </xdr:to>
    <xdr:sp macro="" textlink="">
      <xdr:nvSpPr>
        <xdr:cNvPr id="459" name="円/楕円 458"/>
        <xdr:cNvSpPr/>
      </xdr:nvSpPr>
      <xdr:spPr>
        <a:xfrm>
          <a:off x="14351000" y="30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118709</xdr:rowOff>
    </xdr:from>
    <xdr:ext cx="762000" cy="259045"/>
    <xdr:sp macro="" textlink="">
      <xdr:nvSpPr>
        <xdr:cNvPr id="460" name="テキスト ボックス 459"/>
        <xdr:cNvSpPr txBox="1"/>
      </xdr:nvSpPr>
      <xdr:spPr>
        <a:xfrm>
          <a:off x="14020800" y="286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36089</xdr:rowOff>
    </xdr:from>
    <xdr:to>
      <xdr:col>19</xdr:col>
      <xdr:colOff>533400</xdr:colOff>
      <xdr:row>18</xdr:row>
      <xdr:rowOff>137689</xdr:rowOff>
    </xdr:to>
    <xdr:sp macro="" textlink="">
      <xdr:nvSpPr>
        <xdr:cNvPr id="461" name="円/楕円 460"/>
        <xdr:cNvSpPr/>
      </xdr:nvSpPr>
      <xdr:spPr>
        <a:xfrm>
          <a:off x="13462000" y="31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147866</xdr:rowOff>
    </xdr:from>
    <xdr:ext cx="762000" cy="259045"/>
    <xdr:sp macro="" textlink="">
      <xdr:nvSpPr>
        <xdr:cNvPr id="462" name="テキスト ボックス 461"/>
        <xdr:cNvSpPr txBox="1"/>
      </xdr:nvSpPr>
      <xdr:spPr>
        <a:xfrm>
          <a:off x="13131800" y="289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1,005,570
996,717
1,876.73
430,060,930
418,730,414
3,894,459
258,737,785
860,074,130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191.7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職員給は、</a:t>
          </a:r>
          <a:r>
            <a:rPr kumimoji="1" lang="ja-JP" altLang="en-US" sz="1100">
              <a:solidFill>
                <a:sysClr val="windowText" lastClr="000000"/>
              </a:solidFill>
              <a:effectLst/>
              <a:latin typeface="+mn-ea"/>
              <a:ea typeface="+mn-ea"/>
              <a:cs typeface="+mn-cs"/>
            </a:rPr>
            <a:t>概ね類似団体の平均値と同様の比率で推移していましたが、平成</a:t>
          </a:r>
          <a:r>
            <a:rPr kumimoji="1" lang="en-US" altLang="ja-JP" sz="1100">
              <a:solidFill>
                <a:sysClr val="windowText" lastClr="000000"/>
              </a:solidFill>
              <a:effectLst/>
              <a:latin typeface="+mn-ea"/>
              <a:ea typeface="+mn-ea"/>
              <a:cs typeface="+mn-cs"/>
            </a:rPr>
            <a:t>26</a:t>
          </a:r>
          <a:r>
            <a:rPr kumimoji="1" lang="ja-JP" altLang="en-US" sz="1100">
              <a:solidFill>
                <a:sysClr val="windowText" lastClr="000000"/>
              </a:solidFill>
              <a:effectLst/>
              <a:latin typeface="+mn-ea"/>
              <a:ea typeface="+mn-ea"/>
              <a:cs typeface="+mn-cs"/>
            </a:rPr>
            <a:t>年度は平成</a:t>
          </a:r>
          <a:r>
            <a:rPr kumimoji="1" lang="en-US" altLang="ja-JP" sz="1100">
              <a:solidFill>
                <a:sysClr val="windowText" lastClr="000000"/>
              </a:solidFill>
              <a:effectLst/>
              <a:latin typeface="+mn-ea"/>
              <a:ea typeface="+mn-ea"/>
              <a:cs typeface="+mn-cs"/>
            </a:rPr>
            <a:t>25</a:t>
          </a:r>
          <a:r>
            <a:rPr kumimoji="1" lang="ja-JP" altLang="en-US" sz="1100">
              <a:solidFill>
                <a:sysClr val="windowText" lastClr="000000"/>
              </a:solidFill>
              <a:effectLst/>
              <a:latin typeface="+mn-ea"/>
              <a:ea typeface="+mn-ea"/>
              <a:cs typeface="+mn-cs"/>
            </a:rPr>
            <a:t>年度下半期における給与カットの終了及び平成</a:t>
          </a:r>
          <a:r>
            <a:rPr kumimoji="1" lang="en-US" altLang="ja-JP" sz="1100">
              <a:solidFill>
                <a:sysClr val="windowText" lastClr="000000"/>
              </a:solidFill>
              <a:effectLst/>
              <a:latin typeface="+mn-ea"/>
              <a:ea typeface="+mn-ea"/>
              <a:cs typeface="+mn-cs"/>
            </a:rPr>
            <a:t>26</a:t>
          </a:r>
          <a:r>
            <a:rPr kumimoji="1" lang="ja-JP" altLang="en-US" sz="1100">
              <a:solidFill>
                <a:sysClr val="windowText" lastClr="000000"/>
              </a:solidFill>
              <a:effectLst/>
              <a:latin typeface="+mn-ea"/>
              <a:ea typeface="+mn-ea"/>
              <a:cs typeface="+mn-cs"/>
            </a:rPr>
            <a:t>年度香川県人事委員会勧告に基づく給与の引き上げを行った結果、対前年で給料の決算額が</a:t>
          </a:r>
          <a:r>
            <a:rPr kumimoji="1" lang="en-US" altLang="ja-JP" sz="1100">
              <a:solidFill>
                <a:sysClr val="windowText" lastClr="000000"/>
              </a:solidFill>
              <a:effectLst/>
              <a:latin typeface="+mn-ea"/>
              <a:ea typeface="+mn-ea"/>
              <a:cs typeface="+mn-cs"/>
            </a:rPr>
            <a:t>20</a:t>
          </a:r>
          <a:r>
            <a:rPr kumimoji="1" lang="ja-JP" altLang="en-US" sz="1100">
              <a:solidFill>
                <a:sysClr val="windowText" lastClr="000000"/>
              </a:solidFill>
              <a:effectLst/>
              <a:latin typeface="+mn-ea"/>
              <a:ea typeface="+mn-ea"/>
              <a:cs typeface="+mn-cs"/>
            </a:rPr>
            <a:t>億</a:t>
          </a:r>
          <a:r>
            <a:rPr kumimoji="1" lang="en-US" altLang="ja-JP" sz="1100">
              <a:solidFill>
                <a:sysClr val="windowText" lastClr="000000"/>
              </a:solidFill>
              <a:effectLst/>
              <a:latin typeface="+mn-ea"/>
              <a:ea typeface="+mn-ea"/>
              <a:cs typeface="+mn-cs"/>
            </a:rPr>
            <a:t>84</a:t>
          </a:r>
          <a:r>
            <a:rPr kumimoji="1" lang="ja-JP" altLang="en-US" sz="1100">
              <a:solidFill>
                <a:sysClr val="windowText" lastClr="000000"/>
              </a:solidFill>
              <a:effectLst/>
              <a:latin typeface="+mn-ea"/>
              <a:ea typeface="+mn-ea"/>
              <a:cs typeface="+mn-cs"/>
            </a:rPr>
            <a:t>百万円増加したことなどから、対前年で</a:t>
          </a:r>
          <a:r>
            <a:rPr kumimoji="1" lang="en-US" altLang="ja-JP" sz="1100">
              <a:solidFill>
                <a:sysClr val="windowText" lastClr="000000"/>
              </a:solidFill>
              <a:effectLst/>
              <a:latin typeface="+mn-ea"/>
              <a:ea typeface="+mn-ea"/>
              <a:cs typeface="+mn-cs"/>
            </a:rPr>
            <a:t>1.4</a:t>
          </a:r>
          <a:r>
            <a:rPr kumimoji="1" lang="ja-JP" altLang="en-US" sz="1100">
              <a:solidFill>
                <a:sysClr val="windowText" lastClr="000000"/>
              </a:solidFill>
              <a:effectLst/>
              <a:latin typeface="+mn-ea"/>
              <a:ea typeface="+mn-ea"/>
              <a:cs typeface="+mn-cs"/>
            </a:rPr>
            <a:t>ポイント高くなり、類似団体の平均値と比較して１ポイント高くなっています。</a:t>
          </a:r>
          <a:endParaRPr kumimoji="0" lang="en-US" altLang="ja-JP" sz="1400">
            <a:solidFill>
              <a:sysClr val="windowText" lastClr="000000"/>
            </a:solidFill>
            <a:effectLst/>
            <a:latin typeface="+mn-ea"/>
            <a:ea typeface="+mn-ea"/>
            <a:cs typeface="+mn-cs"/>
          </a:endParaRPr>
        </a:p>
        <a:p>
          <a:r>
            <a:rPr kumimoji="1" lang="ja-JP" altLang="ja-JP" sz="1100">
              <a:solidFill>
                <a:sysClr val="windowText" lastClr="000000"/>
              </a:solidFill>
              <a:effectLst/>
              <a:latin typeface="+mn-ea"/>
              <a:ea typeface="+mn-ea"/>
              <a:cs typeface="+mn-cs"/>
            </a:rPr>
            <a:t>　職員の適正な定員管理を行うとともに、適正な給与制度の運用に努め、給与水準を適正に管理することで総人件費の抑制に努めます。</a:t>
          </a:r>
          <a:endParaRPr lang="ja-JP" altLang="ja-JP" sz="1400">
            <a:solidFill>
              <a:sysClr val="windowText" lastClr="000000"/>
            </a:solidFill>
            <a:effectLst/>
            <a:latin typeface="+mn-ea"/>
            <a:ea typeface="+mn-ea"/>
          </a:endParaRPr>
        </a:p>
        <a:p>
          <a:endParaRPr kumimoji="1" lang="ja-JP" altLang="en-US" sz="1300">
            <a:solidFill>
              <a:sysClr val="windowText" lastClr="000000"/>
            </a:solidFill>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20864</xdr:rowOff>
    </xdr:from>
    <xdr:to>
      <xdr:col>7</xdr:col>
      <xdr:colOff>15875</xdr:colOff>
      <xdr:row>38</xdr:row>
      <xdr:rowOff>78015</xdr:rowOff>
    </xdr:to>
    <xdr:cxnSp macro="">
      <xdr:nvCxnSpPr>
        <xdr:cNvPr id="66" name="直線コネクタ 65"/>
        <xdr:cNvCxnSpPr/>
      </xdr:nvCxnSpPr>
      <xdr:spPr>
        <a:xfrm>
          <a:off x="3987800" y="6364514"/>
          <a:ext cx="8382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51905</xdr:rowOff>
    </xdr:from>
    <xdr:ext cx="762000" cy="259045"/>
    <xdr:sp macro="" textlink="">
      <xdr:nvSpPr>
        <xdr:cNvPr id="67" name="人件費平均値テキスト"/>
        <xdr:cNvSpPr txBox="1"/>
      </xdr:nvSpPr>
      <xdr:spPr>
        <a:xfrm>
          <a:off x="4914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20864</xdr:rowOff>
    </xdr:from>
    <xdr:to>
      <xdr:col>5</xdr:col>
      <xdr:colOff>549275</xdr:colOff>
      <xdr:row>38</xdr:row>
      <xdr:rowOff>127000</xdr:rowOff>
    </xdr:to>
    <xdr:cxnSp macro="">
      <xdr:nvCxnSpPr>
        <xdr:cNvPr id="69" name="直線コネクタ 68"/>
        <xdr:cNvCxnSpPr/>
      </xdr:nvCxnSpPr>
      <xdr:spPr>
        <a:xfrm flipV="1">
          <a:off x="3098800" y="6364514"/>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1" name="テキスト ボックス 70"/>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159657</xdr:rowOff>
    </xdr:to>
    <xdr:cxnSp macro="">
      <xdr:nvCxnSpPr>
        <xdr:cNvPr id="72" name="直線コネクタ 71"/>
        <xdr:cNvCxnSpPr/>
      </xdr:nvCxnSpPr>
      <xdr:spPr>
        <a:xfrm flipV="1">
          <a:off x="2209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43543</xdr:rowOff>
    </xdr:from>
    <xdr:to>
      <xdr:col>4</xdr:col>
      <xdr:colOff>396875</xdr:colOff>
      <xdr:row>38</xdr:row>
      <xdr:rowOff>145143</xdr:rowOff>
    </xdr:to>
    <xdr:sp macro="" textlink="">
      <xdr:nvSpPr>
        <xdr:cNvPr id="73" name="フローチャート : 判断 72"/>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155320</xdr:rowOff>
    </xdr:from>
    <xdr:ext cx="762000" cy="259045"/>
    <xdr:sp macro="" textlink="">
      <xdr:nvSpPr>
        <xdr:cNvPr id="74" name="テキスト ボックス 73"/>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135164</xdr:rowOff>
    </xdr:from>
    <xdr:to>
      <xdr:col>3</xdr:col>
      <xdr:colOff>142875</xdr:colOff>
      <xdr:row>38</xdr:row>
      <xdr:rowOff>159657</xdr:rowOff>
    </xdr:to>
    <xdr:cxnSp macro="">
      <xdr:nvCxnSpPr>
        <xdr:cNvPr id="75" name="直線コネクタ 74"/>
        <xdr:cNvCxnSpPr/>
      </xdr:nvCxnSpPr>
      <xdr:spPr>
        <a:xfrm>
          <a:off x="1320800" y="6478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40112</xdr:rowOff>
    </xdr:from>
    <xdr:ext cx="762000" cy="259045"/>
    <xdr:sp macro="" textlink="">
      <xdr:nvSpPr>
        <xdr:cNvPr id="77" name="テキスト ボックス 76"/>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27215</xdr:rowOff>
    </xdr:from>
    <xdr:to>
      <xdr:col>7</xdr:col>
      <xdr:colOff>66675</xdr:colOff>
      <xdr:row>38</xdr:row>
      <xdr:rowOff>128815</xdr:rowOff>
    </xdr:to>
    <xdr:sp macro="" textlink="">
      <xdr:nvSpPr>
        <xdr:cNvPr id="85" name="円/楕円 84"/>
        <xdr:cNvSpPr/>
      </xdr:nvSpPr>
      <xdr:spPr>
        <a:xfrm>
          <a:off x="47752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170742</xdr:rowOff>
    </xdr:from>
    <xdr:ext cx="762000" cy="259045"/>
    <xdr:sp macro="" textlink="">
      <xdr:nvSpPr>
        <xdr:cNvPr id="86" name="人件費該当値テキスト"/>
        <xdr:cNvSpPr txBox="1"/>
      </xdr:nvSpPr>
      <xdr:spPr>
        <a:xfrm>
          <a:off x="49149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141514</xdr:rowOff>
    </xdr:from>
    <xdr:to>
      <xdr:col>5</xdr:col>
      <xdr:colOff>600075</xdr:colOff>
      <xdr:row>37</xdr:row>
      <xdr:rowOff>71664</xdr:rowOff>
    </xdr:to>
    <xdr:sp macro="" textlink="">
      <xdr:nvSpPr>
        <xdr:cNvPr id="87" name="円/楕円 86"/>
        <xdr:cNvSpPr/>
      </xdr:nvSpPr>
      <xdr:spPr>
        <a:xfrm>
          <a:off x="393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81841</xdr:rowOff>
    </xdr:from>
    <xdr:ext cx="736600" cy="259045"/>
    <xdr:sp macro="" textlink="">
      <xdr:nvSpPr>
        <xdr:cNvPr id="88" name="テキスト ボックス 87"/>
        <xdr:cNvSpPr txBox="1"/>
      </xdr:nvSpPr>
      <xdr:spPr>
        <a:xfrm>
          <a:off x="3606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1" name="円/楕円 90"/>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49184</xdr:rowOff>
    </xdr:from>
    <xdr:ext cx="762000" cy="259045"/>
    <xdr:sp macro="" textlink="">
      <xdr:nvSpPr>
        <xdr:cNvPr id="92" name="テキスト ボックス 91"/>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93" name="円/楕円 92"/>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94" name="テキスト ボックス 93"/>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類似団体の平均値と比較して、毎年１ポイント以上経常収支比率が高くなっているのは豊島廃棄物等処理事業に要する経費が影響しています（豊島廃棄物処理事業費決算額のうち物件費の推移</a:t>
          </a:r>
          <a:r>
            <a:rPr kumimoji="1" lang="en-US" altLang="ja-JP" sz="1100" baseline="0">
              <a:solidFill>
                <a:sysClr val="windowText" lastClr="000000"/>
              </a:solidFill>
              <a:effectLst/>
              <a:latin typeface="+mn-lt"/>
              <a:ea typeface="+mn-ea"/>
              <a:cs typeface="+mn-cs"/>
            </a:rPr>
            <a:t>H22:2,102</a:t>
          </a:r>
          <a:r>
            <a:rPr kumimoji="1" lang="ja-JP" altLang="en-US" sz="1100" baseline="0">
              <a:solidFill>
                <a:sysClr val="windowText" lastClr="000000"/>
              </a:solidFill>
              <a:effectLst/>
              <a:latin typeface="+mn-lt"/>
              <a:ea typeface="+mn-ea"/>
              <a:cs typeface="+mn-cs"/>
            </a:rPr>
            <a:t>百万円、</a:t>
          </a:r>
          <a:r>
            <a:rPr kumimoji="1" lang="en-US" altLang="ja-JP" sz="1100" baseline="0">
              <a:solidFill>
                <a:sysClr val="windowText" lastClr="000000"/>
              </a:solidFill>
              <a:effectLst/>
              <a:latin typeface="+mn-lt"/>
              <a:ea typeface="+mn-ea"/>
              <a:cs typeface="+mn-cs"/>
            </a:rPr>
            <a:t>H23:2,590</a:t>
          </a:r>
          <a:r>
            <a:rPr kumimoji="1" lang="ja-JP" altLang="en-US" sz="1100" baseline="0">
              <a:solidFill>
                <a:sysClr val="windowText" lastClr="000000"/>
              </a:solidFill>
              <a:effectLst/>
              <a:latin typeface="+mn-lt"/>
              <a:ea typeface="+mn-ea"/>
              <a:cs typeface="+mn-cs"/>
            </a:rPr>
            <a:t>百万円、</a:t>
          </a:r>
          <a:r>
            <a:rPr kumimoji="1" lang="en-US" altLang="ja-JP" sz="1100" baseline="0">
              <a:solidFill>
                <a:sysClr val="windowText" lastClr="000000"/>
              </a:solidFill>
              <a:effectLst/>
              <a:latin typeface="+mn-lt"/>
              <a:ea typeface="+mn-ea"/>
              <a:cs typeface="+mn-cs"/>
            </a:rPr>
            <a:t>H24</a:t>
          </a:r>
          <a:r>
            <a:rPr kumimoji="1" lang="ja-JP" altLang="en-US"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3,455</a:t>
          </a:r>
          <a:r>
            <a:rPr kumimoji="1" lang="ja-JP" altLang="en-US" sz="1100" baseline="0">
              <a:solidFill>
                <a:sysClr val="windowText" lastClr="000000"/>
              </a:solidFill>
              <a:effectLst/>
              <a:latin typeface="+mn-lt"/>
              <a:ea typeface="+mn-ea"/>
              <a:cs typeface="+mn-cs"/>
            </a:rPr>
            <a:t>百万円、</a:t>
          </a:r>
          <a:r>
            <a:rPr kumimoji="1" lang="en-US" altLang="ja-JP" sz="1100" baseline="0">
              <a:solidFill>
                <a:sysClr val="windowText" lastClr="000000"/>
              </a:solidFill>
              <a:effectLst/>
              <a:latin typeface="+mn-lt"/>
              <a:ea typeface="+mn-ea"/>
              <a:cs typeface="+mn-cs"/>
            </a:rPr>
            <a:t>H25</a:t>
          </a:r>
          <a:r>
            <a:rPr kumimoji="1" lang="ja-JP" altLang="en-US"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3,075</a:t>
          </a:r>
          <a:r>
            <a:rPr kumimoji="1" lang="ja-JP" altLang="en-US" sz="1100" baseline="0">
              <a:solidFill>
                <a:sysClr val="windowText" lastClr="000000"/>
              </a:solidFill>
              <a:effectLst/>
              <a:latin typeface="+mn-lt"/>
              <a:ea typeface="+mn-ea"/>
              <a:cs typeface="+mn-cs"/>
            </a:rPr>
            <a:t>百万円、</a:t>
          </a:r>
          <a:r>
            <a:rPr kumimoji="1" lang="en-US" altLang="ja-JP" sz="1100" baseline="0">
              <a:solidFill>
                <a:sysClr val="windowText" lastClr="000000"/>
              </a:solidFill>
              <a:effectLst/>
              <a:latin typeface="+mn-lt"/>
              <a:ea typeface="+mn-ea"/>
              <a:cs typeface="+mn-cs"/>
            </a:rPr>
            <a:t>H26</a:t>
          </a:r>
          <a:r>
            <a:rPr kumimoji="1" lang="ja-JP" altLang="en-US"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3,544</a:t>
          </a:r>
          <a:r>
            <a:rPr kumimoji="1" lang="ja-JP" altLang="en-US" sz="1100" baseline="0">
              <a:solidFill>
                <a:sysClr val="windowText" lastClr="000000"/>
              </a:solidFill>
              <a:effectLst/>
              <a:latin typeface="+mn-lt"/>
              <a:ea typeface="+mn-ea"/>
              <a:cs typeface="+mn-cs"/>
            </a:rPr>
            <a:t>百万円）</a:t>
          </a:r>
          <a:r>
            <a:rPr kumimoji="1" lang="ja-JP" altLang="ja-JP" sz="110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今後も、事務事業の廃止・見直しの徹底や、行政経費の節減、事務の効率化の徹底などによる経費削減に努めます。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2" name="テキスト ボックス 111"/>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xdr:rowOff>
    </xdr:to>
    <xdr:cxnSp macro="">
      <xdr:nvCxnSpPr>
        <xdr:cNvPr id="116" name="直線コネクタ 115"/>
        <xdr:cNvCxnSpPr/>
      </xdr:nvCxnSpPr>
      <xdr:spPr>
        <a:xfrm flipV="1">
          <a:off x="16510000" y="22415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19</xdr:row>
      <xdr:rowOff>156227</xdr:rowOff>
    </xdr:from>
    <xdr:ext cx="762000" cy="259045"/>
    <xdr:sp macro="" textlink="">
      <xdr:nvSpPr>
        <xdr:cNvPr id="117"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12700</xdr:rowOff>
    </xdr:from>
    <xdr:to>
      <xdr:col>24</xdr:col>
      <xdr:colOff>111125</xdr:colOff>
      <xdr:row>20</xdr:row>
      <xdr:rowOff>12700</xdr:rowOff>
    </xdr:to>
    <xdr:cxnSp macro="">
      <xdr:nvCxnSpPr>
        <xdr:cNvPr id="118" name="直線コネクタ 117"/>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69850</xdr:rowOff>
    </xdr:from>
    <xdr:to>
      <xdr:col>24</xdr:col>
      <xdr:colOff>22225</xdr:colOff>
      <xdr:row>20</xdr:row>
      <xdr:rowOff>12700</xdr:rowOff>
    </xdr:to>
    <xdr:cxnSp macro="">
      <xdr:nvCxnSpPr>
        <xdr:cNvPr id="121" name="直線コネクタ 120"/>
        <xdr:cNvCxnSpPr/>
      </xdr:nvCxnSpPr>
      <xdr:spPr>
        <a:xfrm>
          <a:off x="15671800" y="3327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149877</xdr:rowOff>
    </xdr:from>
    <xdr:ext cx="762000" cy="259045"/>
    <xdr:sp macro="" textlink="">
      <xdr:nvSpPr>
        <xdr:cNvPr id="122" name="物件費平均値テキスト"/>
        <xdr:cNvSpPr txBox="1"/>
      </xdr:nvSpPr>
      <xdr:spPr>
        <a:xfrm>
          <a:off x="16598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23" name="フローチャート : 判断 122"/>
        <xdr:cNvSpPr/>
      </xdr:nvSpPr>
      <xdr:spPr>
        <a:xfrm>
          <a:off x="164592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69850</xdr:rowOff>
    </xdr:from>
    <xdr:to>
      <xdr:col>22</xdr:col>
      <xdr:colOff>555625</xdr:colOff>
      <xdr:row>19</xdr:row>
      <xdr:rowOff>69850</xdr:rowOff>
    </xdr:to>
    <xdr:cxnSp macro="">
      <xdr:nvCxnSpPr>
        <xdr:cNvPr id="124" name="直線コネクタ 123"/>
        <xdr:cNvCxnSpPr/>
      </xdr:nvCxnSpPr>
      <xdr:spPr>
        <a:xfrm>
          <a:off x="14782800" y="332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25" name="フローチャート : 判断 12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16527</xdr:rowOff>
    </xdr:from>
    <xdr:ext cx="736600" cy="259045"/>
    <xdr:sp macro="" textlink="">
      <xdr:nvSpPr>
        <xdr:cNvPr id="126" name="テキスト ボックス 125"/>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12700</xdr:rowOff>
    </xdr:from>
    <xdr:to>
      <xdr:col>21</xdr:col>
      <xdr:colOff>352425</xdr:colOff>
      <xdr:row>19</xdr:row>
      <xdr:rowOff>69850</xdr:rowOff>
    </xdr:to>
    <xdr:cxnSp macro="">
      <xdr:nvCxnSpPr>
        <xdr:cNvPr id="127" name="直線コネクタ 126"/>
        <xdr:cNvCxnSpPr/>
      </xdr:nvCxnSpPr>
      <xdr:spPr>
        <a:xfrm>
          <a:off x="13893800" y="3270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76200</xdr:rowOff>
    </xdr:from>
    <xdr:to>
      <xdr:col>21</xdr:col>
      <xdr:colOff>403225</xdr:colOff>
      <xdr:row>16</xdr:row>
      <xdr:rowOff>6350</xdr:rowOff>
    </xdr:to>
    <xdr:sp macro="" textlink="">
      <xdr:nvSpPr>
        <xdr:cNvPr id="128" name="フローチャート : 判断 127"/>
        <xdr:cNvSpPr/>
      </xdr:nvSpPr>
      <xdr:spPr>
        <a:xfrm>
          <a:off x="1473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16527</xdr:rowOff>
    </xdr:from>
    <xdr:ext cx="762000" cy="259045"/>
    <xdr:sp macro="" textlink="">
      <xdr:nvSpPr>
        <xdr:cNvPr id="129" name="テキスト ボックス 128"/>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127000</xdr:rowOff>
    </xdr:from>
    <xdr:to>
      <xdr:col>20</xdr:col>
      <xdr:colOff>149225</xdr:colOff>
      <xdr:row>19</xdr:row>
      <xdr:rowOff>12700</xdr:rowOff>
    </xdr:to>
    <xdr:cxnSp macro="">
      <xdr:nvCxnSpPr>
        <xdr:cNvPr id="130" name="直線コネクタ 129"/>
        <xdr:cNvCxnSpPr/>
      </xdr:nvCxnSpPr>
      <xdr:spPr>
        <a:xfrm>
          <a:off x="13004800" y="3213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133350</xdr:rowOff>
    </xdr:from>
    <xdr:to>
      <xdr:col>20</xdr:col>
      <xdr:colOff>200025</xdr:colOff>
      <xdr:row>15</xdr:row>
      <xdr:rowOff>63500</xdr:rowOff>
    </xdr:to>
    <xdr:sp macro="" textlink="">
      <xdr:nvSpPr>
        <xdr:cNvPr id="131" name="フローチャート :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33" name="フローチャート : 判断 132"/>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130827</xdr:rowOff>
    </xdr:from>
    <xdr:ext cx="762000" cy="259045"/>
    <xdr:sp macro="" textlink="">
      <xdr:nvSpPr>
        <xdr:cNvPr id="134" name="テキスト ボックス 133"/>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19</xdr:row>
      <xdr:rowOff>133350</xdr:rowOff>
    </xdr:from>
    <xdr:to>
      <xdr:col>24</xdr:col>
      <xdr:colOff>73025</xdr:colOff>
      <xdr:row>20</xdr:row>
      <xdr:rowOff>63500</xdr:rowOff>
    </xdr:to>
    <xdr:sp macro="" textlink="">
      <xdr:nvSpPr>
        <xdr:cNvPr id="140" name="円/楕円 139"/>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41927</xdr:rowOff>
    </xdr:from>
    <xdr:ext cx="762000" cy="259045"/>
    <xdr:sp macro="" textlink="">
      <xdr:nvSpPr>
        <xdr:cNvPr id="141"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19050</xdr:rowOff>
    </xdr:from>
    <xdr:to>
      <xdr:col>22</xdr:col>
      <xdr:colOff>606425</xdr:colOff>
      <xdr:row>19</xdr:row>
      <xdr:rowOff>120650</xdr:rowOff>
    </xdr:to>
    <xdr:sp macro="" textlink="">
      <xdr:nvSpPr>
        <xdr:cNvPr id="142" name="円/楕円 141"/>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105427</xdr:rowOff>
    </xdr:from>
    <xdr:ext cx="736600" cy="259045"/>
    <xdr:sp macro="" textlink="">
      <xdr:nvSpPr>
        <xdr:cNvPr id="143" name="テキスト ボックス 142"/>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301625</xdr:colOff>
      <xdr:row>19</xdr:row>
      <xdr:rowOff>19050</xdr:rowOff>
    </xdr:from>
    <xdr:to>
      <xdr:col>21</xdr:col>
      <xdr:colOff>403225</xdr:colOff>
      <xdr:row>19</xdr:row>
      <xdr:rowOff>120650</xdr:rowOff>
    </xdr:to>
    <xdr:sp macro="" textlink="">
      <xdr:nvSpPr>
        <xdr:cNvPr id="144" name="円/楕円 143"/>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105427</xdr:rowOff>
    </xdr:from>
    <xdr:ext cx="762000" cy="259045"/>
    <xdr:sp macro="" textlink="">
      <xdr:nvSpPr>
        <xdr:cNvPr id="145" name="テキスト ボックス 144"/>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133350</xdr:rowOff>
    </xdr:from>
    <xdr:to>
      <xdr:col>20</xdr:col>
      <xdr:colOff>200025</xdr:colOff>
      <xdr:row>19</xdr:row>
      <xdr:rowOff>63500</xdr:rowOff>
    </xdr:to>
    <xdr:sp macro="" textlink="">
      <xdr:nvSpPr>
        <xdr:cNvPr id="146" name="円/楕円 145"/>
        <xdr:cNvSpPr/>
      </xdr:nvSpPr>
      <xdr:spPr>
        <a:xfrm>
          <a:off x="13843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19</xdr:row>
      <xdr:rowOff>48277</xdr:rowOff>
    </xdr:from>
    <xdr:ext cx="762000" cy="259045"/>
    <xdr:sp macro="" textlink="">
      <xdr:nvSpPr>
        <xdr:cNvPr id="147" name="テキスト ボックス 146"/>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48" name="円/楕円 147"/>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49" name="テキスト ボックス 148"/>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ea"/>
              <a:ea typeface="+mn-ea"/>
              <a:cs typeface="+mn-cs"/>
            </a:rPr>
            <a:t>扶助費のうち、民生費に係る決算額は</a:t>
          </a:r>
          <a:r>
            <a:rPr kumimoji="1" lang="en-US" altLang="ja-JP" sz="1100">
              <a:solidFill>
                <a:sysClr val="windowText" lastClr="000000"/>
              </a:solidFill>
              <a:effectLst/>
              <a:latin typeface="+mn-ea"/>
              <a:ea typeface="+mn-ea"/>
              <a:cs typeface="+mn-cs"/>
            </a:rPr>
            <a:t>H22</a:t>
          </a:r>
          <a:r>
            <a:rPr kumimoji="1" lang="ja-JP" altLang="en-US" sz="1100">
              <a:solidFill>
                <a:sysClr val="windowText" lastClr="000000"/>
              </a:solidFill>
              <a:effectLst/>
              <a:latin typeface="+mn-ea"/>
              <a:ea typeface="+mn-ea"/>
              <a:cs typeface="+mn-cs"/>
            </a:rPr>
            <a:t>及び</a:t>
          </a:r>
          <a:r>
            <a:rPr kumimoji="1" lang="en-US" altLang="ja-JP" sz="1100">
              <a:solidFill>
                <a:sysClr val="windowText" lastClr="000000"/>
              </a:solidFill>
              <a:effectLst/>
              <a:latin typeface="+mn-ea"/>
              <a:ea typeface="+mn-ea"/>
              <a:cs typeface="+mn-cs"/>
            </a:rPr>
            <a:t>H23</a:t>
          </a:r>
          <a:r>
            <a:rPr kumimoji="1" lang="ja-JP" altLang="en-US" sz="1100">
              <a:solidFill>
                <a:sysClr val="windowText" lastClr="000000"/>
              </a:solidFill>
              <a:effectLst/>
              <a:latin typeface="+mn-ea"/>
              <a:ea typeface="+mn-ea"/>
              <a:cs typeface="+mn-cs"/>
            </a:rPr>
            <a:t>に対前年比で増加したものの</a:t>
          </a:r>
          <a:r>
            <a:rPr kumimoji="1" lang="en-US" altLang="ja-JP" sz="1100">
              <a:solidFill>
                <a:sysClr val="windowText" lastClr="000000"/>
              </a:solidFill>
              <a:effectLst/>
              <a:latin typeface="+mn-ea"/>
              <a:ea typeface="+mn-ea"/>
              <a:cs typeface="+mn-cs"/>
            </a:rPr>
            <a:t>H24,H25</a:t>
          </a:r>
          <a:r>
            <a:rPr kumimoji="1" lang="ja-JP" altLang="en-US" sz="1100">
              <a:solidFill>
                <a:sysClr val="windowText" lastClr="000000"/>
              </a:solidFill>
              <a:effectLst/>
              <a:latin typeface="+mn-ea"/>
              <a:ea typeface="+mn-ea"/>
              <a:cs typeface="+mn-cs"/>
            </a:rPr>
            <a:t>共に対前年より減少し</a:t>
          </a:r>
          <a:r>
            <a:rPr kumimoji="1" lang="en-US" altLang="ja-JP" sz="1100">
              <a:solidFill>
                <a:sysClr val="windowText" lastClr="000000"/>
              </a:solidFill>
              <a:effectLst/>
              <a:latin typeface="+mn-ea"/>
              <a:ea typeface="+mn-ea"/>
              <a:cs typeface="+mn-cs"/>
            </a:rPr>
            <a:t>H26</a:t>
          </a:r>
          <a:r>
            <a:rPr kumimoji="1" lang="ja-JP" altLang="en-US" sz="1100">
              <a:solidFill>
                <a:sysClr val="windowText" lastClr="000000"/>
              </a:solidFill>
              <a:effectLst/>
              <a:latin typeface="+mn-ea"/>
              <a:ea typeface="+mn-ea"/>
              <a:cs typeface="+mn-cs"/>
            </a:rPr>
            <a:t>に再び増加に転じています</a:t>
          </a:r>
          <a:r>
            <a:rPr kumimoji="1" lang="en-US" altLang="ja-JP" sz="1100">
              <a:solidFill>
                <a:sysClr val="windowText" lastClr="000000"/>
              </a:solidFill>
              <a:effectLst/>
              <a:latin typeface="+mn-ea"/>
              <a:ea typeface="+mn-ea"/>
              <a:cs typeface="+mn-cs"/>
            </a:rPr>
            <a:t>H22</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7,807,908</a:t>
          </a:r>
          <a:r>
            <a:rPr kumimoji="1" lang="ja-JP" altLang="en-US" sz="1100">
              <a:solidFill>
                <a:sysClr val="windowText" lastClr="000000"/>
              </a:solidFill>
              <a:effectLst/>
              <a:latin typeface="+mn-ea"/>
              <a:ea typeface="+mn-ea"/>
              <a:cs typeface="+mn-cs"/>
            </a:rPr>
            <a:t>千円、</a:t>
          </a:r>
          <a:r>
            <a:rPr kumimoji="1" lang="en-US" altLang="ja-JP" sz="1100">
              <a:solidFill>
                <a:sysClr val="windowText" lastClr="000000"/>
              </a:solidFill>
              <a:effectLst/>
              <a:latin typeface="+mn-ea"/>
              <a:ea typeface="+mn-ea"/>
              <a:cs typeface="+mn-cs"/>
            </a:rPr>
            <a:t>H23:8,104,291</a:t>
          </a:r>
          <a:r>
            <a:rPr kumimoji="1" lang="ja-JP" altLang="en-US" sz="1100">
              <a:solidFill>
                <a:sysClr val="windowText" lastClr="000000"/>
              </a:solidFill>
              <a:effectLst/>
              <a:latin typeface="+mn-ea"/>
              <a:ea typeface="+mn-ea"/>
              <a:cs typeface="+mn-cs"/>
            </a:rPr>
            <a:t>千円、</a:t>
          </a:r>
          <a:r>
            <a:rPr kumimoji="1" lang="en-US" altLang="ja-JP" sz="1100">
              <a:solidFill>
                <a:sysClr val="windowText" lastClr="000000"/>
              </a:solidFill>
              <a:effectLst/>
              <a:latin typeface="+mn-ea"/>
              <a:ea typeface="+mn-ea"/>
              <a:cs typeface="+mn-cs"/>
            </a:rPr>
            <a:t>H24:7,246,689</a:t>
          </a:r>
          <a:r>
            <a:rPr kumimoji="1" lang="ja-JP" altLang="en-US" sz="1100">
              <a:solidFill>
                <a:sysClr val="windowText" lastClr="000000"/>
              </a:solidFill>
              <a:effectLst/>
              <a:latin typeface="+mn-ea"/>
              <a:ea typeface="+mn-ea"/>
              <a:cs typeface="+mn-cs"/>
            </a:rPr>
            <a:t>千円、</a:t>
          </a:r>
          <a:r>
            <a:rPr kumimoji="1" lang="en-US" altLang="ja-JP" sz="1100">
              <a:solidFill>
                <a:sysClr val="windowText" lastClr="000000"/>
              </a:solidFill>
              <a:effectLst/>
              <a:latin typeface="+mn-ea"/>
              <a:ea typeface="+mn-ea"/>
              <a:cs typeface="+mn-cs"/>
            </a:rPr>
            <a:t>H25:7,091,896</a:t>
          </a:r>
          <a:r>
            <a:rPr kumimoji="1" lang="ja-JP" altLang="en-US" sz="1100">
              <a:solidFill>
                <a:sysClr val="windowText" lastClr="000000"/>
              </a:solidFill>
              <a:effectLst/>
              <a:latin typeface="+mn-ea"/>
              <a:ea typeface="+mn-ea"/>
              <a:cs typeface="+mn-cs"/>
            </a:rPr>
            <a:t>千円、</a:t>
          </a:r>
          <a:r>
            <a:rPr kumimoji="1" lang="en-US" altLang="ja-JP" sz="1100">
              <a:solidFill>
                <a:sysClr val="windowText" lastClr="000000"/>
              </a:solidFill>
              <a:effectLst/>
              <a:latin typeface="+mn-ea"/>
              <a:ea typeface="+mn-ea"/>
              <a:cs typeface="+mn-cs"/>
            </a:rPr>
            <a:t>H26:7,216,039</a:t>
          </a:r>
          <a:r>
            <a:rPr kumimoji="1" lang="ja-JP" altLang="en-US" sz="1100">
              <a:solidFill>
                <a:sysClr val="windowText" lastClr="000000"/>
              </a:solidFill>
              <a:effectLst/>
              <a:latin typeface="+mn-ea"/>
              <a:ea typeface="+mn-ea"/>
              <a:cs typeface="+mn-cs"/>
            </a:rPr>
            <a:t>千円）。</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扶助費の決算額も同様の傾向にあり、今年度は対前年より決算額が増額しました（</a:t>
          </a:r>
          <a:r>
            <a:rPr kumimoji="1" lang="en-US" altLang="ja-JP" sz="1100">
              <a:solidFill>
                <a:sysClr val="windowText" lastClr="000000"/>
              </a:solidFill>
              <a:effectLst/>
              <a:latin typeface="+mn-ea"/>
              <a:ea typeface="+mn-ea"/>
              <a:cs typeface="+mn-cs"/>
            </a:rPr>
            <a:t>H22:9,716,118</a:t>
          </a:r>
          <a:r>
            <a:rPr kumimoji="1" lang="ja-JP" altLang="en-US" sz="1100">
              <a:solidFill>
                <a:sysClr val="windowText" lastClr="000000"/>
              </a:solidFill>
              <a:effectLst/>
              <a:latin typeface="+mn-ea"/>
              <a:ea typeface="+mn-ea"/>
              <a:cs typeface="+mn-cs"/>
            </a:rPr>
            <a:t>千円、</a:t>
          </a:r>
          <a:r>
            <a:rPr kumimoji="1" lang="en-US" altLang="ja-JP" sz="1100">
              <a:solidFill>
                <a:sysClr val="windowText" lastClr="000000"/>
              </a:solidFill>
              <a:effectLst/>
              <a:latin typeface="+mn-ea"/>
              <a:ea typeface="+mn-ea"/>
              <a:cs typeface="+mn-cs"/>
            </a:rPr>
            <a:t>H23:10,040,563</a:t>
          </a:r>
          <a:r>
            <a:rPr kumimoji="1" lang="ja-JP" altLang="en-US" sz="1100">
              <a:solidFill>
                <a:sysClr val="windowText" lastClr="000000"/>
              </a:solidFill>
              <a:effectLst/>
              <a:latin typeface="+mn-ea"/>
              <a:ea typeface="+mn-ea"/>
              <a:cs typeface="+mn-cs"/>
            </a:rPr>
            <a:t>千円、</a:t>
          </a:r>
          <a:r>
            <a:rPr kumimoji="1" lang="en-US" altLang="ja-JP" sz="1100">
              <a:solidFill>
                <a:sysClr val="windowText" lastClr="000000"/>
              </a:solidFill>
              <a:effectLst/>
              <a:latin typeface="+mn-ea"/>
              <a:ea typeface="+mn-ea"/>
              <a:cs typeface="+mn-cs"/>
            </a:rPr>
            <a:t>H24:9,257,845</a:t>
          </a:r>
          <a:r>
            <a:rPr kumimoji="1" lang="ja-JP" altLang="en-US" sz="1100">
              <a:solidFill>
                <a:sysClr val="windowText" lastClr="000000"/>
              </a:solidFill>
              <a:effectLst/>
              <a:latin typeface="+mn-ea"/>
              <a:ea typeface="+mn-ea"/>
              <a:cs typeface="+mn-cs"/>
            </a:rPr>
            <a:t>千円、</a:t>
          </a:r>
          <a:r>
            <a:rPr kumimoji="1" lang="en-US" altLang="ja-JP" sz="1100">
              <a:solidFill>
                <a:sysClr val="windowText" lastClr="000000"/>
              </a:solidFill>
              <a:effectLst/>
              <a:latin typeface="+mn-ea"/>
              <a:ea typeface="+mn-ea"/>
              <a:cs typeface="+mn-cs"/>
            </a:rPr>
            <a:t>H25:9,089,619</a:t>
          </a:r>
          <a:r>
            <a:rPr kumimoji="1" lang="ja-JP" altLang="en-US" sz="1100">
              <a:solidFill>
                <a:sysClr val="windowText" lastClr="000000"/>
              </a:solidFill>
              <a:effectLst/>
              <a:latin typeface="+mn-ea"/>
              <a:ea typeface="+mn-ea"/>
              <a:cs typeface="+mn-cs"/>
            </a:rPr>
            <a:t>千円、</a:t>
          </a:r>
          <a:r>
            <a:rPr kumimoji="1" lang="en-US" altLang="ja-JP" sz="1100">
              <a:solidFill>
                <a:sysClr val="windowText" lastClr="000000"/>
              </a:solidFill>
              <a:effectLst/>
              <a:latin typeface="+mn-ea"/>
              <a:ea typeface="+mn-ea"/>
              <a:cs typeface="+mn-cs"/>
            </a:rPr>
            <a:t>H26</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9,341,698</a:t>
          </a:r>
          <a:r>
            <a:rPr kumimoji="1" lang="ja-JP" altLang="en-US" sz="1100">
              <a:solidFill>
                <a:sysClr val="windowText" lastClr="000000"/>
              </a:solidFill>
              <a:effectLst/>
              <a:latin typeface="+mn-ea"/>
              <a:ea typeface="+mn-ea"/>
              <a:cs typeface="+mn-cs"/>
            </a:rPr>
            <a:t>千円）。</a:t>
          </a:r>
          <a:endParaRPr kumimoji="1" lang="en-US" altLang="ja-JP" sz="1100">
            <a:solidFill>
              <a:sysClr val="windowText" lastClr="000000"/>
            </a:solidFill>
            <a:effectLst/>
            <a:latin typeface="+mn-ea"/>
            <a:ea typeface="+mn-ea"/>
            <a:cs typeface="+mn-cs"/>
          </a:endParaRPr>
        </a:p>
        <a:p>
          <a:r>
            <a:rPr kumimoji="1" lang="ja-JP" altLang="ja-JP" sz="1100">
              <a:solidFill>
                <a:sysClr val="windowText" lastClr="000000"/>
              </a:solidFill>
              <a:effectLst/>
              <a:latin typeface="+mn-ea"/>
              <a:ea typeface="+mn-ea"/>
              <a:cs typeface="+mn-cs"/>
            </a:rPr>
            <a:t>　今後も社会保障関係経費の増加が見込まれますが、</a:t>
          </a:r>
          <a:r>
            <a:rPr kumimoji="1" lang="ja-JP" altLang="en-US" sz="1100">
              <a:solidFill>
                <a:sysClr val="windowText" lastClr="000000"/>
              </a:solidFill>
              <a:effectLst/>
              <a:latin typeface="+mn-ea"/>
              <a:ea typeface="+mn-ea"/>
              <a:cs typeface="+mn-cs"/>
            </a:rPr>
            <a:t>「財政運営指針」に沿って</a:t>
          </a:r>
          <a:r>
            <a:rPr kumimoji="1" lang="ja-JP" altLang="ja-JP" sz="1100">
              <a:solidFill>
                <a:sysClr val="windowText" lastClr="000000"/>
              </a:solidFill>
              <a:effectLst/>
              <a:latin typeface="+mn-ea"/>
              <a:ea typeface="+mn-ea"/>
              <a:cs typeface="+mn-cs"/>
            </a:rPr>
            <a:t>事務事業の廃止・見直しの徹底などによる経費の削減に努めます。</a:t>
          </a:r>
          <a:endParaRPr lang="ja-JP" altLang="ja-JP" sz="14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3" name="テキスト ボックス 162"/>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5" name="テキスト ボックス 164"/>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7" name="テキスト ボックス 166"/>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69" name="テキスト ボックス 168"/>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1" name="テキスト ボックス 170"/>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3" name="テキスト ボックス 172"/>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7" name="直線コネクタ 176"/>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7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79" name="直線コネクタ 17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170543</xdr:rowOff>
    </xdr:to>
    <xdr:cxnSp macro="">
      <xdr:nvCxnSpPr>
        <xdr:cNvPr id="182" name="直線コネクタ 181"/>
        <xdr:cNvCxnSpPr/>
      </xdr:nvCxnSpPr>
      <xdr:spPr>
        <a:xfrm flipV="1">
          <a:off x="3987800" y="100057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4" name="フローチャート : 判断 18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170543</xdr:rowOff>
    </xdr:from>
    <xdr:to>
      <xdr:col>5</xdr:col>
      <xdr:colOff>549275</xdr:colOff>
      <xdr:row>58</xdr:row>
      <xdr:rowOff>170543</xdr:rowOff>
    </xdr:to>
    <xdr:cxnSp macro="">
      <xdr:nvCxnSpPr>
        <xdr:cNvPr id="185" name="直線コネクタ 184"/>
        <xdr:cNvCxnSpPr/>
      </xdr:nvCxnSpPr>
      <xdr:spPr>
        <a:xfrm>
          <a:off x="3098800" y="1011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6" name="フローチャート : 判断 185"/>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187" name="テキスト ボックス 186"/>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170543</xdr:rowOff>
    </xdr:from>
    <xdr:to>
      <xdr:col>4</xdr:col>
      <xdr:colOff>346075</xdr:colOff>
      <xdr:row>60</xdr:row>
      <xdr:rowOff>45357</xdr:rowOff>
    </xdr:to>
    <xdr:cxnSp macro="">
      <xdr:nvCxnSpPr>
        <xdr:cNvPr id="188" name="直線コネクタ 187"/>
        <xdr:cNvCxnSpPr/>
      </xdr:nvCxnSpPr>
      <xdr:spPr>
        <a:xfrm flipV="1">
          <a:off x="2209800" y="101146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136072</xdr:rowOff>
    </xdr:from>
    <xdr:to>
      <xdr:col>4</xdr:col>
      <xdr:colOff>396875</xdr:colOff>
      <xdr:row>57</xdr:row>
      <xdr:rowOff>66222</xdr:rowOff>
    </xdr:to>
    <xdr:sp macro="" textlink="">
      <xdr:nvSpPr>
        <xdr:cNvPr id="189" name="フローチャート : 判断 188"/>
        <xdr:cNvSpPr/>
      </xdr:nvSpPr>
      <xdr:spPr>
        <a:xfrm>
          <a:off x="3048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76399</xdr:rowOff>
    </xdr:from>
    <xdr:ext cx="762000" cy="259045"/>
    <xdr:sp macro="" textlink="">
      <xdr:nvSpPr>
        <xdr:cNvPr id="190" name="テキスト ボックス 189"/>
        <xdr:cNvSpPr txBox="1"/>
      </xdr:nvSpPr>
      <xdr:spPr>
        <a:xfrm>
          <a:off x="2717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45357</xdr:rowOff>
    </xdr:from>
    <xdr:to>
      <xdr:col>3</xdr:col>
      <xdr:colOff>142875</xdr:colOff>
      <xdr:row>60</xdr:row>
      <xdr:rowOff>45357</xdr:rowOff>
    </xdr:to>
    <xdr:cxnSp macro="">
      <xdr:nvCxnSpPr>
        <xdr:cNvPr id="191" name="直線コネクタ 190"/>
        <xdr:cNvCxnSpPr/>
      </xdr:nvCxnSpPr>
      <xdr:spPr>
        <a:xfrm>
          <a:off x="1320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2" name="フローチャート : 判断 19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3" name="テキスト ボックス 192"/>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4" name="フローチャート : 判断 193"/>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122662</xdr:rowOff>
    </xdr:from>
    <xdr:ext cx="762000" cy="259045"/>
    <xdr:sp macro="" textlink="">
      <xdr:nvSpPr>
        <xdr:cNvPr id="195" name="テキスト ボックス 194"/>
        <xdr:cNvSpPr txBox="1"/>
      </xdr:nvSpPr>
      <xdr:spPr>
        <a:xfrm>
          <a:off x="939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1" name="円/楕円 200"/>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02"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119743</xdr:rowOff>
    </xdr:from>
    <xdr:to>
      <xdr:col>5</xdr:col>
      <xdr:colOff>600075</xdr:colOff>
      <xdr:row>59</xdr:row>
      <xdr:rowOff>49893</xdr:rowOff>
    </xdr:to>
    <xdr:sp macro="" textlink="">
      <xdr:nvSpPr>
        <xdr:cNvPr id="203" name="円/楕円 202"/>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34670</xdr:rowOff>
    </xdr:from>
    <xdr:ext cx="736600" cy="259045"/>
    <xdr:sp macro="" textlink="">
      <xdr:nvSpPr>
        <xdr:cNvPr id="204" name="テキスト ボックス 203"/>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119743</xdr:rowOff>
    </xdr:from>
    <xdr:to>
      <xdr:col>4</xdr:col>
      <xdr:colOff>396875</xdr:colOff>
      <xdr:row>59</xdr:row>
      <xdr:rowOff>49893</xdr:rowOff>
    </xdr:to>
    <xdr:sp macro="" textlink="">
      <xdr:nvSpPr>
        <xdr:cNvPr id="205" name="円/楕円 204"/>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34670</xdr:rowOff>
    </xdr:from>
    <xdr:ext cx="762000" cy="259045"/>
    <xdr:sp macro="" textlink="">
      <xdr:nvSpPr>
        <xdr:cNvPr id="206" name="テキスト ボックス 205"/>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166007</xdr:rowOff>
    </xdr:from>
    <xdr:to>
      <xdr:col>3</xdr:col>
      <xdr:colOff>193675</xdr:colOff>
      <xdr:row>60</xdr:row>
      <xdr:rowOff>96157</xdr:rowOff>
    </xdr:to>
    <xdr:sp macro="" textlink="">
      <xdr:nvSpPr>
        <xdr:cNvPr id="207" name="円/楕円 206"/>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80934</xdr:rowOff>
    </xdr:from>
    <xdr:ext cx="762000" cy="259045"/>
    <xdr:sp macro="" textlink="">
      <xdr:nvSpPr>
        <xdr:cNvPr id="208" name="テキスト ボックス 207"/>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166007</xdr:rowOff>
    </xdr:from>
    <xdr:to>
      <xdr:col>1</xdr:col>
      <xdr:colOff>676275</xdr:colOff>
      <xdr:row>60</xdr:row>
      <xdr:rowOff>96157</xdr:rowOff>
    </xdr:to>
    <xdr:sp macro="" textlink="">
      <xdr:nvSpPr>
        <xdr:cNvPr id="209" name="円/楕円 208"/>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80934</xdr:rowOff>
    </xdr:from>
    <xdr:ext cx="762000" cy="259045"/>
    <xdr:sp macro="" textlink="">
      <xdr:nvSpPr>
        <xdr:cNvPr id="210" name="テキスト ボックス 209"/>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ea"/>
              <a:ea typeface="+mn-ea"/>
              <a:cs typeface="+mn-cs"/>
            </a:rPr>
            <a:t>　その他に係る経常収支比率は、昨年度と比較して</a:t>
          </a:r>
          <a:r>
            <a:rPr kumimoji="1" lang="en-US" altLang="ja-JP" sz="1100" baseline="0">
              <a:solidFill>
                <a:sysClr val="windowText" lastClr="000000"/>
              </a:solidFill>
              <a:effectLst/>
              <a:latin typeface="+mn-ea"/>
              <a:ea typeface="+mn-ea"/>
              <a:cs typeface="+mn-cs"/>
            </a:rPr>
            <a:t>0.1</a:t>
          </a:r>
          <a:r>
            <a:rPr kumimoji="1" lang="ja-JP" altLang="ja-JP" sz="1100" baseline="0">
              <a:solidFill>
                <a:sysClr val="windowText" lastClr="000000"/>
              </a:solidFill>
              <a:effectLst/>
              <a:latin typeface="+mn-ea"/>
              <a:ea typeface="+mn-ea"/>
              <a:cs typeface="+mn-cs"/>
            </a:rPr>
            <a:t>ポイント高くなっており、また、グループ内平均と比較して</a:t>
          </a:r>
          <a:r>
            <a:rPr kumimoji="1" lang="en-US" altLang="ja-JP" sz="1100" baseline="0">
              <a:solidFill>
                <a:sysClr val="windowText" lastClr="000000"/>
              </a:solidFill>
              <a:effectLst/>
              <a:latin typeface="+mn-ea"/>
              <a:ea typeface="+mn-ea"/>
              <a:cs typeface="+mn-cs"/>
            </a:rPr>
            <a:t>0.5</a:t>
          </a:r>
          <a:r>
            <a:rPr kumimoji="1" lang="ja-JP" altLang="ja-JP" sz="1100" baseline="0">
              <a:solidFill>
                <a:sysClr val="windowText" lastClr="000000"/>
              </a:solidFill>
              <a:effectLst/>
              <a:latin typeface="+mn-ea"/>
              <a:ea typeface="+mn-ea"/>
              <a:cs typeface="+mn-cs"/>
            </a:rPr>
            <a:t>ポイント高くなっています</a:t>
          </a:r>
          <a:r>
            <a:rPr kumimoji="1" lang="ja-JP" altLang="en-US" sz="1100" baseline="0">
              <a:solidFill>
                <a:sysClr val="windowText" lastClr="000000"/>
              </a:solidFill>
              <a:effectLst/>
              <a:latin typeface="+mn-ea"/>
              <a:ea typeface="+mn-ea"/>
              <a:cs typeface="+mn-cs"/>
            </a:rPr>
            <a:t>が、主に</a:t>
          </a:r>
          <a:r>
            <a:rPr kumimoji="1" lang="ja-JP" altLang="ja-JP" sz="1100" baseline="0">
              <a:solidFill>
                <a:sysClr val="windowText" lastClr="000000"/>
              </a:solidFill>
              <a:effectLst/>
              <a:latin typeface="+mn-ea"/>
              <a:ea typeface="+mn-ea"/>
              <a:cs typeface="+mn-cs"/>
            </a:rPr>
            <a:t>維持補修費</a:t>
          </a:r>
          <a:r>
            <a:rPr kumimoji="1" lang="ja-JP" altLang="en-US" sz="1100" baseline="0">
              <a:solidFill>
                <a:sysClr val="windowText" lastClr="000000"/>
              </a:solidFill>
              <a:effectLst/>
              <a:latin typeface="+mn-ea"/>
              <a:ea typeface="+mn-ea"/>
              <a:cs typeface="+mn-cs"/>
            </a:rPr>
            <a:t>に要する経費が影響しています（維持補修費決算額推移</a:t>
          </a:r>
          <a:r>
            <a:rPr kumimoji="1" lang="en-US" altLang="ja-JP" sz="1100" baseline="0">
              <a:solidFill>
                <a:sysClr val="windowText" lastClr="000000"/>
              </a:solidFill>
              <a:effectLst/>
              <a:latin typeface="+mn-ea"/>
              <a:ea typeface="+mn-ea"/>
              <a:cs typeface="+mn-cs"/>
            </a:rPr>
            <a:t>H22</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7,310</a:t>
          </a:r>
          <a:r>
            <a:rPr kumimoji="1" lang="ja-JP" altLang="en-US" sz="1100" baseline="0">
              <a:solidFill>
                <a:sysClr val="windowText" lastClr="000000"/>
              </a:solidFill>
              <a:effectLst/>
              <a:latin typeface="+mn-ea"/>
              <a:ea typeface="+mn-ea"/>
              <a:cs typeface="+mn-cs"/>
            </a:rPr>
            <a:t>百万円、</a:t>
          </a:r>
          <a:r>
            <a:rPr kumimoji="1" lang="en-US" altLang="ja-JP" sz="1100" baseline="0">
              <a:solidFill>
                <a:sysClr val="windowText" lastClr="000000"/>
              </a:solidFill>
              <a:effectLst/>
              <a:latin typeface="+mn-ea"/>
              <a:ea typeface="+mn-ea"/>
              <a:cs typeface="+mn-cs"/>
            </a:rPr>
            <a:t>H23</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8,403</a:t>
          </a:r>
          <a:r>
            <a:rPr kumimoji="1" lang="ja-JP" altLang="en-US" sz="1100" baseline="0">
              <a:solidFill>
                <a:sysClr val="windowText" lastClr="000000"/>
              </a:solidFill>
              <a:effectLst/>
              <a:latin typeface="+mn-ea"/>
              <a:ea typeface="+mn-ea"/>
              <a:cs typeface="+mn-cs"/>
            </a:rPr>
            <a:t>百万円、</a:t>
          </a:r>
          <a:r>
            <a:rPr kumimoji="1" lang="en-US" altLang="ja-JP" sz="1100" baseline="0">
              <a:solidFill>
                <a:sysClr val="windowText" lastClr="000000"/>
              </a:solidFill>
              <a:effectLst/>
              <a:latin typeface="+mn-ea"/>
              <a:ea typeface="+mn-ea"/>
              <a:cs typeface="+mn-cs"/>
            </a:rPr>
            <a:t>H24</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8,212</a:t>
          </a:r>
          <a:r>
            <a:rPr kumimoji="1" lang="ja-JP" altLang="en-US" sz="1100" baseline="0">
              <a:solidFill>
                <a:sysClr val="windowText" lastClr="000000"/>
              </a:solidFill>
              <a:effectLst/>
              <a:latin typeface="+mn-ea"/>
              <a:ea typeface="+mn-ea"/>
              <a:cs typeface="+mn-cs"/>
            </a:rPr>
            <a:t>百万円、</a:t>
          </a:r>
          <a:r>
            <a:rPr kumimoji="1" lang="en-US" altLang="ja-JP" sz="1100" baseline="0">
              <a:solidFill>
                <a:sysClr val="windowText" lastClr="000000"/>
              </a:solidFill>
              <a:effectLst/>
              <a:latin typeface="+mn-ea"/>
              <a:ea typeface="+mn-ea"/>
              <a:cs typeface="+mn-cs"/>
            </a:rPr>
            <a:t>:H25</a:t>
          </a:r>
          <a:r>
            <a:rPr kumimoji="1" lang="ja-JP" altLang="en-US" sz="1100" baseline="0">
              <a:solidFill>
                <a:sysClr val="windowText" lastClr="000000"/>
              </a:solidFill>
              <a:effectLst/>
              <a:latin typeface="+mn-ea"/>
              <a:ea typeface="+mn-ea"/>
              <a:cs typeface="+mn-cs"/>
            </a:rPr>
            <a:t>：</a:t>
          </a:r>
          <a:r>
            <a:rPr kumimoji="1" lang="en-US" altLang="ja-JP" sz="1100" baseline="0">
              <a:solidFill>
                <a:sysClr val="windowText" lastClr="000000"/>
              </a:solidFill>
              <a:effectLst/>
              <a:latin typeface="+mn-ea"/>
              <a:ea typeface="+mn-ea"/>
              <a:cs typeface="+mn-cs"/>
            </a:rPr>
            <a:t>8,191</a:t>
          </a:r>
          <a:r>
            <a:rPr kumimoji="1" lang="ja-JP" altLang="en-US" sz="1100" baseline="0">
              <a:solidFill>
                <a:sysClr val="windowText" lastClr="000000"/>
              </a:solidFill>
              <a:effectLst/>
              <a:latin typeface="+mn-ea"/>
              <a:ea typeface="+mn-ea"/>
              <a:cs typeface="+mn-cs"/>
            </a:rPr>
            <a:t>百万円、</a:t>
          </a:r>
          <a:r>
            <a:rPr kumimoji="1" lang="en-US" altLang="ja-JP" sz="1100" baseline="0">
              <a:solidFill>
                <a:sysClr val="windowText" lastClr="000000"/>
              </a:solidFill>
              <a:effectLst/>
              <a:latin typeface="+mn-ea"/>
              <a:ea typeface="+mn-ea"/>
              <a:cs typeface="+mn-cs"/>
            </a:rPr>
            <a:t>:H26:9,206</a:t>
          </a:r>
          <a:r>
            <a:rPr kumimoji="1" lang="ja-JP" altLang="en-US" sz="1100" baseline="0">
              <a:solidFill>
                <a:sysClr val="windowText" lastClr="000000"/>
              </a:solidFill>
              <a:effectLst/>
              <a:latin typeface="+mn-ea"/>
              <a:ea typeface="+mn-ea"/>
              <a:cs typeface="+mn-cs"/>
            </a:rPr>
            <a:t>百万円）。</a:t>
          </a:r>
          <a:r>
            <a:rPr kumimoji="1" lang="ja-JP" altLang="ja-JP" sz="1100" baseline="0">
              <a:solidFill>
                <a:sysClr val="windowText" lastClr="000000"/>
              </a:solidFill>
              <a:effectLst/>
              <a:latin typeface="+mn-ea"/>
              <a:ea typeface="+mn-ea"/>
              <a:cs typeface="+mn-cs"/>
            </a:rPr>
            <a:t>県有建物や公共土木施設等の老朽化が進み、今後</a:t>
          </a:r>
          <a:r>
            <a:rPr kumimoji="1" lang="ja-JP" altLang="en-US" sz="1100" baseline="0">
              <a:solidFill>
                <a:sysClr val="windowText" lastClr="000000"/>
              </a:solidFill>
              <a:effectLst/>
              <a:latin typeface="+mn-ea"/>
              <a:ea typeface="+mn-ea"/>
              <a:cs typeface="+mn-cs"/>
            </a:rPr>
            <a:t>も</a:t>
          </a:r>
          <a:r>
            <a:rPr kumimoji="1" lang="ja-JP" altLang="ja-JP" sz="1100" baseline="0">
              <a:solidFill>
                <a:sysClr val="windowText" lastClr="000000"/>
              </a:solidFill>
              <a:effectLst/>
              <a:latin typeface="+mn-ea"/>
              <a:ea typeface="+mn-ea"/>
              <a:cs typeface="+mn-cs"/>
            </a:rPr>
            <a:t>多額の更新費用を要すると見込まれることから、これらの県有公共施設等の総合的な管理を推進し、財政負担の軽減と平準化を図っていきます。</a:t>
          </a:r>
          <a:endParaRPr lang="ja-JP" altLang="ja-JP" sz="1400">
            <a:solidFill>
              <a:sysClr val="windowText" lastClr="000000"/>
            </a:solidFill>
            <a:effectLst/>
            <a:latin typeface="+mn-ea"/>
            <a:ea typeface="+mn-ea"/>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38" name="直線コネクタ 237"/>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1"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2" name="直線コネクタ 241"/>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151493</xdr:rowOff>
    </xdr:from>
    <xdr:to>
      <xdr:col>24</xdr:col>
      <xdr:colOff>22225</xdr:colOff>
      <xdr:row>60</xdr:row>
      <xdr:rowOff>45357</xdr:rowOff>
    </xdr:to>
    <xdr:cxnSp macro="">
      <xdr:nvCxnSpPr>
        <xdr:cNvPr id="243" name="直線コネクタ 242"/>
        <xdr:cNvCxnSpPr/>
      </xdr:nvCxnSpPr>
      <xdr:spPr>
        <a:xfrm>
          <a:off x="15671800" y="10267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27412</xdr:rowOff>
    </xdr:from>
    <xdr:ext cx="762000" cy="259045"/>
    <xdr:sp macro="" textlink="">
      <xdr:nvSpPr>
        <xdr:cNvPr id="244"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45" name="フローチャート : 判断 24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151493</xdr:rowOff>
    </xdr:from>
    <xdr:to>
      <xdr:col>22</xdr:col>
      <xdr:colOff>555625</xdr:colOff>
      <xdr:row>59</xdr:row>
      <xdr:rowOff>151493</xdr:rowOff>
    </xdr:to>
    <xdr:cxnSp macro="">
      <xdr:nvCxnSpPr>
        <xdr:cNvPr id="246" name="直線コネクタ 245"/>
        <xdr:cNvCxnSpPr/>
      </xdr:nvCxnSpPr>
      <xdr:spPr>
        <a:xfrm>
          <a:off x="14782800" y="10267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157843</xdr:rowOff>
    </xdr:from>
    <xdr:to>
      <xdr:col>22</xdr:col>
      <xdr:colOff>606425</xdr:colOff>
      <xdr:row>57</xdr:row>
      <xdr:rowOff>87993</xdr:rowOff>
    </xdr:to>
    <xdr:sp macro="" textlink="">
      <xdr:nvSpPr>
        <xdr:cNvPr id="247" name="フローチャート : 判断 24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98170</xdr:rowOff>
    </xdr:from>
    <xdr:ext cx="736600" cy="259045"/>
    <xdr:sp macro="" textlink="">
      <xdr:nvSpPr>
        <xdr:cNvPr id="248" name="テキスト ボックス 247"/>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151493</xdr:rowOff>
    </xdr:from>
    <xdr:to>
      <xdr:col>21</xdr:col>
      <xdr:colOff>352425</xdr:colOff>
      <xdr:row>60</xdr:row>
      <xdr:rowOff>110672</xdr:rowOff>
    </xdr:to>
    <xdr:cxnSp macro="">
      <xdr:nvCxnSpPr>
        <xdr:cNvPr id="249" name="直線コネクタ 248"/>
        <xdr:cNvCxnSpPr/>
      </xdr:nvCxnSpPr>
      <xdr:spPr>
        <a:xfrm flipV="1">
          <a:off x="13893800" y="10267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51707</xdr:rowOff>
    </xdr:from>
    <xdr:to>
      <xdr:col>21</xdr:col>
      <xdr:colOff>403225</xdr:colOff>
      <xdr:row>57</xdr:row>
      <xdr:rowOff>153307</xdr:rowOff>
    </xdr:to>
    <xdr:sp macro="" textlink="">
      <xdr:nvSpPr>
        <xdr:cNvPr id="250" name="フローチャート : 判断 249"/>
        <xdr:cNvSpPr/>
      </xdr:nvSpPr>
      <xdr:spPr>
        <a:xfrm>
          <a:off x="14732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163484</xdr:rowOff>
    </xdr:from>
    <xdr:ext cx="762000" cy="259045"/>
    <xdr:sp macro="" textlink="">
      <xdr:nvSpPr>
        <xdr:cNvPr id="251" name="テキスト ボックス 250"/>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151493</xdr:rowOff>
    </xdr:from>
    <xdr:to>
      <xdr:col>20</xdr:col>
      <xdr:colOff>149225</xdr:colOff>
      <xdr:row>60</xdr:row>
      <xdr:rowOff>110672</xdr:rowOff>
    </xdr:to>
    <xdr:cxnSp macro="">
      <xdr:nvCxnSpPr>
        <xdr:cNvPr id="252" name="直線コネクタ 251"/>
        <xdr:cNvCxnSpPr/>
      </xdr:nvCxnSpPr>
      <xdr:spPr>
        <a:xfrm>
          <a:off x="13004800" y="10267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3" name="フローチャート : 判断 25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4" name="テキスト ボックス 25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55" name="フローチャート : 判断 254"/>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32855</xdr:rowOff>
    </xdr:from>
    <xdr:ext cx="762000" cy="259045"/>
    <xdr:sp macro="" textlink="">
      <xdr:nvSpPr>
        <xdr:cNvPr id="256" name="テキスト ボックス 255"/>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59</xdr:row>
      <xdr:rowOff>166007</xdr:rowOff>
    </xdr:from>
    <xdr:to>
      <xdr:col>24</xdr:col>
      <xdr:colOff>73025</xdr:colOff>
      <xdr:row>60</xdr:row>
      <xdr:rowOff>96157</xdr:rowOff>
    </xdr:to>
    <xdr:sp macro="" textlink="">
      <xdr:nvSpPr>
        <xdr:cNvPr id="262" name="円/楕円 261"/>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138084</xdr:rowOff>
    </xdr:from>
    <xdr:ext cx="762000" cy="259045"/>
    <xdr:sp macro="" textlink="">
      <xdr:nvSpPr>
        <xdr:cNvPr id="263"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100693</xdr:rowOff>
    </xdr:from>
    <xdr:to>
      <xdr:col>22</xdr:col>
      <xdr:colOff>606425</xdr:colOff>
      <xdr:row>60</xdr:row>
      <xdr:rowOff>30843</xdr:rowOff>
    </xdr:to>
    <xdr:sp macro="" textlink="">
      <xdr:nvSpPr>
        <xdr:cNvPr id="264" name="円/楕円 263"/>
        <xdr:cNvSpPr/>
      </xdr:nvSpPr>
      <xdr:spPr>
        <a:xfrm>
          <a:off x="15621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15620</xdr:rowOff>
    </xdr:from>
    <xdr:ext cx="736600" cy="259045"/>
    <xdr:sp macro="" textlink="">
      <xdr:nvSpPr>
        <xdr:cNvPr id="265" name="テキスト ボックス 264"/>
        <xdr:cNvSpPr txBox="1"/>
      </xdr:nvSpPr>
      <xdr:spPr>
        <a:xfrm>
          <a:off x="15290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100693</xdr:rowOff>
    </xdr:from>
    <xdr:to>
      <xdr:col>21</xdr:col>
      <xdr:colOff>403225</xdr:colOff>
      <xdr:row>60</xdr:row>
      <xdr:rowOff>30843</xdr:rowOff>
    </xdr:to>
    <xdr:sp macro="" textlink="">
      <xdr:nvSpPr>
        <xdr:cNvPr id="266" name="円/楕円 265"/>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15620</xdr:rowOff>
    </xdr:from>
    <xdr:ext cx="762000" cy="259045"/>
    <xdr:sp macro="" textlink="">
      <xdr:nvSpPr>
        <xdr:cNvPr id="267" name="テキスト ボックス 266"/>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98425</xdr:colOff>
      <xdr:row>60</xdr:row>
      <xdr:rowOff>59872</xdr:rowOff>
    </xdr:from>
    <xdr:to>
      <xdr:col>20</xdr:col>
      <xdr:colOff>200025</xdr:colOff>
      <xdr:row>60</xdr:row>
      <xdr:rowOff>161472</xdr:rowOff>
    </xdr:to>
    <xdr:sp macro="" textlink="">
      <xdr:nvSpPr>
        <xdr:cNvPr id="268" name="円/楕円 267"/>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60</xdr:row>
      <xdr:rowOff>146249</xdr:rowOff>
    </xdr:from>
    <xdr:ext cx="762000" cy="259045"/>
    <xdr:sp macro="" textlink="">
      <xdr:nvSpPr>
        <xdr:cNvPr id="269" name="テキスト ボックス 268"/>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100693</xdr:rowOff>
    </xdr:from>
    <xdr:to>
      <xdr:col>18</xdr:col>
      <xdr:colOff>682625</xdr:colOff>
      <xdr:row>60</xdr:row>
      <xdr:rowOff>30843</xdr:rowOff>
    </xdr:to>
    <xdr:sp macro="" textlink="">
      <xdr:nvSpPr>
        <xdr:cNvPr id="270" name="円/楕円 269"/>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60</xdr:row>
      <xdr:rowOff>15620</xdr:rowOff>
    </xdr:from>
    <xdr:ext cx="762000" cy="259045"/>
    <xdr:sp macro="" textlink="">
      <xdr:nvSpPr>
        <xdr:cNvPr id="271" name="テキスト ボックス 270"/>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ea"/>
              <a:ea typeface="+mn-ea"/>
              <a:cs typeface="+mn-cs"/>
            </a:rPr>
            <a:t>　</a:t>
          </a:r>
          <a:r>
            <a:rPr kumimoji="1" lang="ja-JP" altLang="en-US" sz="1050">
              <a:solidFill>
                <a:sysClr val="windowText" lastClr="000000"/>
              </a:solidFill>
              <a:effectLst/>
              <a:latin typeface="+mn-ea"/>
              <a:ea typeface="+mn-ea"/>
              <a:cs typeface="+mn-cs"/>
            </a:rPr>
            <a:t>類似団体の平均値と比較すると豊島廃棄物処理等事業費に要する経費が影響し、平均よりも高い比率となっています（豊島廃棄物等処理事業費決算額のうち補助費等の推移</a:t>
          </a:r>
          <a:r>
            <a:rPr kumimoji="1" lang="en-US" altLang="ja-JP" sz="1050">
              <a:solidFill>
                <a:sysClr val="windowText" lastClr="000000"/>
              </a:solidFill>
              <a:effectLst/>
              <a:latin typeface="+mn-ea"/>
              <a:ea typeface="+mn-ea"/>
              <a:cs typeface="+mn-cs"/>
            </a:rPr>
            <a:t>H22:970</a:t>
          </a:r>
          <a:r>
            <a:rPr kumimoji="1" lang="ja-JP" altLang="en-US" sz="1050">
              <a:solidFill>
                <a:sysClr val="windowText" lastClr="000000"/>
              </a:solidFill>
              <a:effectLst/>
              <a:latin typeface="+mn-ea"/>
              <a:ea typeface="+mn-ea"/>
              <a:cs typeface="+mn-cs"/>
            </a:rPr>
            <a:t>百万円、</a:t>
          </a:r>
          <a:r>
            <a:rPr kumimoji="1" lang="en-US" altLang="ja-JP" sz="1050">
              <a:solidFill>
                <a:sysClr val="windowText" lastClr="000000"/>
              </a:solidFill>
              <a:effectLst/>
              <a:latin typeface="+mn-ea"/>
              <a:ea typeface="+mn-ea"/>
              <a:cs typeface="+mn-cs"/>
            </a:rPr>
            <a:t>H23:1,056</a:t>
          </a:r>
          <a:r>
            <a:rPr kumimoji="1" lang="ja-JP" altLang="en-US" sz="1050">
              <a:solidFill>
                <a:sysClr val="windowText" lastClr="000000"/>
              </a:solidFill>
              <a:effectLst/>
              <a:latin typeface="+mn-ea"/>
              <a:ea typeface="+mn-ea"/>
              <a:cs typeface="+mn-cs"/>
            </a:rPr>
            <a:t>百万円、</a:t>
          </a:r>
          <a:r>
            <a:rPr kumimoji="1" lang="en-US" altLang="ja-JP" sz="1050">
              <a:solidFill>
                <a:sysClr val="windowText" lastClr="000000"/>
              </a:solidFill>
              <a:effectLst/>
              <a:latin typeface="+mn-ea"/>
              <a:ea typeface="+mn-ea"/>
              <a:cs typeface="+mn-cs"/>
            </a:rPr>
            <a:t>H24:1,134</a:t>
          </a:r>
          <a:r>
            <a:rPr kumimoji="1" lang="ja-JP" altLang="en-US" sz="1050">
              <a:solidFill>
                <a:sysClr val="windowText" lastClr="000000"/>
              </a:solidFill>
              <a:effectLst/>
              <a:latin typeface="+mn-ea"/>
              <a:ea typeface="+mn-ea"/>
              <a:cs typeface="+mn-cs"/>
            </a:rPr>
            <a:t>百万円、</a:t>
          </a:r>
          <a:r>
            <a:rPr kumimoji="1" lang="en-US" altLang="ja-JP" sz="1050">
              <a:solidFill>
                <a:sysClr val="windowText" lastClr="000000"/>
              </a:solidFill>
              <a:effectLst/>
              <a:latin typeface="+mn-ea"/>
              <a:ea typeface="+mn-ea"/>
              <a:cs typeface="+mn-cs"/>
            </a:rPr>
            <a:t>H25:1,384</a:t>
          </a:r>
          <a:r>
            <a:rPr kumimoji="1" lang="ja-JP" altLang="en-US" sz="1050">
              <a:solidFill>
                <a:sysClr val="windowText" lastClr="000000"/>
              </a:solidFill>
              <a:effectLst/>
              <a:latin typeface="+mn-ea"/>
              <a:ea typeface="+mn-ea"/>
              <a:cs typeface="+mn-cs"/>
            </a:rPr>
            <a:t>百万円、</a:t>
          </a:r>
          <a:r>
            <a:rPr kumimoji="1" lang="en-US" altLang="ja-JP" sz="1050">
              <a:solidFill>
                <a:sysClr val="windowText" lastClr="000000"/>
              </a:solidFill>
              <a:effectLst/>
              <a:latin typeface="+mn-ea"/>
              <a:ea typeface="+mn-ea"/>
              <a:cs typeface="+mn-cs"/>
            </a:rPr>
            <a:t>H26:1,417</a:t>
          </a:r>
          <a:r>
            <a:rPr kumimoji="1" lang="ja-JP" altLang="en-US" sz="1050">
              <a:solidFill>
                <a:sysClr val="windowText" lastClr="000000"/>
              </a:solidFill>
              <a:effectLst/>
              <a:latin typeface="+mn-ea"/>
              <a:ea typeface="+mn-ea"/>
              <a:cs typeface="+mn-cs"/>
            </a:rPr>
            <a:t>百万円）。また、介護給付費負担金の増加が影響し年々増加傾向にあります（介護給付費負担金決算額の推移</a:t>
          </a:r>
          <a:r>
            <a:rPr kumimoji="1" lang="en-US" altLang="ja-JP" sz="1050">
              <a:solidFill>
                <a:sysClr val="windowText" lastClr="000000"/>
              </a:solidFill>
              <a:effectLst/>
              <a:latin typeface="+mn-ea"/>
              <a:ea typeface="+mn-ea"/>
              <a:cs typeface="+mn-cs"/>
            </a:rPr>
            <a:t>H22:10,429</a:t>
          </a:r>
          <a:r>
            <a:rPr kumimoji="1" lang="ja-JP" altLang="en-US" sz="1050">
              <a:solidFill>
                <a:sysClr val="windowText" lastClr="000000"/>
              </a:solidFill>
              <a:effectLst/>
              <a:latin typeface="+mn-ea"/>
              <a:ea typeface="+mn-ea"/>
              <a:cs typeface="+mn-cs"/>
            </a:rPr>
            <a:t>百万円、</a:t>
          </a:r>
          <a:r>
            <a:rPr kumimoji="1" lang="en-US" altLang="ja-JP" sz="1050">
              <a:solidFill>
                <a:sysClr val="windowText" lastClr="000000"/>
              </a:solidFill>
              <a:effectLst/>
              <a:latin typeface="+mn-ea"/>
              <a:ea typeface="+mn-ea"/>
              <a:cs typeface="+mn-cs"/>
            </a:rPr>
            <a:t>H23:10,863</a:t>
          </a:r>
          <a:r>
            <a:rPr kumimoji="1" lang="ja-JP" altLang="en-US" sz="1050">
              <a:solidFill>
                <a:sysClr val="windowText" lastClr="000000"/>
              </a:solidFill>
              <a:effectLst/>
              <a:latin typeface="+mn-ea"/>
              <a:ea typeface="+mn-ea"/>
              <a:cs typeface="+mn-cs"/>
            </a:rPr>
            <a:t>百万円、</a:t>
          </a:r>
          <a:r>
            <a:rPr kumimoji="1" lang="en-US" altLang="ja-JP" sz="1050">
              <a:solidFill>
                <a:sysClr val="windowText" lastClr="000000"/>
              </a:solidFill>
              <a:effectLst/>
              <a:latin typeface="+mn-ea"/>
              <a:ea typeface="+mn-ea"/>
              <a:cs typeface="+mn-cs"/>
            </a:rPr>
            <a:t>H24</a:t>
          </a:r>
          <a:r>
            <a:rPr kumimoji="1" lang="ja-JP" altLang="en-US" sz="1050">
              <a:solidFill>
                <a:sysClr val="windowText" lastClr="000000"/>
              </a:solidFill>
              <a:effectLst/>
              <a:latin typeface="+mn-ea"/>
              <a:ea typeface="+mn-ea"/>
              <a:cs typeface="+mn-cs"/>
            </a:rPr>
            <a:t>：</a:t>
          </a:r>
          <a:r>
            <a:rPr kumimoji="1" lang="en-US" altLang="ja-JP" sz="1050">
              <a:solidFill>
                <a:sysClr val="windowText" lastClr="000000"/>
              </a:solidFill>
              <a:effectLst/>
              <a:latin typeface="+mn-ea"/>
              <a:ea typeface="+mn-ea"/>
              <a:cs typeface="+mn-cs"/>
            </a:rPr>
            <a:t>11,468</a:t>
          </a:r>
          <a:r>
            <a:rPr kumimoji="1" lang="ja-JP" altLang="en-US" sz="1050">
              <a:solidFill>
                <a:sysClr val="windowText" lastClr="000000"/>
              </a:solidFill>
              <a:effectLst/>
              <a:latin typeface="+mn-ea"/>
              <a:ea typeface="+mn-ea"/>
              <a:cs typeface="+mn-cs"/>
            </a:rPr>
            <a:t>百万円、</a:t>
          </a:r>
          <a:r>
            <a:rPr kumimoji="1" lang="en-US" altLang="ja-JP" sz="1050">
              <a:solidFill>
                <a:sysClr val="windowText" lastClr="000000"/>
              </a:solidFill>
              <a:effectLst/>
              <a:latin typeface="+mn-ea"/>
              <a:ea typeface="+mn-ea"/>
              <a:cs typeface="+mn-cs"/>
            </a:rPr>
            <a:t>H25:11,760</a:t>
          </a:r>
          <a:r>
            <a:rPr kumimoji="1" lang="ja-JP" altLang="en-US" sz="1050">
              <a:solidFill>
                <a:sysClr val="windowText" lastClr="000000"/>
              </a:solidFill>
              <a:effectLst/>
              <a:latin typeface="+mn-ea"/>
              <a:ea typeface="+mn-ea"/>
              <a:cs typeface="+mn-cs"/>
            </a:rPr>
            <a:t>百万円、</a:t>
          </a:r>
          <a:r>
            <a:rPr kumimoji="1" lang="en-US" altLang="ja-JP" sz="1050">
              <a:solidFill>
                <a:sysClr val="windowText" lastClr="000000"/>
              </a:solidFill>
              <a:effectLst/>
              <a:latin typeface="+mn-ea"/>
              <a:ea typeface="+mn-ea"/>
              <a:cs typeface="+mn-cs"/>
            </a:rPr>
            <a:t>H26:12,373</a:t>
          </a:r>
          <a:r>
            <a:rPr kumimoji="1" lang="ja-JP" altLang="en-US" sz="1050">
              <a:solidFill>
                <a:sysClr val="windowText" lastClr="000000"/>
              </a:solidFill>
              <a:effectLst/>
              <a:latin typeface="+mn-ea"/>
              <a:ea typeface="+mn-ea"/>
              <a:cs typeface="+mn-cs"/>
            </a:rPr>
            <a:t>百万円）。</a:t>
          </a:r>
          <a:endParaRPr kumimoji="1" lang="en-US" altLang="ja-JP" sz="1050">
            <a:solidFill>
              <a:sysClr val="windowText" lastClr="000000"/>
            </a:solidFill>
            <a:effectLst/>
            <a:latin typeface="+mn-ea"/>
            <a:ea typeface="+mn-ea"/>
            <a:cs typeface="+mn-cs"/>
          </a:endParaRPr>
        </a:p>
        <a:p>
          <a:r>
            <a:rPr kumimoji="1" lang="ja-JP" altLang="en-US" sz="1050">
              <a:solidFill>
                <a:sysClr val="windowText" lastClr="000000"/>
              </a:solidFill>
              <a:effectLst/>
              <a:latin typeface="+mn-ea"/>
              <a:ea typeface="+mn-ea"/>
              <a:cs typeface="+mn-cs"/>
            </a:rPr>
            <a:t>　</a:t>
          </a:r>
          <a:r>
            <a:rPr kumimoji="1" lang="ja-JP" altLang="ja-JP" sz="1050">
              <a:solidFill>
                <a:sysClr val="windowText" lastClr="000000"/>
              </a:solidFill>
              <a:effectLst/>
              <a:latin typeface="+mn-ea"/>
              <a:ea typeface="+mn-ea"/>
              <a:cs typeface="+mn-cs"/>
            </a:rPr>
            <a:t>今後も</a:t>
          </a:r>
          <a:r>
            <a:rPr kumimoji="1" lang="ja-JP" altLang="en-US" sz="1050">
              <a:solidFill>
                <a:sysClr val="windowText" lastClr="000000"/>
              </a:solidFill>
              <a:effectLst/>
              <a:latin typeface="+mn-ea"/>
              <a:ea typeface="+mn-ea"/>
              <a:cs typeface="+mn-cs"/>
            </a:rPr>
            <a:t>、</a:t>
          </a:r>
          <a:r>
            <a:rPr kumimoji="1" lang="ja-JP" altLang="ja-JP" sz="1050">
              <a:solidFill>
                <a:sysClr val="windowText" lastClr="000000"/>
              </a:solidFill>
              <a:effectLst/>
              <a:latin typeface="+mn-ea"/>
              <a:ea typeface="+mn-ea"/>
              <a:cs typeface="+mn-cs"/>
            </a:rPr>
            <a:t>高齢化の進展などによ</a:t>
          </a:r>
          <a:r>
            <a:rPr kumimoji="1" lang="ja-JP" altLang="en-US" sz="1050">
              <a:solidFill>
                <a:sysClr val="windowText" lastClr="000000"/>
              </a:solidFill>
              <a:effectLst/>
              <a:latin typeface="+mn-ea"/>
              <a:ea typeface="+mn-ea"/>
              <a:cs typeface="+mn-cs"/>
            </a:rPr>
            <a:t>る介護給付費負担金の増加</a:t>
          </a:r>
          <a:r>
            <a:rPr kumimoji="1" lang="ja-JP" altLang="ja-JP" sz="1050">
              <a:solidFill>
                <a:sysClr val="windowText" lastClr="000000"/>
              </a:solidFill>
              <a:effectLst/>
              <a:latin typeface="+mn-ea"/>
              <a:ea typeface="+mn-ea"/>
              <a:cs typeface="+mn-cs"/>
            </a:rPr>
            <a:t>が見込まれるため、事務事業の廃止・見直しの徹底などによる経費削減に努めます。</a:t>
          </a:r>
          <a:endParaRPr lang="ja-JP" altLang="ja-JP" sz="1050">
            <a:solidFill>
              <a:sysClr val="windowText" lastClr="000000"/>
            </a:solidFill>
            <a:effectLst/>
            <a:latin typeface="+mn-ea"/>
            <a:ea typeface="+mn-ea"/>
          </a:endParaRPr>
        </a:p>
        <a:p>
          <a:endParaRPr kumimoji="1" lang="en-US" altLang="ja-JP"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35560</xdr:rowOff>
    </xdr:from>
    <xdr:to>
      <xdr:col>24</xdr:col>
      <xdr:colOff>22225</xdr:colOff>
      <xdr:row>41</xdr:row>
      <xdr:rowOff>24130</xdr:rowOff>
    </xdr:to>
    <xdr:cxnSp macro="">
      <xdr:nvCxnSpPr>
        <xdr:cNvPr id="295" name="直線コネクタ 294"/>
        <xdr:cNvCxnSpPr/>
      </xdr:nvCxnSpPr>
      <xdr:spPr>
        <a:xfrm flipV="1">
          <a:off x="16510000" y="5864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167657</xdr:rowOff>
    </xdr:from>
    <xdr:ext cx="762000" cy="259045"/>
    <xdr:sp macro="" textlink="">
      <xdr:nvSpPr>
        <xdr:cNvPr id="29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24130</xdr:rowOff>
    </xdr:from>
    <xdr:to>
      <xdr:col>24</xdr:col>
      <xdr:colOff>111125</xdr:colOff>
      <xdr:row>41</xdr:row>
      <xdr:rowOff>24130</xdr:rowOff>
    </xdr:to>
    <xdr:cxnSp macro="">
      <xdr:nvCxnSpPr>
        <xdr:cNvPr id="297" name="直線コネクタ 29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34</xdr:row>
      <xdr:rowOff>35560</xdr:rowOff>
    </xdr:from>
    <xdr:to>
      <xdr:col>24</xdr:col>
      <xdr:colOff>111125</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127000</xdr:rowOff>
    </xdr:from>
    <xdr:to>
      <xdr:col>24</xdr:col>
      <xdr:colOff>22225</xdr:colOff>
      <xdr:row>39</xdr:row>
      <xdr:rowOff>24130</xdr:rowOff>
    </xdr:to>
    <xdr:cxnSp macro="">
      <xdr:nvCxnSpPr>
        <xdr:cNvPr id="300" name="直線コネクタ 299"/>
        <xdr:cNvCxnSpPr/>
      </xdr:nvCxnSpPr>
      <xdr:spPr>
        <a:xfrm>
          <a:off x="15671800" y="6642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58437</xdr:rowOff>
    </xdr:from>
    <xdr:ext cx="762000" cy="259045"/>
    <xdr:sp macro="" textlink="">
      <xdr:nvSpPr>
        <xdr:cNvPr id="301"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41910</xdr:rowOff>
    </xdr:from>
    <xdr:to>
      <xdr:col>24</xdr:col>
      <xdr:colOff>73025</xdr:colOff>
      <xdr:row>37</xdr:row>
      <xdr:rowOff>143510</xdr:rowOff>
    </xdr:to>
    <xdr:sp macro="" textlink="">
      <xdr:nvSpPr>
        <xdr:cNvPr id="302" name="フローチャート : 判断 301"/>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161290</xdr:rowOff>
    </xdr:from>
    <xdr:to>
      <xdr:col>22</xdr:col>
      <xdr:colOff>555625</xdr:colOff>
      <xdr:row>38</xdr:row>
      <xdr:rowOff>127000</xdr:rowOff>
    </xdr:to>
    <xdr:cxnSp macro="">
      <xdr:nvCxnSpPr>
        <xdr:cNvPr id="303" name="直線コネクタ 302"/>
        <xdr:cNvCxnSpPr/>
      </xdr:nvCxnSpPr>
      <xdr:spPr>
        <a:xfrm>
          <a:off x="14782800" y="6504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87630</xdr:rowOff>
    </xdr:from>
    <xdr:to>
      <xdr:col>22</xdr:col>
      <xdr:colOff>606425</xdr:colOff>
      <xdr:row>38</xdr:row>
      <xdr:rowOff>17780</xdr:rowOff>
    </xdr:to>
    <xdr:sp macro="" textlink="">
      <xdr:nvSpPr>
        <xdr:cNvPr id="304" name="フローチャート : 判断 303"/>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27957</xdr:rowOff>
    </xdr:from>
    <xdr:ext cx="736600" cy="259045"/>
    <xdr:sp macro="" textlink="">
      <xdr:nvSpPr>
        <xdr:cNvPr id="305" name="テキスト ボックス 304"/>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35560</xdr:rowOff>
    </xdr:from>
    <xdr:to>
      <xdr:col>21</xdr:col>
      <xdr:colOff>352425</xdr:colOff>
      <xdr:row>37</xdr:row>
      <xdr:rowOff>161290</xdr:rowOff>
    </xdr:to>
    <xdr:cxnSp macro="">
      <xdr:nvCxnSpPr>
        <xdr:cNvPr id="306" name="直線コネクタ 305"/>
        <xdr:cNvCxnSpPr/>
      </xdr:nvCxnSpPr>
      <xdr:spPr>
        <a:xfrm>
          <a:off x="13893800" y="62077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167640</xdr:rowOff>
    </xdr:from>
    <xdr:to>
      <xdr:col>21</xdr:col>
      <xdr:colOff>403225</xdr:colOff>
      <xdr:row>37</xdr:row>
      <xdr:rowOff>97790</xdr:rowOff>
    </xdr:to>
    <xdr:sp macro="" textlink="">
      <xdr:nvSpPr>
        <xdr:cNvPr id="307" name="フローチャート : 判断 306"/>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107967</xdr:rowOff>
    </xdr:from>
    <xdr:ext cx="762000" cy="259045"/>
    <xdr:sp macro="" textlink="">
      <xdr:nvSpPr>
        <xdr:cNvPr id="308" name="テキスト ボックス 307"/>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46990</xdr:rowOff>
    </xdr:from>
    <xdr:to>
      <xdr:col>20</xdr:col>
      <xdr:colOff>149225</xdr:colOff>
      <xdr:row>36</xdr:row>
      <xdr:rowOff>35560</xdr:rowOff>
    </xdr:to>
    <xdr:cxnSp macro="">
      <xdr:nvCxnSpPr>
        <xdr:cNvPr id="309" name="直線コネクタ 308"/>
        <xdr:cNvCxnSpPr/>
      </xdr:nvCxnSpPr>
      <xdr:spPr>
        <a:xfrm>
          <a:off x="13004800" y="6047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87630</xdr:rowOff>
    </xdr:from>
    <xdr:to>
      <xdr:col>20</xdr:col>
      <xdr:colOff>200025</xdr:colOff>
      <xdr:row>36</xdr:row>
      <xdr:rowOff>17780</xdr:rowOff>
    </xdr:to>
    <xdr:sp macro="" textlink="">
      <xdr:nvSpPr>
        <xdr:cNvPr id="310" name="フローチャート : 判断 309"/>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27957</xdr:rowOff>
    </xdr:from>
    <xdr:ext cx="762000" cy="259045"/>
    <xdr:sp macro="" textlink="">
      <xdr:nvSpPr>
        <xdr:cNvPr id="311" name="テキスト ボックス 31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144780</xdr:rowOff>
    </xdr:from>
    <xdr:to>
      <xdr:col>18</xdr:col>
      <xdr:colOff>682625</xdr:colOff>
      <xdr:row>33</xdr:row>
      <xdr:rowOff>74930</xdr:rowOff>
    </xdr:to>
    <xdr:sp macro="" textlink="">
      <xdr:nvSpPr>
        <xdr:cNvPr id="312" name="フローチャート : 判断 311"/>
        <xdr:cNvSpPr/>
      </xdr:nvSpPr>
      <xdr:spPr>
        <a:xfrm>
          <a:off x="12954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85107</xdr:rowOff>
    </xdr:from>
    <xdr:ext cx="762000" cy="259045"/>
    <xdr:sp macro="" textlink="">
      <xdr:nvSpPr>
        <xdr:cNvPr id="313" name="テキスト ボックス 312"/>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38</xdr:row>
      <xdr:rowOff>144780</xdr:rowOff>
    </xdr:from>
    <xdr:to>
      <xdr:col>24</xdr:col>
      <xdr:colOff>73025</xdr:colOff>
      <xdr:row>39</xdr:row>
      <xdr:rowOff>74930</xdr:rowOff>
    </xdr:to>
    <xdr:sp macro="" textlink="">
      <xdr:nvSpPr>
        <xdr:cNvPr id="319" name="円/楕円 318"/>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116857</xdr:rowOff>
    </xdr:from>
    <xdr:ext cx="762000" cy="259045"/>
    <xdr:sp macro="" textlink="">
      <xdr:nvSpPr>
        <xdr:cNvPr id="320"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76200</xdr:rowOff>
    </xdr:from>
    <xdr:to>
      <xdr:col>22</xdr:col>
      <xdr:colOff>606425</xdr:colOff>
      <xdr:row>39</xdr:row>
      <xdr:rowOff>6350</xdr:rowOff>
    </xdr:to>
    <xdr:sp macro="" textlink="">
      <xdr:nvSpPr>
        <xdr:cNvPr id="321" name="円/楕円 320"/>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162577</xdr:rowOff>
    </xdr:from>
    <xdr:ext cx="736600" cy="259045"/>
    <xdr:sp macro="" textlink="">
      <xdr:nvSpPr>
        <xdr:cNvPr id="322" name="テキスト ボックス 321"/>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110490</xdr:rowOff>
    </xdr:from>
    <xdr:to>
      <xdr:col>21</xdr:col>
      <xdr:colOff>403225</xdr:colOff>
      <xdr:row>38</xdr:row>
      <xdr:rowOff>40640</xdr:rowOff>
    </xdr:to>
    <xdr:sp macro="" textlink="">
      <xdr:nvSpPr>
        <xdr:cNvPr id="323" name="円/楕円 32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25417</xdr:rowOff>
    </xdr:from>
    <xdr:ext cx="762000" cy="259045"/>
    <xdr:sp macro="" textlink="">
      <xdr:nvSpPr>
        <xdr:cNvPr id="324" name="テキスト ボックス 32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156210</xdr:rowOff>
    </xdr:from>
    <xdr:to>
      <xdr:col>20</xdr:col>
      <xdr:colOff>200025</xdr:colOff>
      <xdr:row>36</xdr:row>
      <xdr:rowOff>86360</xdr:rowOff>
    </xdr:to>
    <xdr:sp macro="" textlink="">
      <xdr:nvSpPr>
        <xdr:cNvPr id="325" name="円/楕円 324"/>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71137</xdr:rowOff>
    </xdr:from>
    <xdr:ext cx="762000" cy="259045"/>
    <xdr:sp macro="" textlink="">
      <xdr:nvSpPr>
        <xdr:cNvPr id="326" name="テキスト ボックス 325"/>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167640</xdr:rowOff>
    </xdr:from>
    <xdr:to>
      <xdr:col>18</xdr:col>
      <xdr:colOff>682625</xdr:colOff>
      <xdr:row>35</xdr:row>
      <xdr:rowOff>97790</xdr:rowOff>
    </xdr:to>
    <xdr:sp macro="" textlink="">
      <xdr:nvSpPr>
        <xdr:cNvPr id="327" name="円/楕円 326"/>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82567</xdr:rowOff>
    </xdr:from>
    <xdr:ext cx="762000" cy="259045"/>
    <xdr:sp macro="" textlink="">
      <xdr:nvSpPr>
        <xdr:cNvPr id="328" name="テキスト ボックス 327"/>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公債費は</a:t>
          </a:r>
          <a:r>
            <a:rPr kumimoji="1" lang="ja-JP" altLang="en-US" sz="1100">
              <a:solidFill>
                <a:sysClr val="windowText" lastClr="000000"/>
              </a:solidFill>
              <a:effectLst/>
              <a:latin typeface="+mn-ea"/>
              <a:ea typeface="+mn-ea"/>
              <a:cs typeface="+mn-cs"/>
            </a:rPr>
            <a:t>類似団体の平均値と比較すると低い経常収支比率ですが、特に平成</a:t>
          </a:r>
          <a:r>
            <a:rPr kumimoji="1" lang="en-US" altLang="ja-JP" sz="1100">
              <a:solidFill>
                <a:sysClr val="windowText" lastClr="000000"/>
              </a:solidFill>
              <a:effectLst/>
              <a:latin typeface="+mn-ea"/>
              <a:ea typeface="+mn-ea"/>
              <a:cs typeface="+mn-cs"/>
            </a:rPr>
            <a:t>26</a:t>
          </a:r>
          <a:r>
            <a:rPr kumimoji="1" lang="ja-JP" altLang="en-US" sz="1100">
              <a:solidFill>
                <a:sysClr val="windowText" lastClr="000000"/>
              </a:solidFill>
              <a:effectLst/>
              <a:latin typeface="+mn-ea"/>
              <a:ea typeface="+mn-ea"/>
              <a:cs typeface="+mn-cs"/>
            </a:rPr>
            <a:t>年度決算は、借換債による借入金利の低下などにより</a:t>
          </a:r>
          <a:r>
            <a:rPr kumimoji="1" lang="ja-JP" altLang="ja-JP" sz="1100">
              <a:solidFill>
                <a:sysClr val="windowText" lastClr="000000"/>
              </a:solidFill>
              <a:effectLst/>
              <a:latin typeface="+mn-ea"/>
              <a:ea typeface="+mn-ea"/>
              <a:cs typeface="+mn-cs"/>
            </a:rPr>
            <a:t>利子償還額</a:t>
          </a:r>
          <a:r>
            <a:rPr kumimoji="1" lang="ja-JP" altLang="en-US" sz="1100">
              <a:solidFill>
                <a:sysClr val="windowText" lastClr="000000"/>
              </a:solidFill>
              <a:effectLst/>
              <a:latin typeface="+mn-ea"/>
              <a:ea typeface="+mn-ea"/>
              <a:cs typeface="+mn-cs"/>
            </a:rPr>
            <a:t>が</a:t>
          </a:r>
          <a:r>
            <a:rPr kumimoji="1" lang="ja-JP" altLang="ja-JP" sz="1100">
              <a:solidFill>
                <a:sysClr val="windowText" lastClr="000000"/>
              </a:solidFill>
              <a:effectLst/>
              <a:latin typeface="+mn-ea"/>
              <a:ea typeface="+mn-ea"/>
              <a:cs typeface="+mn-cs"/>
            </a:rPr>
            <a:t>減少</a:t>
          </a:r>
          <a:r>
            <a:rPr kumimoji="1" lang="ja-JP" altLang="en-US" sz="1100">
              <a:solidFill>
                <a:sysClr val="windowText" lastClr="000000"/>
              </a:solidFill>
              <a:effectLst/>
              <a:latin typeface="+mn-ea"/>
              <a:ea typeface="+mn-ea"/>
              <a:cs typeface="+mn-cs"/>
            </a:rPr>
            <a:t>し、</a:t>
          </a:r>
          <a:r>
            <a:rPr kumimoji="1" lang="ja-JP" altLang="ja-JP" sz="1100">
              <a:solidFill>
                <a:sysClr val="windowText" lastClr="000000"/>
              </a:solidFill>
              <a:effectLst/>
              <a:latin typeface="+mn-ea"/>
              <a:ea typeface="+mn-ea"/>
              <a:cs typeface="+mn-cs"/>
            </a:rPr>
            <a:t>前年度より</a:t>
          </a:r>
          <a:r>
            <a:rPr kumimoji="1" lang="en-US" altLang="ja-JP" sz="1100">
              <a:solidFill>
                <a:sysClr val="windowText" lastClr="000000"/>
              </a:solidFill>
              <a:effectLst/>
              <a:latin typeface="+mn-ea"/>
              <a:ea typeface="+mn-ea"/>
              <a:cs typeface="+mn-cs"/>
            </a:rPr>
            <a:t>0.5</a:t>
          </a:r>
          <a:r>
            <a:rPr kumimoji="1" lang="ja-JP" altLang="ja-JP" sz="1100">
              <a:solidFill>
                <a:sysClr val="windowText" lastClr="000000"/>
              </a:solidFill>
              <a:effectLst/>
              <a:latin typeface="+mn-ea"/>
              <a:ea typeface="+mn-ea"/>
              <a:cs typeface="+mn-cs"/>
            </a:rPr>
            <a:t>ポイント低くなっており</a:t>
          </a:r>
          <a:r>
            <a:rPr kumimoji="1" lang="ja-JP" altLang="en-US" sz="1100">
              <a:solidFill>
                <a:sysClr val="windowText" lastClr="000000"/>
              </a:solidFill>
              <a:effectLst/>
              <a:latin typeface="+mn-ea"/>
              <a:ea typeface="+mn-ea"/>
              <a:cs typeface="+mn-cs"/>
            </a:rPr>
            <a:t>ます。</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今後も、「財政運営指針」に基づき、金利リスクの分散</a:t>
          </a:r>
          <a:r>
            <a:rPr kumimoji="1" lang="ja-JP" altLang="en-US" sz="1100">
              <a:solidFill>
                <a:sysClr val="windowText" lastClr="000000"/>
              </a:solidFill>
              <a:effectLst/>
              <a:latin typeface="+mn-ea"/>
              <a:ea typeface="+mn-ea"/>
              <a:cs typeface="+mn-cs"/>
            </a:rPr>
            <a:t>を図るため、償還年数別残高及び借換債の状況を考慮し、償還年数を設定することや、県債調達コストの縮減を図るため、「見積り合わせ」による調達を継続します。</a:t>
          </a:r>
          <a:endParaRPr lang="ja-JP" altLang="ja-JP" sz="1400">
            <a:solidFill>
              <a:sysClr val="windowText" lastClr="000000"/>
            </a:solidFill>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1" name="直線コネクタ 34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3" name="直線コネクタ 34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5" name="直線コネクタ 34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7" name="直線コネクタ 34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9" name="直線コネクタ 34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1" name="直線コネクタ 35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6" name="直線コネクタ 355"/>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7"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58" name="直線コネクタ 357"/>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59"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60" name="直線コネクタ 359"/>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151493</xdr:rowOff>
    </xdr:from>
    <xdr:to>
      <xdr:col>7</xdr:col>
      <xdr:colOff>15875</xdr:colOff>
      <xdr:row>74</xdr:row>
      <xdr:rowOff>61685</xdr:rowOff>
    </xdr:to>
    <xdr:cxnSp macro="">
      <xdr:nvCxnSpPr>
        <xdr:cNvPr id="361" name="直線コネクタ 360"/>
        <xdr:cNvCxnSpPr/>
      </xdr:nvCxnSpPr>
      <xdr:spPr>
        <a:xfrm flipV="1">
          <a:off x="3987800" y="126673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113591</xdr:rowOff>
    </xdr:from>
    <xdr:ext cx="762000" cy="259045"/>
    <xdr:sp macro="" textlink="">
      <xdr:nvSpPr>
        <xdr:cNvPr id="362" name="公債費平均値テキスト"/>
        <xdr:cNvSpPr txBox="1"/>
      </xdr:nvSpPr>
      <xdr:spPr>
        <a:xfrm>
          <a:off x="4914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63" name="フローチャート : 判断 362"/>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135165</xdr:rowOff>
    </xdr:from>
    <xdr:to>
      <xdr:col>5</xdr:col>
      <xdr:colOff>549275</xdr:colOff>
      <xdr:row>74</xdr:row>
      <xdr:rowOff>61685</xdr:rowOff>
    </xdr:to>
    <xdr:cxnSp macro="">
      <xdr:nvCxnSpPr>
        <xdr:cNvPr id="364" name="直線コネクタ 363"/>
        <xdr:cNvCxnSpPr/>
      </xdr:nvCxnSpPr>
      <xdr:spPr>
        <a:xfrm>
          <a:off x="3098800" y="12651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10886</xdr:rowOff>
    </xdr:from>
    <xdr:to>
      <xdr:col>5</xdr:col>
      <xdr:colOff>600075</xdr:colOff>
      <xdr:row>76</xdr:row>
      <xdr:rowOff>112486</xdr:rowOff>
    </xdr:to>
    <xdr:sp macro="" textlink="">
      <xdr:nvSpPr>
        <xdr:cNvPr id="365" name="フローチャート : 判断 364"/>
        <xdr:cNvSpPr/>
      </xdr:nvSpPr>
      <xdr:spPr>
        <a:xfrm>
          <a:off x="3937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97263</xdr:rowOff>
    </xdr:from>
    <xdr:ext cx="736600" cy="259045"/>
    <xdr:sp macro="" textlink="">
      <xdr:nvSpPr>
        <xdr:cNvPr id="366" name="テキスト ボックス 365"/>
        <xdr:cNvSpPr txBox="1"/>
      </xdr:nvSpPr>
      <xdr:spPr>
        <a:xfrm>
          <a:off x="3606800" y="1312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69850</xdr:rowOff>
    </xdr:from>
    <xdr:to>
      <xdr:col>4</xdr:col>
      <xdr:colOff>346075</xdr:colOff>
      <xdr:row>73</xdr:row>
      <xdr:rowOff>135165</xdr:rowOff>
    </xdr:to>
    <xdr:cxnSp macro="">
      <xdr:nvCxnSpPr>
        <xdr:cNvPr id="367" name="直線コネクタ 366"/>
        <xdr:cNvCxnSpPr/>
      </xdr:nvCxnSpPr>
      <xdr:spPr>
        <a:xfrm>
          <a:off x="2209800" y="12585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43543</xdr:rowOff>
    </xdr:from>
    <xdr:to>
      <xdr:col>4</xdr:col>
      <xdr:colOff>396875</xdr:colOff>
      <xdr:row>76</xdr:row>
      <xdr:rowOff>145143</xdr:rowOff>
    </xdr:to>
    <xdr:sp macro="" textlink="">
      <xdr:nvSpPr>
        <xdr:cNvPr id="368" name="フローチャート : 判断 367"/>
        <xdr:cNvSpPr/>
      </xdr:nvSpPr>
      <xdr:spPr>
        <a:xfrm>
          <a:off x="3048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129920</xdr:rowOff>
    </xdr:from>
    <xdr:ext cx="762000" cy="259045"/>
    <xdr:sp macro="" textlink="">
      <xdr:nvSpPr>
        <xdr:cNvPr id="369" name="テキスト ボックス 368"/>
        <xdr:cNvSpPr txBox="1"/>
      </xdr:nvSpPr>
      <xdr:spPr>
        <a:xfrm>
          <a:off x="2717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20865</xdr:rowOff>
    </xdr:from>
    <xdr:to>
      <xdr:col>3</xdr:col>
      <xdr:colOff>142875</xdr:colOff>
      <xdr:row>73</xdr:row>
      <xdr:rowOff>69850</xdr:rowOff>
    </xdr:to>
    <xdr:cxnSp macro="">
      <xdr:nvCxnSpPr>
        <xdr:cNvPr id="370" name="直線コネクタ 369"/>
        <xdr:cNvCxnSpPr/>
      </xdr:nvCxnSpPr>
      <xdr:spPr>
        <a:xfrm>
          <a:off x="1320800" y="12536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71" name="フローチャート : 判断 370"/>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146248</xdr:rowOff>
    </xdr:from>
    <xdr:ext cx="762000" cy="259045"/>
    <xdr:sp macro="" textlink="">
      <xdr:nvSpPr>
        <xdr:cNvPr id="372" name="テキスト ボックス 371"/>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73" name="フローチャート : 判断 372"/>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121756</xdr:rowOff>
    </xdr:from>
    <xdr:ext cx="762000" cy="259045"/>
    <xdr:sp macro="" textlink="">
      <xdr:nvSpPr>
        <xdr:cNvPr id="374" name="テキスト ボックス 373"/>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100693</xdr:rowOff>
    </xdr:from>
    <xdr:to>
      <xdr:col>7</xdr:col>
      <xdr:colOff>66675</xdr:colOff>
      <xdr:row>74</xdr:row>
      <xdr:rowOff>30843</xdr:rowOff>
    </xdr:to>
    <xdr:sp macro="" textlink="">
      <xdr:nvSpPr>
        <xdr:cNvPr id="380" name="円/楕円 379"/>
        <xdr:cNvSpPr/>
      </xdr:nvSpPr>
      <xdr:spPr>
        <a:xfrm>
          <a:off x="47752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117220</xdr:rowOff>
    </xdr:from>
    <xdr:ext cx="762000" cy="259045"/>
    <xdr:sp macro="" textlink="">
      <xdr:nvSpPr>
        <xdr:cNvPr id="381" name="公債費該当値テキスト"/>
        <xdr:cNvSpPr txBox="1"/>
      </xdr:nvSpPr>
      <xdr:spPr>
        <a:xfrm>
          <a:off x="4914900" y="1246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10885</xdr:rowOff>
    </xdr:from>
    <xdr:to>
      <xdr:col>5</xdr:col>
      <xdr:colOff>600075</xdr:colOff>
      <xdr:row>74</xdr:row>
      <xdr:rowOff>112485</xdr:rowOff>
    </xdr:to>
    <xdr:sp macro="" textlink="">
      <xdr:nvSpPr>
        <xdr:cNvPr id="382" name="円/楕円 381"/>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122662</xdr:rowOff>
    </xdr:from>
    <xdr:ext cx="736600" cy="259045"/>
    <xdr:sp macro="" textlink="">
      <xdr:nvSpPr>
        <xdr:cNvPr id="383" name="テキスト ボックス 382"/>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84365</xdr:rowOff>
    </xdr:from>
    <xdr:to>
      <xdr:col>4</xdr:col>
      <xdr:colOff>396875</xdr:colOff>
      <xdr:row>74</xdr:row>
      <xdr:rowOff>14515</xdr:rowOff>
    </xdr:to>
    <xdr:sp macro="" textlink="">
      <xdr:nvSpPr>
        <xdr:cNvPr id="384" name="円/楕円 383"/>
        <xdr:cNvSpPr/>
      </xdr:nvSpPr>
      <xdr:spPr>
        <a:xfrm>
          <a:off x="3048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24692</xdr:rowOff>
    </xdr:from>
    <xdr:ext cx="762000" cy="259045"/>
    <xdr:sp macro="" textlink="">
      <xdr:nvSpPr>
        <xdr:cNvPr id="385" name="テキスト ボックス 384"/>
        <xdr:cNvSpPr txBox="1"/>
      </xdr:nvSpPr>
      <xdr:spPr>
        <a:xfrm>
          <a:off x="2717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19050</xdr:rowOff>
    </xdr:from>
    <xdr:to>
      <xdr:col>3</xdr:col>
      <xdr:colOff>193675</xdr:colOff>
      <xdr:row>73</xdr:row>
      <xdr:rowOff>120650</xdr:rowOff>
    </xdr:to>
    <xdr:sp macro="" textlink="">
      <xdr:nvSpPr>
        <xdr:cNvPr id="386" name="円/楕円 385"/>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130827</xdr:rowOff>
    </xdr:from>
    <xdr:ext cx="762000" cy="259045"/>
    <xdr:sp macro="" textlink="">
      <xdr:nvSpPr>
        <xdr:cNvPr id="387" name="テキスト ボックス 386"/>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141515</xdr:rowOff>
    </xdr:from>
    <xdr:to>
      <xdr:col>1</xdr:col>
      <xdr:colOff>676275</xdr:colOff>
      <xdr:row>73</xdr:row>
      <xdr:rowOff>71665</xdr:rowOff>
    </xdr:to>
    <xdr:sp macro="" textlink="">
      <xdr:nvSpPr>
        <xdr:cNvPr id="388" name="円/楕円 387"/>
        <xdr:cNvSpPr/>
      </xdr:nvSpPr>
      <xdr:spPr>
        <a:xfrm>
          <a:off x="1270000" y="12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81842</xdr:rowOff>
    </xdr:from>
    <xdr:ext cx="762000" cy="259045"/>
    <xdr:sp macro="" textlink="">
      <xdr:nvSpPr>
        <xdr:cNvPr id="389" name="テキスト ボックス 388"/>
        <xdr:cNvSpPr txBox="1"/>
      </xdr:nvSpPr>
      <xdr:spPr>
        <a:xfrm>
          <a:off x="939800" y="122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公債費以外の経常収支比率は</a:t>
          </a:r>
          <a:r>
            <a:rPr kumimoji="1" lang="ja-JP" altLang="en-US" sz="1100">
              <a:solidFill>
                <a:sysClr val="windowText" lastClr="000000"/>
              </a:solidFill>
              <a:effectLst/>
              <a:latin typeface="+mn-lt"/>
              <a:ea typeface="+mn-ea"/>
              <a:cs typeface="+mn-cs"/>
            </a:rPr>
            <a:t>毎年、類似団体の平均値を上回っておりますが、主に物件費及び補助費が毎年類似団体の平均値よりも高いことが要因と考えられます。物件費及び補助費の経常収支比率が類似団体の平均値よりも高い原因としては、豊島廃棄物処理事業に関する費用が影響していると考えられ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今後も、事務事業の廃止・見直しの徹底や、行政経費の節減、事務の効率化の徹底などによる経費削減に努めます。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3" name="テキスト ボックス 40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5" name="テキスト ボックス 40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7" name="テキスト ボックス 40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9" name="テキスト ボックス 40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1" name="テキスト ボックス 41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5" name="直線コネクタ 414"/>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7" name="直線コネクタ 41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18"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19" name="直線コネクタ 418"/>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146050</xdr:rowOff>
    </xdr:from>
    <xdr:to>
      <xdr:col>24</xdr:col>
      <xdr:colOff>22225</xdr:colOff>
      <xdr:row>79</xdr:row>
      <xdr:rowOff>44450</xdr:rowOff>
    </xdr:to>
    <xdr:cxnSp macro="">
      <xdr:nvCxnSpPr>
        <xdr:cNvPr id="420" name="直線コネクタ 419"/>
        <xdr:cNvCxnSpPr/>
      </xdr:nvCxnSpPr>
      <xdr:spPr>
        <a:xfrm>
          <a:off x="15671800" y="133477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124477</xdr:rowOff>
    </xdr:from>
    <xdr:ext cx="762000" cy="259045"/>
    <xdr:sp macro="" textlink="">
      <xdr:nvSpPr>
        <xdr:cNvPr id="421" name="公債費以外平均値テキスト"/>
        <xdr:cNvSpPr txBox="1"/>
      </xdr:nvSpPr>
      <xdr:spPr>
        <a:xfrm>
          <a:off x="16598900" y="1281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22" name="フローチャート : 判断 421"/>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146050</xdr:rowOff>
    </xdr:from>
    <xdr:to>
      <xdr:col>22</xdr:col>
      <xdr:colOff>555625</xdr:colOff>
      <xdr:row>78</xdr:row>
      <xdr:rowOff>114300</xdr:rowOff>
    </xdr:to>
    <xdr:cxnSp macro="">
      <xdr:nvCxnSpPr>
        <xdr:cNvPr id="423" name="直線コネクタ 422"/>
        <xdr:cNvCxnSpPr/>
      </xdr:nvCxnSpPr>
      <xdr:spPr>
        <a:xfrm flipV="1">
          <a:off x="14782800" y="1334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146050</xdr:rowOff>
    </xdr:from>
    <xdr:to>
      <xdr:col>22</xdr:col>
      <xdr:colOff>606425</xdr:colOff>
      <xdr:row>76</xdr:row>
      <xdr:rowOff>76200</xdr:rowOff>
    </xdr:to>
    <xdr:sp macro="" textlink="">
      <xdr:nvSpPr>
        <xdr:cNvPr id="424" name="フローチャート : 判断 423"/>
        <xdr:cNvSpPr/>
      </xdr:nvSpPr>
      <xdr:spPr>
        <a:xfrm>
          <a:off x="15621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86377</xdr:rowOff>
    </xdr:from>
    <xdr:ext cx="736600" cy="259045"/>
    <xdr:sp macro="" textlink="">
      <xdr:nvSpPr>
        <xdr:cNvPr id="425" name="テキスト ボックス 424"/>
        <xdr:cNvSpPr txBox="1"/>
      </xdr:nvSpPr>
      <xdr:spPr>
        <a:xfrm>
          <a:off x="15290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12700</xdr:rowOff>
    </xdr:from>
    <xdr:to>
      <xdr:col>21</xdr:col>
      <xdr:colOff>352425</xdr:colOff>
      <xdr:row>78</xdr:row>
      <xdr:rowOff>114300</xdr:rowOff>
    </xdr:to>
    <xdr:cxnSp macro="">
      <xdr:nvCxnSpPr>
        <xdr:cNvPr id="426" name="直線コネクタ 425"/>
        <xdr:cNvCxnSpPr/>
      </xdr:nvCxnSpPr>
      <xdr:spPr>
        <a:xfrm>
          <a:off x="13893800" y="1338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63500</xdr:rowOff>
    </xdr:from>
    <xdr:to>
      <xdr:col>21</xdr:col>
      <xdr:colOff>403225</xdr:colOff>
      <xdr:row>76</xdr:row>
      <xdr:rowOff>165100</xdr:rowOff>
    </xdr:to>
    <xdr:sp macro="" textlink="">
      <xdr:nvSpPr>
        <xdr:cNvPr id="427" name="フローチャート : 判断 426"/>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3827</xdr:rowOff>
    </xdr:from>
    <xdr:ext cx="762000" cy="259045"/>
    <xdr:sp macro="" textlink="">
      <xdr:nvSpPr>
        <xdr:cNvPr id="428" name="テキスト ボックス 427"/>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631825</xdr:colOff>
      <xdr:row>76</xdr:row>
      <xdr:rowOff>76200</xdr:rowOff>
    </xdr:from>
    <xdr:to>
      <xdr:col>20</xdr:col>
      <xdr:colOff>149225</xdr:colOff>
      <xdr:row>78</xdr:row>
      <xdr:rowOff>12700</xdr:rowOff>
    </xdr:to>
    <xdr:cxnSp macro="">
      <xdr:nvCxnSpPr>
        <xdr:cNvPr id="429" name="直線コネクタ 428"/>
        <xdr:cNvCxnSpPr/>
      </xdr:nvCxnSpPr>
      <xdr:spPr>
        <a:xfrm>
          <a:off x="13004800" y="13106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30" name="フローチャート : 判断 429"/>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48277</xdr:rowOff>
    </xdr:from>
    <xdr:ext cx="762000" cy="259045"/>
    <xdr:sp macro="" textlink="">
      <xdr:nvSpPr>
        <xdr:cNvPr id="431" name="テキスト ボックス 430"/>
        <xdr:cNvSpPr txBox="1"/>
      </xdr:nvSpPr>
      <xdr:spPr>
        <a:xfrm>
          <a:off x="13512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32" name="フローチャート : 判断 43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130827</xdr:rowOff>
    </xdr:from>
    <xdr:ext cx="762000" cy="259045"/>
    <xdr:sp macro="" textlink="">
      <xdr:nvSpPr>
        <xdr:cNvPr id="433" name="テキスト ボックス 432"/>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78</xdr:row>
      <xdr:rowOff>165100</xdr:rowOff>
    </xdr:from>
    <xdr:to>
      <xdr:col>24</xdr:col>
      <xdr:colOff>73025</xdr:colOff>
      <xdr:row>79</xdr:row>
      <xdr:rowOff>95250</xdr:rowOff>
    </xdr:to>
    <xdr:sp macro="" textlink="">
      <xdr:nvSpPr>
        <xdr:cNvPr id="439" name="円/楕円 438"/>
        <xdr:cNvSpPr/>
      </xdr:nvSpPr>
      <xdr:spPr>
        <a:xfrm>
          <a:off x="164592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137177</xdr:rowOff>
    </xdr:from>
    <xdr:ext cx="762000" cy="259045"/>
    <xdr:sp macro="" textlink="">
      <xdr:nvSpPr>
        <xdr:cNvPr id="440" name="公債費以外該当値テキスト"/>
        <xdr:cNvSpPr txBox="1"/>
      </xdr:nvSpPr>
      <xdr:spPr>
        <a:xfrm>
          <a:off x="16598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95250</xdr:rowOff>
    </xdr:from>
    <xdr:to>
      <xdr:col>22</xdr:col>
      <xdr:colOff>606425</xdr:colOff>
      <xdr:row>78</xdr:row>
      <xdr:rowOff>25400</xdr:rowOff>
    </xdr:to>
    <xdr:sp macro="" textlink="">
      <xdr:nvSpPr>
        <xdr:cNvPr id="441" name="円/楕円 440"/>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10177</xdr:rowOff>
    </xdr:from>
    <xdr:ext cx="736600" cy="259045"/>
    <xdr:sp macro="" textlink="">
      <xdr:nvSpPr>
        <xdr:cNvPr id="442" name="テキスト ボックス 441"/>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63500</xdr:rowOff>
    </xdr:from>
    <xdr:to>
      <xdr:col>21</xdr:col>
      <xdr:colOff>403225</xdr:colOff>
      <xdr:row>78</xdr:row>
      <xdr:rowOff>165100</xdr:rowOff>
    </xdr:to>
    <xdr:sp macro="" textlink="">
      <xdr:nvSpPr>
        <xdr:cNvPr id="443" name="円/楕円 442"/>
        <xdr:cNvSpPr/>
      </xdr:nvSpPr>
      <xdr:spPr>
        <a:xfrm>
          <a:off x="14732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149877</xdr:rowOff>
    </xdr:from>
    <xdr:ext cx="762000" cy="259045"/>
    <xdr:sp macro="" textlink="">
      <xdr:nvSpPr>
        <xdr:cNvPr id="444" name="テキスト ボックス 443"/>
        <xdr:cNvSpPr txBox="1"/>
      </xdr:nvSpPr>
      <xdr:spPr>
        <a:xfrm>
          <a:off x="14401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133350</xdr:rowOff>
    </xdr:from>
    <xdr:to>
      <xdr:col>20</xdr:col>
      <xdr:colOff>200025</xdr:colOff>
      <xdr:row>78</xdr:row>
      <xdr:rowOff>63500</xdr:rowOff>
    </xdr:to>
    <xdr:sp macro="" textlink="">
      <xdr:nvSpPr>
        <xdr:cNvPr id="445" name="円/楕円 444"/>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48277</xdr:rowOff>
    </xdr:from>
    <xdr:ext cx="762000" cy="259045"/>
    <xdr:sp macro="" textlink="">
      <xdr:nvSpPr>
        <xdr:cNvPr id="446" name="テキスト ボックス 445"/>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25400</xdr:rowOff>
    </xdr:from>
    <xdr:to>
      <xdr:col>18</xdr:col>
      <xdr:colOff>682625</xdr:colOff>
      <xdr:row>76</xdr:row>
      <xdr:rowOff>127000</xdr:rowOff>
    </xdr:to>
    <xdr:sp macro="" textlink="">
      <xdr:nvSpPr>
        <xdr:cNvPr id="447" name="円/楕円 446"/>
        <xdr:cNvSpPr/>
      </xdr:nvSpPr>
      <xdr:spPr>
        <a:xfrm>
          <a:off x="12954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111777</xdr:rowOff>
    </xdr:from>
    <xdr:ext cx="762000" cy="259045"/>
    <xdr:sp macro="" textlink="">
      <xdr:nvSpPr>
        <xdr:cNvPr id="448" name="テキスト ボックス 447"/>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142941</xdr:rowOff>
    </xdr:from>
    <xdr:to>
      <xdr:col>4</xdr:col>
      <xdr:colOff>1117600</xdr:colOff>
      <xdr:row>16</xdr:row>
      <xdr:rowOff>166944</xdr:rowOff>
    </xdr:to>
    <xdr:cxnSp macro="">
      <xdr:nvCxnSpPr>
        <xdr:cNvPr id="48" name="直線コネクタ 47"/>
        <xdr:cNvCxnSpPr/>
      </xdr:nvCxnSpPr>
      <xdr:spPr bwMode="auto">
        <a:xfrm flipV="1">
          <a:off x="5003800" y="2762316"/>
          <a:ext cx="647700" cy="19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83238</xdr:rowOff>
    </xdr:from>
    <xdr:ext cx="762000" cy="259045"/>
    <xdr:sp macro="" textlink="">
      <xdr:nvSpPr>
        <xdr:cNvPr id="49" name="人口1人当たり決算額の推移平均値テキスト130"/>
        <xdr:cNvSpPr txBox="1"/>
      </xdr:nvSpPr>
      <xdr:spPr>
        <a:xfrm>
          <a:off x="5740400" y="287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30013</xdr:rowOff>
    </xdr:from>
    <xdr:to>
      <xdr:col>4</xdr:col>
      <xdr:colOff>469900</xdr:colOff>
      <xdr:row>16</xdr:row>
      <xdr:rowOff>166944</xdr:rowOff>
    </xdr:to>
    <xdr:cxnSp macro="">
      <xdr:nvCxnSpPr>
        <xdr:cNvPr id="51" name="直線コネクタ 50"/>
        <xdr:cNvCxnSpPr/>
      </xdr:nvCxnSpPr>
      <xdr:spPr bwMode="auto">
        <a:xfrm>
          <a:off x="4305300" y="2820838"/>
          <a:ext cx="698500" cy="136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167305</xdr:rowOff>
    </xdr:from>
    <xdr:to>
      <xdr:col>4</xdr:col>
      <xdr:colOff>520700</xdr:colOff>
      <xdr:row>18</xdr:row>
      <xdr:rowOff>97455</xdr:rowOff>
    </xdr:to>
    <xdr:sp macro="" textlink="">
      <xdr:nvSpPr>
        <xdr:cNvPr id="52" name="フローチャート : 判断 51"/>
        <xdr:cNvSpPr/>
      </xdr:nvSpPr>
      <xdr:spPr bwMode="auto">
        <a:xfrm>
          <a:off x="4953000" y="3129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82232</xdr:rowOff>
    </xdr:from>
    <xdr:ext cx="736600" cy="259045"/>
    <xdr:sp macro="" textlink="">
      <xdr:nvSpPr>
        <xdr:cNvPr id="53" name="テキスト ボックス 52"/>
        <xdr:cNvSpPr txBox="1"/>
      </xdr:nvSpPr>
      <xdr:spPr>
        <a:xfrm>
          <a:off x="4622800" y="3215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108194</xdr:rowOff>
    </xdr:from>
    <xdr:to>
      <xdr:col>3</xdr:col>
      <xdr:colOff>904875</xdr:colOff>
      <xdr:row>16</xdr:row>
      <xdr:rowOff>30013</xdr:rowOff>
    </xdr:to>
    <xdr:cxnSp macro="">
      <xdr:nvCxnSpPr>
        <xdr:cNvPr id="54" name="直線コネクタ 53"/>
        <xdr:cNvCxnSpPr/>
      </xdr:nvCxnSpPr>
      <xdr:spPr bwMode="auto">
        <a:xfrm>
          <a:off x="3606800" y="2727569"/>
          <a:ext cx="698500" cy="9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67086</xdr:rowOff>
    </xdr:from>
    <xdr:to>
      <xdr:col>3</xdr:col>
      <xdr:colOff>955675</xdr:colOff>
      <xdr:row>17</xdr:row>
      <xdr:rowOff>168686</xdr:rowOff>
    </xdr:to>
    <xdr:sp macro="" textlink="">
      <xdr:nvSpPr>
        <xdr:cNvPr id="55" name="フローチャート : 判断 54"/>
        <xdr:cNvSpPr/>
      </xdr:nvSpPr>
      <xdr:spPr bwMode="auto">
        <a:xfrm>
          <a:off x="4254500" y="3029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153463</xdr:rowOff>
    </xdr:from>
    <xdr:ext cx="762000" cy="259045"/>
    <xdr:sp macro="" textlink="">
      <xdr:nvSpPr>
        <xdr:cNvPr id="56" name="テキスト ボックス 55"/>
        <xdr:cNvSpPr txBox="1"/>
      </xdr:nvSpPr>
      <xdr:spPr>
        <a:xfrm>
          <a:off x="3924300" y="31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108194</xdr:rowOff>
    </xdr:from>
    <xdr:to>
      <xdr:col>3</xdr:col>
      <xdr:colOff>206375</xdr:colOff>
      <xdr:row>15</xdr:row>
      <xdr:rowOff>121681</xdr:rowOff>
    </xdr:to>
    <xdr:cxnSp macro="">
      <xdr:nvCxnSpPr>
        <xdr:cNvPr id="57" name="直線コネクタ 56"/>
        <xdr:cNvCxnSpPr/>
      </xdr:nvCxnSpPr>
      <xdr:spPr bwMode="auto">
        <a:xfrm flipV="1">
          <a:off x="2908300" y="2727569"/>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110703</xdr:rowOff>
    </xdr:from>
    <xdr:to>
      <xdr:col>3</xdr:col>
      <xdr:colOff>257175</xdr:colOff>
      <xdr:row>17</xdr:row>
      <xdr:rowOff>40853</xdr:rowOff>
    </xdr:to>
    <xdr:sp macro="" textlink="">
      <xdr:nvSpPr>
        <xdr:cNvPr id="58" name="フローチャート : 判断 57"/>
        <xdr:cNvSpPr/>
      </xdr:nvSpPr>
      <xdr:spPr bwMode="auto">
        <a:xfrm>
          <a:off x="3556000" y="290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25630</xdr:rowOff>
    </xdr:from>
    <xdr:ext cx="762000" cy="259045"/>
    <xdr:sp macro="" textlink="">
      <xdr:nvSpPr>
        <xdr:cNvPr id="59" name="テキスト ボックス 58"/>
        <xdr:cNvSpPr txBox="1"/>
      </xdr:nvSpPr>
      <xdr:spPr>
        <a:xfrm>
          <a:off x="3225800" y="29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3436</xdr:rowOff>
    </xdr:from>
    <xdr:ext cx="762000" cy="259045"/>
    <xdr:sp macro="" textlink="">
      <xdr:nvSpPr>
        <xdr:cNvPr id="61" name="テキスト ボックス 60"/>
        <xdr:cNvSpPr txBox="1"/>
      </xdr:nvSpPr>
      <xdr:spPr>
        <a:xfrm>
          <a:off x="2527300" y="245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92141</xdr:rowOff>
    </xdr:from>
    <xdr:to>
      <xdr:col>5</xdr:col>
      <xdr:colOff>34925</xdr:colOff>
      <xdr:row>16</xdr:row>
      <xdr:rowOff>22291</xdr:rowOff>
    </xdr:to>
    <xdr:sp macro="" textlink="">
      <xdr:nvSpPr>
        <xdr:cNvPr id="67" name="円/楕円 66"/>
        <xdr:cNvSpPr/>
      </xdr:nvSpPr>
      <xdr:spPr bwMode="auto">
        <a:xfrm>
          <a:off x="5600700" y="2711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108668</xdr:rowOff>
    </xdr:from>
    <xdr:ext cx="762000" cy="259045"/>
    <xdr:sp macro="" textlink="">
      <xdr:nvSpPr>
        <xdr:cNvPr id="68" name="人口1人当たり決算額の推移該当値テキスト130"/>
        <xdr:cNvSpPr txBox="1"/>
      </xdr:nvSpPr>
      <xdr:spPr>
        <a:xfrm>
          <a:off x="5740400" y="255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115,693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116144</xdr:rowOff>
    </xdr:from>
    <xdr:to>
      <xdr:col>4</xdr:col>
      <xdr:colOff>520700</xdr:colOff>
      <xdr:row>17</xdr:row>
      <xdr:rowOff>46294</xdr:rowOff>
    </xdr:to>
    <xdr:sp macro="" textlink="">
      <xdr:nvSpPr>
        <xdr:cNvPr id="69" name="円/楕円 68"/>
        <xdr:cNvSpPr/>
      </xdr:nvSpPr>
      <xdr:spPr bwMode="auto">
        <a:xfrm>
          <a:off x="4953000" y="2906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56471</xdr:rowOff>
    </xdr:from>
    <xdr:ext cx="736600" cy="259045"/>
    <xdr:sp macro="" textlink="">
      <xdr:nvSpPr>
        <xdr:cNvPr id="70" name="テキスト ボックス 69"/>
        <xdr:cNvSpPr txBox="1"/>
      </xdr:nvSpPr>
      <xdr:spPr>
        <a:xfrm>
          <a:off x="4622800" y="2675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111,418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150663</xdr:rowOff>
    </xdr:from>
    <xdr:to>
      <xdr:col>3</xdr:col>
      <xdr:colOff>955675</xdr:colOff>
      <xdr:row>16</xdr:row>
      <xdr:rowOff>80813</xdr:rowOff>
    </xdr:to>
    <xdr:sp macro="" textlink="">
      <xdr:nvSpPr>
        <xdr:cNvPr id="71" name="円/楕円 70"/>
        <xdr:cNvSpPr/>
      </xdr:nvSpPr>
      <xdr:spPr bwMode="auto">
        <a:xfrm>
          <a:off x="4254500" y="277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90990</xdr:rowOff>
    </xdr:from>
    <xdr:ext cx="762000" cy="259045"/>
    <xdr:sp macro="" textlink="">
      <xdr:nvSpPr>
        <xdr:cNvPr id="72" name="テキスト ボックス 71"/>
        <xdr:cNvSpPr txBox="1"/>
      </xdr:nvSpPr>
      <xdr:spPr>
        <a:xfrm>
          <a:off x="3924300" y="253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114,413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57394</xdr:rowOff>
    </xdr:from>
    <xdr:to>
      <xdr:col>3</xdr:col>
      <xdr:colOff>257175</xdr:colOff>
      <xdr:row>15</xdr:row>
      <xdr:rowOff>158994</xdr:rowOff>
    </xdr:to>
    <xdr:sp macro="" textlink="">
      <xdr:nvSpPr>
        <xdr:cNvPr id="73" name="円/楕円 72"/>
        <xdr:cNvSpPr/>
      </xdr:nvSpPr>
      <xdr:spPr bwMode="auto">
        <a:xfrm>
          <a:off x="3556000" y="267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169171</xdr:rowOff>
    </xdr:from>
    <xdr:ext cx="762000" cy="259045"/>
    <xdr:sp macro="" textlink="">
      <xdr:nvSpPr>
        <xdr:cNvPr id="74" name="テキスト ボックス 73"/>
        <xdr:cNvSpPr txBox="1"/>
      </xdr:nvSpPr>
      <xdr:spPr>
        <a:xfrm>
          <a:off x="3225800" y="2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116,453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70881</xdr:rowOff>
    </xdr:from>
    <xdr:to>
      <xdr:col>2</xdr:col>
      <xdr:colOff>692150</xdr:colOff>
      <xdr:row>16</xdr:row>
      <xdr:rowOff>1031</xdr:rowOff>
    </xdr:to>
    <xdr:sp macro="" textlink="">
      <xdr:nvSpPr>
        <xdr:cNvPr id="75" name="円/楕円 74"/>
        <xdr:cNvSpPr/>
      </xdr:nvSpPr>
      <xdr:spPr bwMode="auto">
        <a:xfrm>
          <a:off x="2857500" y="269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157258</xdr:rowOff>
    </xdr:from>
    <xdr:ext cx="762000" cy="259045"/>
    <xdr:sp macro="" textlink="">
      <xdr:nvSpPr>
        <xdr:cNvPr id="76" name="テキスト ボックス 75"/>
        <xdr:cNvSpPr txBox="1"/>
      </xdr:nvSpPr>
      <xdr:spPr>
        <a:xfrm>
          <a:off x="2527300" y="277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3" name="直線コネクタ 92"/>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4" name="テキスト ボックス 93"/>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6" name="テキスト ボックス 95"/>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98" name="テキスト ボックス 97"/>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0" name="テキスト ボックス 99"/>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2" name="テキスト ボックス 101"/>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4" name="テキスト ボックス 103"/>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301825</xdr:rowOff>
    </xdr:from>
    <xdr:to>
      <xdr:col>4</xdr:col>
      <xdr:colOff>1117600</xdr:colOff>
      <xdr:row>38</xdr:row>
      <xdr:rowOff>72789</xdr:rowOff>
    </xdr:to>
    <xdr:cxnSp macro="">
      <xdr:nvCxnSpPr>
        <xdr:cNvPr id="108" name="直線コネクタ 107"/>
        <xdr:cNvCxnSpPr/>
      </xdr:nvCxnSpPr>
      <xdr:spPr bwMode="auto">
        <a:xfrm flipV="1">
          <a:off x="5651500" y="6226375"/>
          <a:ext cx="0" cy="1314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44866</xdr:rowOff>
    </xdr:from>
    <xdr:ext cx="762000" cy="259045"/>
    <xdr:sp macro="" textlink="">
      <xdr:nvSpPr>
        <xdr:cNvPr id="109" name="人口1人当たり決算額の推移最小値テキスト445"/>
        <xdr:cNvSpPr txBox="1"/>
      </xdr:nvSpPr>
      <xdr:spPr>
        <a:xfrm>
          <a:off x="5740400" y="751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38</xdr:row>
      <xdr:rowOff>72789</xdr:rowOff>
    </xdr:from>
    <xdr:to>
      <xdr:col>5</xdr:col>
      <xdr:colOff>73025</xdr:colOff>
      <xdr:row>38</xdr:row>
      <xdr:rowOff>72789</xdr:rowOff>
    </xdr:to>
    <xdr:cxnSp macro="">
      <xdr:nvCxnSpPr>
        <xdr:cNvPr id="110" name="直線コネクタ 109"/>
        <xdr:cNvCxnSpPr/>
      </xdr:nvCxnSpPr>
      <xdr:spPr bwMode="auto">
        <a:xfrm>
          <a:off x="5562600" y="75403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45302</xdr:rowOff>
    </xdr:from>
    <xdr:ext cx="762000" cy="259045"/>
    <xdr:sp macro="" textlink="">
      <xdr:nvSpPr>
        <xdr:cNvPr id="111" name="人口1人当たり決算額の推移最大値テキスト445"/>
        <xdr:cNvSpPr txBox="1"/>
      </xdr:nvSpPr>
      <xdr:spPr>
        <a:xfrm>
          <a:off x="5740400" y="59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33</xdr:row>
      <xdr:rowOff>301825</xdr:rowOff>
    </xdr:from>
    <xdr:to>
      <xdr:col>5</xdr:col>
      <xdr:colOff>73025</xdr:colOff>
      <xdr:row>33</xdr:row>
      <xdr:rowOff>301825</xdr:rowOff>
    </xdr:to>
    <xdr:cxnSp macro="">
      <xdr:nvCxnSpPr>
        <xdr:cNvPr id="112" name="直線コネクタ 111"/>
        <xdr:cNvCxnSpPr/>
      </xdr:nvCxnSpPr>
      <xdr:spPr bwMode="auto">
        <a:xfrm>
          <a:off x="5562600" y="6226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312275</xdr:rowOff>
    </xdr:from>
    <xdr:to>
      <xdr:col>4</xdr:col>
      <xdr:colOff>1117600</xdr:colOff>
      <xdr:row>37</xdr:row>
      <xdr:rowOff>14115</xdr:rowOff>
    </xdr:to>
    <xdr:cxnSp macro="">
      <xdr:nvCxnSpPr>
        <xdr:cNvPr id="113" name="直線コネクタ 112"/>
        <xdr:cNvCxnSpPr/>
      </xdr:nvCxnSpPr>
      <xdr:spPr bwMode="auto">
        <a:xfrm>
          <a:off x="5003800" y="6579725"/>
          <a:ext cx="647700" cy="55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124731</xdr:rowOff>
    </xdr:from>
    <xdr:ext cx="762000" cy="259045"/>
    <xdr:sp macro="" textlink="">
      <xdr:nvSpPr>
        <xdr:cNvPr id="114" name="人口1人当たり決算額の推移平均値テキスト445"/>
        <xdr:cNvSpPr txBox="1"/>
      </xdr:nvSpPr>
      <xdr:spPr>
        <a:xfrm>
          <a:off x="5740400" y="673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279654</xdr:rowOff>
    </xdr:from>
    <xdr:to>
      <xdr:col>5</xdr:col>
      <xdr:colOff>34925</xdr:colOff>
      <xdr:row>36</xdr:row>
      <xdr:rowOff>38354</xdr:rowOff>
    </xdr:to>
    <xdr:sp macro="" textlink="">
      <xdr:nvSpPr>
        <xdr:cNvPr id="115" name="フローチャート : 判断 114"/>
        <xdr:cNvSpPr/>
      </xdr:nvSpPr>
      <xdr:spPr bwMode="auto">
        <a:xfrm>
          <a:off x="5600700" y="6890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108385</xdr:rowOff>
    </xdr:from>
    <xdr:to>
      <xdr:col>4</xdr:col>
      <xdr:colOff>469900</xdr:colOff>
      <xdr:row>34</xdr:row>
      <xdr:rowOff>312275</xdr:rowOff>
    </xdr:to>
    <xdr:cxnSp macro="">
      <xdr:nvCxnSpPr>
        <xdr:cNvPr id="116" name="直線コネクタ 115"/>
        <xdr:cNvCxnSpPr/>
      </xdr:nvCxnSpPr>
      <xdr:spPr bwMode="auto">
        <a:xfrm>
          <a:off x="4305300" y="6375835"/>
          <a:ext cx="698500" cy="20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150985</xdr:rowOff>
    </xdr:from>
    <xdr:to>
      <xdr:col>4</xdr:col>
      <xdr:colOff>520700</xdr:colOff>
      <xdr:row>35</xdr:row>
      <xdr:rowOff>252585</xdr:rowOff>
    </xdr:to>
    <xdr:sp macro="" textlink="">
      <xdr:nvSpPr>
        <xdr:cNvPr id="117" name="フローチャート : 判断 116"/>
        <xdr:cNvSpPr/>
      </xdr:nvSpPr>
      <xdr:spPr bwMode="auto">
        <a:xfrm>
          <a:off x="4953000" y="67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237362</xdr:rowOff>
    </xdr:from>
    <xdr:ext cx="736600" cy="259045"/>
    <xdr:sp macro="" textlink="">
      <xdr:nvSpPr>
        <xdr:cNvPr id="118" name="テキスト ボックス 117"/>
        <xdr:cNvSpPr txBox="1"/>
      </xdr:nvSpPr>
      <xdr:spPr>
        <a:xfrm>
          <a:off x="4622800" y="68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292136</xdr:rowOff>
    </xdr:from>
    <xdr:to>
      <xdr:col>3</xdr:col>
      <xdr:colOff>904875</xdr:colOff>
      <xdr:row>34</xdr:row>
      <xdr:rowOff>108385</xdr:rowOff>
    </xdr:to>
    <xdr:cxnSp macro="">
      <xdr:nvCxnSpPr>
        <xdr:cNvPr id="119" name="直線コネクタ 118"/>
        <xdr:cNvCxnSpPr/>
      </xdr:nvCxnSpPr>
      <xdr:spPr bwMode="auto">
        <a:xfrm>
          <a:off x="3606800" y="6216686"/>
          <a:ext cx="698500" cy="15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279219</xdr:rowOff>
    </xdr:from>
    <xdr:to>
      <xdr:col>3</xdr:col>
      <xdr:colOff>955675</xdr:colOff>
      <xdr:row>35</xdr:row>
      <xdr:rowOff>37919</xdr:rowOff>
    </xdr:to>
    <xdr:sp macro="" textlink="">
      <xdr:nvSpPr>
        <xdr:cNvPr id="120" name="フローチャート : 判断 119"/>
        <xdr:cNvSpPr/>
      </xdr:nvSpPr>
      <xdr:spPr bwMode="auto">
        <a:xfrm>
          <a:off x="4254500" y="6546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22696</xdr:rowOff>
    </xdr:from>
    <xdr:ext cx="762000" cy="259045"/>
    <xdr:sp macro="" textlink="">
      <xdr:nvSpPr>
        <xdr:cNvPr id="121" name="テキスト ボックス 120"/>
        <xdr:cNvSpPr txBox="1"/>
      </xdr:nvSpPr>
      <xdr:spPr>
        <a:xfrm>
          <a:off x="3924300" y="66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260459</xdr:rowOff>
    </xdr:from>
    <xdr:to>
      <xdr:col>3</xdr:col>
      <xdr:colOff>206375</xdr:colOff>
      <xdr:row>33</xdr:row>
      <xdr:rowOff>292136</xdr:rowOff>
    </xdr:to>
    <xdr:cxnSp macro="">
      <xdr:nvCxnSpPr>
        <xdr:cNvPr id="122" name="直線コネクタ 121"/>
        <xdr:cNvCxnSpPr/>
      </xdr:nvCxnSpPr>
      <xdr:spPr bwMode="auto">
        <a:xfrm>
          <a:off x="2908300" y="6185009"/>
          <a:ext cx="698500" cy="3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188105</xdr:rowOff>
    </xdr:from>
    <xdr:to>
      <xdr:col>3</xdr:col>
      <xdr:colOff>257175</xdr:colOff>
      <xdr:row>34</xdr:row>
      <xdr:rowOff>289705</xdr:rowOff>
    </xdr:to>
    <xdr:sp macro="" textlink="">
      <xdr:nvSpPr>
        <xdr:cNvPr id="123" name="フローチャート : 判断 122"/>
        <xdr:cNvSpPr/>
      </xdr:nvSpPr>
      <xdr:spPr bwMode="auto">
        <a:xfrm>
          <a:off x="3556000" y="6455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274482</xdr:rowOff>
    </xdr:from>
    <xdr:ext cx="762000" cy="259045"/>
    <xdr:sp macro="" textlink="">
      <xdr:nvSpPr>
        <xdr:cNvPr id="124" name="テキスト ボックス 123"/>
        <xdr:cNvSpPr txBox="1"/>
      </xdr:nvSpPr>
      <xdr:spPr>
        <a:xfrm>
          <a:off x="3225800" y="654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246344</xdr:rowOff>
    </xdr:from>
    <xdr:to>
      <xdr:col>2</xdr:col>
      <xdr:colOff>692150</xdr:colOff>
      <xdr:row>34</xdr:row>
      <xdr:rowOff>5044</xdr:rowOff>
    </xdr:to>
    <xdr:sp macro="" textlink="">
      <xdr:nvSpPr>
        <xdr:cNvPr id="125" name="フローチャート : 判断 124"/>
        <xdr:cNvSpPr/>
      </xdr:nvSpPr>
      <xdr:spPr bwMode="auto">
        <a:xfrm>
          <a:off x="2857500" y="6170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332721</xdr:rowOff>
    </xdr:from>
    <xdr:ext cx="762000" cy="259045"/>
    <xdr:sp macro="" textlink="">
      <xdr:nvSpPr>
        <xdr:cNvPr id="126" name="テキスト ボックス 125"/>
        <xdr:cNvSpPr txBox="1"/>
      </xdr:nvSpPr>
      <xdr:spPr>
        <a:xfrm>
          <a:off x="2527300" y="625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134765</xdr:rowOff>
    </xdr:from>
    <xdr:to>
      <xdr:col>5</xdr:col>
      <xdr:colOff>34925</xdr:colOff>
      <xdr:row>37</xdr:row>
      <xdr:rowOff>64915</xdr:rowOff>
    </xdr:to>
    <xdr:sp macro="" textlink="">
      <xdr:nvSpPr>
        <xdr:cNvPr id="132" name="円/楕円 131"/>
        <xdr:cNvSpPr/>
      </xdr:nvSpPr>
      <xdr:spPr bwMode="auto">
        <a:xfrm>
          <a:off x="5600700" y="7088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106842</xdr:rowOff>
    </xdr:from>
    <xdr:ext cx="762000" cy="259045"/>
    <xdr:sp macro="" textlink="">
      <xdr:nvSpPr>
        <xdr:cNvPr id="133" name="人口1人当たり決算額の推移該当値テキスト445"/>
        <xdr:cNvSpPr txBox="1"/>
      </xdr:nvSpPr>
      <xdr:spPr>
        <a:xfrm>
          <a:off x="5740400" y="706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261475</xdr:rowOff>
    </xdr:from>
    <xdr:to>
      <xdr:col>4</xdr:col>
      <xdr:colOff>520700</xdr:colOff>
      <xdr:row>35</xdr:row>
      <xdr:rowOff>20175</xdr:rowOff>
    </xdr:to>
    <xdr:sp macro="" textlink="">
      <xdr:nvSpPr>
        <xdr:cNvPr id="134" name="円/楕円 133"/>
        <xdr:cNvSpPr/>
      </xdr:nvSpPr>
      <xdr:spPr bwMode="auto">
        <a:xfrm>
          <a:off x="4953000" y="652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30352</xdr:rowOff>
    </xdr:from>
    <xdr:ext cx="736600" cy="259045"/>
    <xdr:sp macro="" textlink="">
      <xdr:nvSpPr>
        <xdr:cNvPr id="135" name="テキスト ボックス 134"/>
        <xdr:cNvSpPr txBox="1"/>
      </xdr:nvSpPr>
      <xdr:spPr>
        <a:xfrm>
          <a:off x="4622800" y="6297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57585</xdr:rowOff>
    </xdr:from>
    <xdr:to>
      <xdr:col>3</xdr:col>
      <xdr:colOff>955675</xdr:colOff>
      <xdr:row>34</xdr:row>
      <xdr:rowOff>159185</xdr:rowOff>
    </xdr:to>
    <xdr:sp macro="" textlink="">
      <xdr:nvSpPr>
        <xdr:cNvPr id="136" name="円/楕円 135"/>
        <xdr:cNvSpPr/>
      </xdr:nvSpPr>
      <xdr:spPr bwMode="auto">
        <a:xfrm>
          <a:off x="4254500" y="632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169362</xdr:rowOff>
    </xdr:from>
    <xdr:ext cx="762000" cy="259045"/>
    <xdr:sp macro="" textlink="">
      <xdr:nvSpPr>
        <xdr:cNvPr id="137" name="テキスト ボックス 136"/>
        <xdr:cNvSpPr txBox="1"/>
      </xdr:nvSpPr>
      <xdr:spPr>
        <a:xfrm>
          <a:off x="3924300" y="609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241336</xdr:rowOff>
    </xdr:from>
    <xdr:to>
      <xdr:col>3</xdr:col>
      <xdr:colOff>257175</xdr:colOff>
      <xdr:row>34</xdr:row>
      <xdr:rowOff>36</xdr:rowOff>
    </xdr:to>
    <xdr:sp macro="" textlink="">
      <xdr:nvSpPr>
        <xdr:cNvPr id="138" name="円/楕円 137"/>
        <xdr:cNvSpPr/>
      </xdr:nvSpPr>
      <xdr:spPr bwMode="auto">
        <a:xfrm>
          <a:off x="3556000" y="6165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10213</xdr:rowOff>
    </xdr:from>
    <xdr:ext cx="762000" cy="259045"/>
    <xdr:sp macro="" textlink="">
      <xdr:nvSpPr>
        <xdr:cNvPr id="139" name="テキスト ボックス 138"/>
        <xdr:cNvSpPr txBox="1"/>
      </xdr:nvSpPr>
      <xdr:spPr>
        <a:xfrm>
          <a:off x="3225800" y="593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33,808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209659</xdr:rowOff>
    </xdr:from>
    <xdr:to>
      <xdr:col>2</xdr:col>
      <xdr:colOff>692150</xdr:colOff>
      <xdr:row>33</xdr:row>
      <xdr:rowOff>311259</xdr:rowOff>
    </xdr:to>
    <xdr:sp macro="" textlink="">
      <xdr:nvSpPr>
        <xdr:cNvPr id="140" name="円/楕円 139"/>
        <xdr:cNvSpPr/>
      </xdr:nvSpPr>
      <xdr:spPr bwMode="auto">
        <a:xfrm>
          <a:off x="2857500" y="6134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149986</xdr:rowOff>
    </xdr:from>
    <xdr:ext cx="762000" cy="259045"/>
    <xdr:sp macro="" textlink="">
      <xdr:nvSpPr>
        <xdr:cNvPr id="141" name="テキスト ボックス 140"/>
        <xdr:cNvSpPr txBox="1"/>
      </xdr:nvSpPr>
      <xdr:spPr>
        <a:xfrm>
          <a:off x="2527300" y="59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ea"/>
              <a:ea typeface="+mn-ea"/>
              <a:cs typeface="+mn-cs"/>
            </a:rPr>
            <a:t>　「財政運営計画」（計画：平成</a:t>
          </a:r>
          <a:r>
            <a:rPr kumimoji="1" lang="en-US" altLang="ja-JP" sz="1100">
              <a:solidFill>
                <a:sysClr val="windowText" lastClr="000000"/>
              </a:solidFill>
              <a:effectLst/>
              <a:latin typeface="+mn-ea"/>
              <a:ea typeface="+mn-ea"/>
              <a:cs typeface="+mn-cs"/>
            </a:rPr>
            <a:t>23</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27</a:t>
          </a:r>
          <a:r>
            <a:rPr kumimoji="1" lang="ja-JP" altLang="en-US" sz="1100">
              <a:solidFill>
                <a:sysClr val="windowText" lastClr="000000"/>
              </a:solidFill>
              <a:effectLst/>
              <a:latin typeface="+mn-ea"/>
              <a:ea typeface="+mn-ea"/>
              <a:cs typeface="+mn-cs"/>
            </a:rPr>
            <a:t>年度）に基づき、未利用地の売却をはじめとする歳入確保と総人件費の抑制などの歳出削減を徹底してきたことから、実質収支額は継続的に黒字を確保している。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同様に財政調整基金残高も増加しており、財政調整用の５基金の残高は、平成</a:t>
          </a:r>
          <a:r>
            <a:rPr kumimoji="1" lang="en-US" altLang="ja-JP" sz="1100">
              <a:solidFill>
                <a:sysClr val="windowText" lastClr="000000"/>
              </a:solidFill>
              <a:effectLst/>
              <a:latin typeface="+mn-ea"/>
              <a:ea typeface="+mn-ea"/>
              <a:cs typeface="+mn-cs"/>
            </a:rPr>
            <a:t>26</a:t>
          </a:r>
          <a:r>
            <a:rPr kumimoji="1" lang="ja-JP" altLang="en-US" sz="1100">
              <a:solidFill>
                <a:sysClr val="windowText" lastClr="000000"/>
              </a:solidFill>
              <a:effectLst/>
              <a:latin typeface="+mn-ea"/>
              <a:ea typeface="+mn-ea"/>
              <a:cs typeface="+mn-cs"/>
            </a:rPr>
            <a:t>年度残高は平成</a:t>
          </a:r>
          <a:r>
            <a:rPr kumimoji="1" lang="en-US" altLang="ja-JP" sz="1100">
              <a:solidFill>
                <a:sysClr val="windowText" lastClr="000000"/>
              </a:solidFill>
              <a:effectLst/>
              <a:latin typeface="+mn-ea"/>
              <a:ea typeface="+mn-ea"/>
              <a:cs typeface="+mn-cs"/>
            </a:rPr>
            <a:t>22</a:t>
          </a:r>
          <a:r>
            <a:rPr kumimoji="1" lang="ja-JP" altLang="en-US" sz="1100">
              <a:solidFill>
                <a:sysClr val="windowText" lastClr="000000"/>
              </a:solidFill>
              <a:effectLst/>
              <a:latin typeface="+mn-ea"/>
              <a:ea typeface="+mn-ea"/>
              <a:cs typeface="+mn-cs"/>
            </a:rPr>
            <a:t>年度と比較して</a:t>
          </a:r>
          <a:r>
            <a:rPr kumimoji="1" lang="en-US" altLang="ja-JP" sz="1100">
              <a:solidFill>
                <a:sysClr val="windowText" lastClr="000000"/>
              </a:solidFill>
              <a:effectLst/>
              <a:latin typeface="+mn-ea"/>
              <a:ea typeface="+mn-ea"/>
              <a:cs typeface="+mn-cs"/>
            </a:rPr>
            <a:t>137</a:t>
          </a:r>
          <a:r>
            <a:rPr kumimoji="1" lang="ja-JP" altLang="en-US" sz="1100">
              <a:solidFill>
                <a:sysClr val="windowText" lastClr="000000"/>
              </a:solidFill>
              <a:effectLst/>
              <a:latin typeface="+mn-ea"/>
              <a:ea typeface="+mn-ea"/>
              <a:cs typeface="+mn-cs"/>
            </a:rPr>
            <a:t>億円増加している。</a:t>
          </a:r>
          <a:endParaRPr kumimoji="1" lang="en-US" altLang="ja-JP" sz="1100">
            <a:solidFill>
              <a:sysClr val="windowText" lastClr="000000"/>
            </a:solidFill>
            <a:effectLst/>
            <a:latin typeface="+mn-ea"/>
            <a:ea typeface="+mn-ea"/>
            <a:cs typeface="+mn-cs"/>
          </a:endParaRPr>
        </a:p>
        <a:p>
          <a:r>
            <a:rPr kumimoji="1" lang="ja-JP" altLang="ja-JP" sz="1100">
              <a:solidFill>
                <a:sysClr val="windowText" lastClr="000000"/>
              </a:solidFill>
              <a:effectLst/>
              <a:latin typeface="+mn-ea"/>
              <a:ea typeface="+mn-ea"/>
              <a:cs typeface="+mn-cs"/>
            </a:rPr>
            <a:t>　今後も、県税収入の確保や県有未利用地等の売却による歳入確保、事務事業の廃止・見直しの徹底などによる歳出抑制などにより持続可能な財政運営を目指します。</a:t>
          </a:r>
          <a:endParaRPr lang="ja-JP" altLang="ja-JP" sz="1400">
            <a:solidFill>
              <a:sysClr val="windowText" lastClr="00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香川県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いずれの会計においても実質赤字額は生じていません。</a:t>
          </a:r>
          <a:endParaRPr lang="ja-JP" altLang="ja-JP" sz="1400">
            <a:effectLst/>
          </a:endParaRPr>
        </a:p>
        <a:p>
          <a:r>
            <a:rPr kumimoji="1" lang="ja-JP" altLang="ja-JP" sz="1100">
              <a:solidFill>
                <a:schemeClr val="dk1"/>
              </a:solidFill>
              <a:effectLst/>
              <a:latin typeface="+mn-lt"/>
              <a:ea typeface="+mn-ea"/>
              <a:cs typeface="+mn-cs"/>
            </a:rPr>
            <a:t>　今後も、一般会計及びその他の会計とも、収入確保及び歳出削減に努めます。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元利償還金等（</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）は、借換え等による借入利率の低下による元利償還金の減少、満期一括償還地方債に係る年割相当額の減少に伴い、減少しています。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算入公債費等（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）は、災害復旧費等に係る基準財政需要額の増加に伴い増加しています。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元利償還金等（</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）が減少し、算入公債費等（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）が増加傾向にあることから実質公債費比率の分子（（</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））は、減少傾向となっています。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将来負担額（</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）については、臨時財政対策債に係る一般会計地方債残高が増加していますが、退職手当支給率の変更による退職手当負担見込額の減少に伴い減少しています。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充当可能財源等（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）については、財政調整基金の残高の増加による充当可能基金の増加及び臨時財政対策債等に係る基準財政需要額算入見込額の増加に伴い増加しています。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将来負担額（</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）が減少し、充当可能財源等（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）が増加したことから、将来負担比率の分子（（</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））は、減少しています。</a:t>
          </a:r>
          <a:endParaRPr lang="ja-JP" altLang="ja-JP" sz="1400">
            <a:effectLst/>
          </a:endParaRPr>
        </a:p>
        <a:p>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430060930</v>
      </c>
      <c r="BO4" s="381"/>
      <c r="BP4" s="381"/>
      <c r="BQ4" s="381"/>
      <c r="BR4" s="381"/>
      <c r="BS4" s="381"/>
      <c r="BT4" s="381"/>
      <c r="BU4" s="382"/>
      <c r="BV4" s="380">
        <v>436380113</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1.5</v>
      </c>
      <c r="CU4" s="543"/>
      <c r="CV4" s="543"/>
      <c r="CW4" s="543"/>
      <c r="CX4" s="543"/>
      <c r="CY4" s="543"/>
      <c r="CZ4" s="543"/>
      <c r="DA4" s="544"/>
      <c r="DB4" s="542">
        <v>2.5</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418730414</v>
      </c>
      <c r="BO5" s="387"/>
      <c r="BP5" s="387"/>
      <c r="BQ5" s="387"/>
      <c r="BR5" s="387"/>
      <c r="BS5" s="387"/>
      <c r="BT5" s="387"/>
      <c r="BU5" s="388"/>
      <c r="BV5" s="386">
        <v>422598649</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94.8</v>
      </c>
      <c r="CU5" s="366"/>
      <c r="CV5" s="366"/>
      <c r="CW5" s="366"/>
      <c r="CX5" s="366"/>
      <c r="CY5" s="366"/>
      <c r="CZ5" s="366"/>
      <c r="DA5" s="367"/>
      <c r="DB5" s="365">
        <v>93.4</v>
      </c>
      <c r="DC5" s="366"/>
      <c r="DD5" s="366"/>
      <c r="DE5" s="366"/>
      <c r="DF5" s="366"/>
      <c r="DG5" s="366"/>
      <c r="DH5" s="366"/>
      <c r="DI5" s="367"/>
      <c r="DJ5" s="112"/>
      <c r="DK5" s="112"/>
      <c r="DL5" s="112"/>
      <c r="DM5" s="112"/>
      <c r="DN5" s="112"/>
      <c r="DO5" s="112"/>
    </row>
    <row r="6" spans="1:119" ht="18.75" customHeight="1">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12850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11330516</v>
      </c>
      <c r="BO6" s="387"/>
      <c r="BP6" s="387"/>
      <c r="BQ6" s="387"/>
      <c r="BR6" s="387"/>
      <c r="BS6" s="387"/>
      <c r="BT6" s="387"/>
      <c r="BU6" s="388"/>
      <c r="BV6" s="386">
        <v>13781464</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107</v>
      </c>
      <c r="CU6" s="532"/>
      <c r="CV6" s="532"/>
      <c r="CW6" s="532"/>
      <c r="CX6" s="532"/>
      <c r="CY6" s="532"/>
      <c r="CZ6" s="532"/>
      <c r="DA6" s="533"/>
      <c r="DB6" s="531">
        <v>108.2</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1</v>
      </c>
      <c r="AJ7" s="412"/>
      <c r="AK7" s="412"/>
      <c r="AL7" s="412"/>
      <c r="AM7" s="412"/>
      <c r="AN7" s="412"/>
      <c r="AO7" s="412"/>
      <c r="AP7" s="413"/>
      <c r="AQ7" s="411">
        <v>9800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7436057</v>
      </c>
      <c r="BO7" s="387"/>
      <c r="BP7" s="387"/>
      <c r="BQ7" s="387"/>
      <c r="BR7" s="387"/>
      <c r="BS7" s="387"/>
      <c r="BT7" s="387"/>
      <c r="BU7" s="388"/>
      <c r="BV7" s="386">
        <v>7358334</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258737785</v>
      </c>
      <c r="CU7" s="387"/>
      <c r="CV7" s="387"/>
      <c r="CW7" s="387"/>
      <c r="CX7" s="387"/>
      <c r="CY7" s="387"/>
      <c r="CZ7" s="387"/>
      <c r="DA7" s="388"/>
      <c r="DB7" s="386">
        <v>256938557</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8100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3894459</v>
      </c>
      <c r="BO8" s="387"/>
      <c r="BP8" s="387"/>
      <c r="BQ8" s="387"/>
      <c r="BR8" s="387"/>
      <c r="BS8" s="387"/>
      <c r="BT8" s="387"/>
      <c r="BU8" s="388"/>
      <c r="BV8" s="386">
        <v>6423130</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0.44256000000000001</v>
      </c>
      <c r="CU8" s="529"/>
      <c r="CV8" s="529"/>
      <c r="CW8" s="529"/>
      <c r="CX8" s="529"/>
      <c r="CY8" s="529"/>
      <c r="CZ8" s="529"/>
      <c r="DA8" s="530"/>
      <c r="DB8" s="528">
        <v>0.43259999999999998</v>
      </c>
      <c r="DC8" s="529"/>
      <c r="DD8" s="529"/>
      <c r="DE8" s="529"/>
      <c r="DF8" s="529"/>
      <c r="DG8" s="529"/>
      <c r="DH8" s="529"/>
      <c r="DI8" s="530"/>
      <c r="DJ8" s="112"/>
      <c r="DK8" s="112"/>
      <c r="DL8" s="112"/>
      <c r="DM8" s="112"/>
      <c r="DN8" s="112"/>
      <c r="DO8" s="112"/>
    </row>
    <row r="9" spans="1:119" ht="18.75" customHeight="1" thickBot="1">
      <c r="A9" s="113"/>
      <c r="B9" s="492" t="s">
        <v>86</v>
      </c>
      <c r="C9" s="466"/>
      <c r="D9" s="466"/>
      <c r="E9" s="466"/>
      <c r="F9" s="466"/>
      <c r="G9" s="466"/>
      <c r="H9" s="466"/>
      <c r="I9" s="466"/>
      <c r="J9" s="466"/>
      <c r="K9" s="467"/>
      <c r="L9" s="498" t="s">
        <v>87</v>
      </c>
      <c r="M9" s="499"/>
      <c r="N9" s="499"/>
      <c r="O9" s="499"/>
      <c r="P9" s="499"/>
      <c r="Q9" s="500"/>
      <c r="R9" s="501">
        <v>995842</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9400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-2528671</v>
      </c>
      <c r="BO9" s="387"/>
      <c r="BP9" s="387"/>
      <c r="BQ9" s="387"/>
      <c r="BR9" s="387"/>
      <c r="BS9" s="387"/>
      <c r="BT9" s="387"/>
      <c r="BU9" s="388"/>
      <c r="BV9" s="386">
        <v>-814783</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20.5</v>
      </c>
      <c r="CU9" s="366"/>
      <c r="CV9" s="366"/>
      <c r="CW9" s="366"/>
      <c r="CX9" s="366"/>
      <c r="CY9" s="366"/>
      <c r="CZ9" s="366"/>
      <c r="DA9" s="367"/>
      <c r="DB9" s="365">
        <v>20.9</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91</v>
      </c>
      <c r="M10" s="409"/>
      <c r="N10" s="409"/>
      <c r="O10" s="409"/>
      <c r="P10" s="409"/>
      <c r="Q10" s="410"/>
      <c r="R10" s="411">
        <v>1012400</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8500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3165207</v>
      </c>
      <c r="BO10" s="387"/>
      <c r="BP10" s="387"/>
      <c r="BQ10" s="387"/>
      <c r="BR10" s="387"/>
      <c r="BS10" s="387"/>
      <c r="BT10" s="387"/>
      <c r="BU10" s="388"/>
      <c r="BV10" s="386">
        <v>3561438</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39</v>
      </c>
      <c r="AJ11" s="412"/>
      <c r="AK11" s="412"/>
      <c r="AL11" s="412"/>
      <c r="AM11" s="412"/>
      <c r="AN11" s="412"/>
      <c r="AO11" s="412"/>
      <c r="AP11" s="413"/>
      <c r="AQ11" s="411">
        <v>8000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99</v>
      </c>
      <c r="CU11" s="437"/>
      <c r="CV11" s="437"/>
      <c r="CW11" s="437"/>
      <c r="CX11" s="437"/>
      <c r="CY11" s="437"/>
      <c r="CZ11" s="437"/>
      <c r="DA11" s="438"/>
      <c r="DB11" s="436" t="s">
        <v>99</v>
      </c>
      <c r="DC11" s="437"/>
      <c r="DD11" s="437"/>
      <c r="DE11" s="437"/>
      <c r="DF11" s="437"/>
      <c r="DG11" s="437"/>
      <c r="DH11" s="437"/>
      <c r="DI11" s="438"/>
      <c r="DJ11" s="112"/>
      <c r="DK11" s="112"/>
      <c r="DL11" s="112"/>
      <c r="DM11" s="112"/>
      <c r="DN11" s="112"/>
      <c r="DO11" s="112"/>
    </row>
    <row r="12" spans="1:119" ht="18.75" customHeight="1">
      <c r="A12" s="113"/>
      <c r="B12" s="441" t="s">
        <v>101</v>
      </c>
      <c r="C12" s="442"/>
      <c r="D12" s="442"/>
      <c r="E12" s="442"/>
      <c r="F12" s="442"/>
      <c r="G12" s="442"/>
      <c r="H12" s="442"/>
      <c r="I12" s="442"/>
      <c r="J12" s="442"/>
      <c r="K12" s="443"/>
      <c r="L12" s="450" t="s">
        <v>102</v>
      </c>
      <c r="M12" s="451"/>
      <c r="N12" s="451"/>
      <c r="O12" s="451"/>
      <c r="P12" s="451"/>
      <c r="Q12" s="452"/>
      <c r="R12" s="453">
        <v>1005570</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v>1032105</v>
      </c>
      <c r="BO12" s="387"/>
      <c r="BP12" s="387"/>
      <c r="BQ12" s="387"/>
      <c r="BR12" s="387"/>
      <c r="BS12" s="387"/>
      <c r="BT12" s="387"/>
      <c r="BU12" s="388"/>
      <c r="BV12" s="386">
        <v>3764</v>
      </c>
      <c r="BW12" s="387"/>
      <c r="BX12" s="387"/>
      <c r="BY12" s="387"/>
      <c r="BZ12" s="387"/>
      <c r="CA12" s="387"/>
      <c r="CB12" s="387"/>
      <c r="CC12" s="388"/>
      <c r="CD12" s="433" t="s">
        <v>108</v>
      </c>
      <c r="CE12" s="434"/>
      <c r="CF12" s="434"/>
      <c r="CG12" s="434"/>
      <c r="CH12" s="434"/>
      <c r="CI12" s="434"/>
      <c r="CJ12" s="434"/>
      <c r="CK12" s="434"/>
      <c r="CL12" s="434"/>
      <c r="CM12" s="434"/>
      <c r="CN12" s="434"/>
      <c r="CO12" s="434"/>
      <c r="CP12" s="434"/>
      <c r="CQ12" s="434"/>
      <c r="CR12" s="434"/>
      <c r="CS12" s="435"/>
      <c r="CT12" s="436" t="s">
        <v>109</v>
      </c>
      <c r="CU12" s="437"/>
      <c r="CV12" s="437"/>
      <c r="CW12" s="437"/>
      <c r="CX12" s="437"/>
      <c r="CY12" s="437"/>
      <c r="CZ12" s="437"/>
      <c r="DA12" s="438"/>
      <c r="DB12" s="436" t="s">
        <v>109</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110</v>
      </c>
      <c r="N13" s="428"/>
      <c r="O13" s="428"/>
      <c r="P13" s="428"/>
      <c r="Q13" s="429"/>
      <c r="R13" s="477">
        <v>996717</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-395569</v>
      </c>
      <c r="BO13" s="387"/>
      <c r="BP13" s="387"/>
      <c r="BQ13" s="387"/>
      <c r="BR13" s="387"/>
      <c r="BS13" s="387"/>
      <c r="BT13" s="387"/>
      <c r="BU13" s="388"/>
      <c r="BV13" s="386">
        <v>2742891</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13.4</v>
      </c>
      <c r="CU13" s="366"/>
      <c r="CV13" s="366"/>
      <c r="CW13" s="366"/>
      <c r="CX13" s="366"/>
      <c r="CY13" s="366"/>
      <c r="CZ13" s="366"/>
      <c r="DA13" s="367"/>
      <c r="DB13" s="365">
        <v>14.7</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113</v>
      </c>
      <c r="M14" s="439"/>
      <c r="N14" s="439"/>
      <c r="O14" s="439"/>
      <c r="P14" s="439"/>
      <c r="Q14" s="440"/>
      <c r="R14" s="430">
        <v>1010028</v>
      </c>
      <c r="S14" s="431"/>
      <c r="T14" s="431"/>
      <c r="U14" s="431"/>
      <c r="V14" s="432"/>
      <c r="W14" s="459"/>
      <c r="X14" s="460"/>
      <c r="Y14" s="461"/>
      <c r="Z14" s="408" t="s">
        <v>114</v>
      </c>
      <c r="AA14" s="409"/>
      <c r="AB14" s="409"/>
      <c r="AC14" s="409"/>
      <c r="AD14" s="409"/>
      <c r="AE14" s="409"/>
      <c r="AF14" s="409"/>
      <c r="AG14" s="409"/>
      <c r="AH14" s="410"/>
      <c r="AI14" s="411">
        <v>3724</v>
      </c>
      <c r="AJ14" s="412"/>
      <c r="AK14" s="412"/>
      <c r="AL14" s="412"/>
      <c r="AM14" s="413"/>
      <c r="AN14" s="411">
        <v>12587120</v>
      </c>
      <c r="AO14" s="412"/>
      <c r="AP14" s="412"/>
      <c r="AQ14" s="412"/>
      <c r="AR14" s="412"/>
      <c r="AS14" s="413"/>
      <c r="AT14" s="411">
        <v>3380</v>
      </c>
      <c r="AU14" s="412"/>
      <c r="AV14" s="412"/>
      <c r="AW14" s="412"/>
      <c r="AX14" s="412"/>
      <c r="AY14" s="414"/>
      <c r="AZ14" s="377" t="s">
        <v>115</v>
      </c>
      <c r="BA14" s="378"/>
      <c r="BB14" s="378"/>
      <c r="BC14" s="378"/>
      <c r="BD14" s="378"/>
      <c r="BE14" s="378"/>
      <c r="BF14" s="378"/>
      <c r="BG14" s="378"/>
      <c r="BH14" s="378"/>
      <c r="BI14" s="378"/>
      <c r="BJ14" s="378"/>
      <c r="BK14" s="378"/>
      <c r="BL14" s="378"/>
      <c r="BM14" s="379"/>
      <c r="BN14" s="380">
        <v>92129871</v>
      </c>
      <c r="BO14" s="381"/>
      <c r="BP14" s="381"/>
      <c r="BQ14" s="381"/>
      <c r="BR14" s="381"/>
      <c r="BS14" s="381"/>
      <c r="BT14" s="381"/>
      <c r="BU14" s="382"/>
      <c r="BV14" s="380">
        <v>86974804</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191.7</v>
      </c>
      <c r="CU14" s="392"/>
      <c r="CV14" s="392"/>
      <c r="CW14" s="392"/>
      <c r="CX14" s="392"/>
      <c r="CY14" s="392"/>
      <c r="CZ14" s="392"/>
      <c r="DA14" s="393"/>
      <c r="DB14" s="391">
        <v>198.5</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110</v>
      </c>
      <c r="N15" s="428"/>
      <c r="O15" s="428"/>
      <c r="P15" s="428"/>
      <c r="Q15" s="429"/>
      <c r="R15" s="430">
        <v>1001667</v>
      </c>
      <c r="S15" s="431"/>
      <c r="T15" s="431"/>
      <c r="U15" s="431"/>
      <c r="V15" s="432"/>
      <c r="W15" s="459"/>
      <c r="X15" s="460"/>
      <c r="Y15" s="461"/>
      <c r="Z15" s="408" t="s">
        <v>117</v>
      </c>
      <c r="AA15" s="409"/>
      <c r="AB15" s="409"/>
      <c r="AC15" s="409"/>
      <c r="AD15" s="409"/>
      <c r="AE15" s="409"/>
      <c r="AF15" s="409"/>
      <c r="AG15" s="409"/>
      <c r="AH15" s="410"/>
      <c r="AI15" s="411" t="s">
        <v>109</v>
      </c>
      <c r="AJ15" s="412"/>
      <c r="AK15" s="412"/>
      <c r="AL15" s="412"/>
      <c r="AM15" s="413"/>
      <c r="AN15" s="411" t="s">
        <v>109</v>
      </c>
      <c r="AO15" s="412"/>
      <c r="AP15" s="412"/>
      <c r="AQ15" s="412"/>
      <c r="AR15" s="412"/>
      <c r="AS15" s="413"/>
      <c r="AT15" s="411" t="s">
        <v>109</v>
      </c>
      <c r="AU15" s="412"/>
      <c r="AV15" s="412"/>
      <c r="AW15" s="412"/>
      <c r="AX15" s="412"/>
      <c r="AY15" s="414"/>
      <c r="AZ15" s="383" t="s">
        <v>118</v>
      </c>
      <c r="BA15" s="384"/>
      <c r="BB15" s="384"/>
      <c r="BC15" s="384"/>
      <c r="BD15" s="384"/>
      <c r="BE15" s="384"/>
      <c r="BF15" s="384"/>
      <c r="BG15" s="384"/>
      <c r="BH15" s="384"/>
      <c r="BI15" s="384"/>
      <c r="BJ15" s="384"/>
      <c r="BK15" s="384"/>
      <c r="BL15" s="384"/>
      <c r="BM15" s="385"/>
      <c r="BN15" s="386">
        <v>202794721</v>
      </c>
      <c r="BO15" s="387"/>
      <c r="BP15" s="387"/>
      <c r="BQ15" s="387"/>
      <c r="BR15" s="387"/>
      <c r="BS15" s="387"/>
      <c r="BT15" s="387"/>
      <c r="BU15" s="388"/>
      <c r="BV15" s="386">
        <v>197538493</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34</v>
      </c>
      <c r="AJ16" s="412"/>
      <c r="AK16" s="412"/>
      <c r="AL16" s="412"/>
      <c r="AM16" s="413"/>
      <c r="AN16" s="411">
        <v>112744</v>
      </c>
      <c r="AO16" s="412"/>
      <c r="AP16" s="412"/>
      <c r="AQ16" s="412"/>
      <c r="AR16" s="412"/>
      <c r="AS16" s="413"/>
      <c r="AT16" s="411">
        <v>3316</v>
      </c>
      <c r="AU16" s="412"/>
      <c r="AV16" s="412"/>
      <c r="AW16" s="412"/>
      <c r="AX16" s="412"/>
      <c r="AY16" s="414"/>
      <c r="AZ16" s="383" t="s">
        <v>123</v>
      </c>
      <c r="BA16" s="384"/>
      <c r="BB16" s="384"/>
      <c r="BC16" s="384"/>
      <c r="BD16" s="384"/>
      <c r="BE16" s="384"/>
      <c r="BF16" s="384"/>
      <c r="BG16" s="384"/>
      <c r="BH16" s="384"/>
      <c r="BI16" s="384"/>
      <c r="BJ16" s="384"/>
      <c r="BK16" s="384"/>
      <c r="BL16" s="384"/>
      <c r="BM16" s="385"/>
      <c r="BN16" s="386">
        <v>116622921</v>
      </c>
      <c r="BO16" s="387"/>
      <c r="BP16" s="387"/>
      <c r="BQ16" s="387"/>
      <c r="BR16" s="387"/>
      <c r="BS16" s="387"/>
      <c r="BT16" s="387"/>
      <c r="BU16" s="388"/>
      <c r="BV16" s="386">
        <v>110379941</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1824</v>
      </c>
      <c r="AJ17" s="412"/>
      <c r="AK17" s="412"/>
      <c r="AL17" s="412"/>
      <c r="AM17" s="413"/>
      <c r="AN17" s="411">
        <v>5827680</v>
      </c>
      <c r="AO17" s="412"/>
      <c r="AP17" s="412"/>
      <c r="AQ17" s="412"/>
      <c r="AR17" s="412"/>
      <c r="AS17" s="413"/>
      <c r="AT17" s="411">
        <v>3195</v>
      </c>
      <c r="AU17" s="412"/>
      <c r="AV17" s="412"/>
      <c r="AW17" s="412"/>
      <c r="AX17" s="412"/>
      <c r="AY17" s="414"/>
      <c r="AZ17" s="383" t="s">
        <v>127</v>
      </c>
      <c r="BA17" s="384"/>
      <c r="BB17" s="384"/>
      <c r="BC17" s="384"/>
      <c r="BD17" s="384"/>
      <c r="BE17" s="384"/>
      <c r="BF17" s="384"/>
      <c r="BG17" s="384"/>
      <c r="BH17" s="384"/>
      <c r="BI17" s="384"/>
      <c r="BJ17" s="384"/>
      <c r="BK17" s="384"/>
      <c r="BL17" s="384"/>
      <c r="BM17" s="385"/>
      <c r="BN17" s="386">
        <v>248290334</v>
      </c>
      <c r="BO17" s="387"/>
      <c r="BP17" s="387"/>
      <c r="BQ17" s="387"/>
      <c r="BR17" s="387"/>
      <c r="BS17" s="387"/>
      <c r="BT17" s="387"/>
      <c r="BU17" s="388"/>
      <c r="BV17" s="386">
        <v>244396836</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128</v>
      </c>
      <c r="C18" s="404"/>
      <c r="D18" s="404"/>
      <c r="E18" s="404"/>
      <c r="F18" s="404"/>
      <c r="G18" s="404"/>
      <c r="H18" s="404"/>
      <c r="I18" s="404"/>
      <c r="J18" s="404"/>
      <c r="K18" s="405"/>
      <c r="L18" s="406">
        <v>1877</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7614</v>
      </c>
      <c r="AJ18" s="412"/>
      <c r="AK18" s="412"/>
      <c r="AL18" s="412"/>
      <c r="AM18" s="413"/>
      <c r="AN18" s="411">
        <v>28972545</v>
      </c>
      <c r="AO18" s="412"/>
      <c r="AP18" s="412"/>
      <c r="AQ18" s="412"/>
      <c r="AR18" s="412"/>
      <c r="AS18" s="413"/>
      <c r="AT18" s="411">
        <v>3805</v>
      </c>
      <c r="AU18" s="412"/>
      <c r="AV18" s="412"/>
      <c r="AW18" s="412"/>
      <c r="AX18" s="412"/>
      <c r="AY18" s="414"/>
      <c r="AZ18" s="394" t="s">
        <v>130</v>
      </c>
      <c r="BA18" s="395"/>
      <c r="BB18" s="395"/>
      <c r="BC18" s="395"/>
      <c r="BD18" s="395"/>
      <c r="BE18" s="395"/>
      <c r="BF18" s="395"/>
      <c r="BG18" s="395"/>
      <c r="BH18" s="395"/>
      <c r="BI18" s="395"/>
      <c r="BJ18" s="395"/>
      <c r="BK18" s="395"/>
      <c r="BL18" s="395"/>
      <c r="BM18" s="396"/>
      <c r="BN18" s="360">
        <v>297952216</v>
      </c>
      <c r="BO18" s="361"/>
      <c r="BP18" s="361"/>
      <c r="BQ18" s="361"/>
      <c r="BR18" s="361"/>
      <c r="BS18" s="361"/>
      <c r="BT18" s="361"/>
      <c r="BU18" s="362"/>
      <c r="BV18" s="360">
        <v>298711147</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131</v>
      </c>
      <c r="C19" s="404"/>
      <c r="D19" s="404"/>
      <c r="E19" s="404"/>
      <c r="F19" s="404"/>
      <c r="G19" s="404"/>
      <c r="H19" s="404"/>
      <c r="I19" s="404"/>
      <c r="J19" s="404"/>
      <c r="K19" s="405"/>
      <c r="L19" s="406">
        <v>536</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133</v>
      </c>
      <c r="BA19" s="378"/>
      <c r="BB19" s="378"/>
      <c r="BC19" s="378"/>
      <c r="BD19" s="378"/>
      <c r="BE19" s="378"/>
      <c r="BF19" s="378"/>
      <c r="BG19" s="378"/>
      <c r="BH19" s="378"/>
      <c r="BI19" s="378"/>
      <c r="BJ19" s="378"/>
      <c r="BK19" s="378"/>
      <c r="BL19" s="378"/>
      <c r="BM19" s="379"/>
      <c r="BN19" s="380">
        <v>860074130</v>
      </c>
      <c r="BO19" s="381"/>
      <c r="BP19" s="381"/>
      <c r="BQ19" s="381"/>
      <c r="BR19" s="381"/>
      <c r="BS19" s="381"/>
      <c r="BT19" s="381"/>
      <c r="BU19" s="382"/>
      <c r="BV19" s="380">
        <v>857379343</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134</v>
      </c>
      <c r="C20" s="404"/>
      <c r="D20" s="404"/>
      <c r="E20" s="404"/>
      <c r="F20" s="404"/>
      <c r="G20" s="404"/>
      <c r="H20" s="404"/>
      <c r="I20" s="404"/>
      <c r="J20" s="404"/>
      <c r="K20" s="405"/>
      <c r="L20" s="406">
        <v>390474</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13162</v>
      </c>
      <c r="AJ20" s="412"/>
      <c r="AK20" s="412"/>
      <c r="AL20" s="412"/>
      <c r="AM20" s="413"/>
      <c r="AN20" s="411">
        <v>47387345</v>
      </c>
      <c r="AO20" s="412"/>
      <c r="AP20" s="412"/>
      <c r="AQ20" s="412"/>
      <c r="AR20" s="412"/>
      <c r="AS20" s="413"/>
      <c r="AT20" s="411">
        <v>3600</v>
      </c>
      <c r="AU20" s="412"/>
      <c r="AV20" s="412"/>
      <c r="AW20" s="412"/>
      <c r="AX20" s="412"/>
      <c r="AY20" s="414"/>
      <c r="AZ20" s="394" t="s">
        <v>136</v>
      </c>
      <c r="BA20" s="395"/>
      <c r="BB20" s="395"/>
      <c r="BC20" s="395"/>
      <c r="BD20" s="395"/>
      <c r="BE20" s="395"/>
      <c r="BF20" s="395"/>
      <c r="BG20" s="395"/>
      <c r="BH20" s="395"/>
      <c r="BI20" s="395"/>
      <c r="BJ20" s="395"/>
      <c r="BK20" s="395"/>
      <c r="BL20" s="395"/>
      <c r="BM20" s="396"/>
      <c r="BN20" s="360">
        <v>250853116</v>
      </c>
      <c r="BO20" s="361"/>
      <c r="BP20" s="361"/>
      <c r="BQ20" s="361"/>
      <c r="BR20" s="361"/>
      <c r="BS20" s="361"/>
      <c r="BT20" s="361"/>
      <c r="BU20" s="362"/>
      <c r="BV20" s="360">
        <v>251847741</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97.6</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66957385</v>
      </c>
      <c r="BO21" s="381"/>
      <c r="BP21" s="381"/>
      <c r="BQ21" s="381"/>
      <c r="BR21" s="381"/>
      <c r="BS21" s="381"/>
      <c r="BT21" s="381"/>
      <c r="BU21" s="382"/>
      <c r="BV21" s="380">
        <v>65983776</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2702746</v>
      </c>
      <c r="BO22" s="387"/>
      <c r="BP22" s="387"/>
      <c r="BQ22" s="387"/>
      <c r="BR22" s="387"/>
      <c r="BS22" s="387"/>
      <c r="BT22" s="387"/>
      <c r="BU22" s="388"/>
      <c r="BV22" s="386">
        <v>2821708</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t="s">
        <v>99</v>
      </c>
      <c r="BO23" s="387"/>
      <c r="BP23" s="387"/>
      <c r="BQ23" s="387"/>
      <c r="BR23" s="387"/>
      <c r="BS23" s="387"/>
      <c r="BT23" s="387"/>
      <c r="BU23" s="388"/>
      <c r="BV23" s="386" t="s">
        <v>99</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t="s">
        <v>99</v>
      </c>
      <c r="BO24" s="361"/>
      <c r="BP24" s="361"/>
      <c r="BQ24" s="361"/>
      <c r="BR24" s="361"/>
      <c r="BS24" s="361"/>
      <c r="BT24" s="361"/>
      <c r="BU24" s="362"/>
      <c r="BV24" s="360" t="s">
        <v>99</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15554510</v>
      </c>
      <c r="BO25" s="381"/>
      <c r="BP25" s="381"/>
      <c r="BQ25" s="381"/>
      <c r="BR25" s="381"/>
      <c r="BS25" s="381"/>
      <c r="BT25" s="381"/>
      <c r="BU25" s="382"/>
      <c r="BV25" s="380">
        <v>13421408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24603347</v>
      </c>
      <c r="BO26" s="387"/>
      <c r="BP26" s="387"/>
      <c r="BQ26" s="387"/>
      <c r="BR26" s="387"/>
      <c r="BS26" s="387"/>
      <c r="BT26" s="387"/>
      <c r="BU26" s="388"/>
      <c r="BV26" s="386">
        <v>24895327</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28910122</v>
      </c>
      <c r="BO27" s="361"/>
      <c r="BP27" s="361"/>
      <c r="BQ27" s="361"/>
      <c r="BR27" s="361"/>
      <c r="BS27" s="361"/>
      <c r="BT27" s="361"/>
      <c r="BU27" s="362"/>
      <c r="BV27" s="360">
        <v>33122142</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駐車場事業特別会計</v>
      </c>
      <c r="X31" s="352"/>
      <c r="Y31" s="352"/>
      <c r="Z31" s="352"/>
      <c r="AA31" s="352"/>
      <c r="AB31" s="352"/>
      <c r="AC31" s="352"/>
      <c r="AD31" s="352"/>
      <c r="AE31" s="352"/>
      <c r="AF31" s="352"/>
      <c r="AG31" s="352"/>
      <c r="AH31" s="352"/>
      <c r="AI31" s="352"/>
      <c r="AJ31" s="352"/>
      <c r="AK31" s="352"/>
      <c r="AL31" s="154"/>
      <c r="AM31" s="353">
        <f>IF(AO31="","",MAX(C31:D40,U31:V40)+1)</f>
        <v>12</v>
      </c>
      <c r="AN31" s="353"/>
      <c r="AO31" s="352" t="str">
        <f>IF('各会計、関係団体の財政状況及び健全化判断比率'!B29="","",'各会計、関係団体の財政状況及び健全化判断比率'!B29)</f>
        <v>香川県立病院事業会計</v>
      </c>
      <c r="AP31" s="352"/>
      <c r="AQ31" s="352"/>
      <c r="AR31" s="352"/>
      <c r="AS31" s="352"/>
      <c r="AT31" s="352"/>
      <c r="AU31" s="352"/>
      <c r="AV31" s="352"/>
      <c r="AW31" s="352"/>
      <c r="AX31" s="352"/>
      <c r="AY31" s="352"/>
      <c r="AZ31" s="352"/>
      <c r="BA31" s="352"/>
      <c r="BB31" s="352"/>
      <c r="BC31" s="352"/>
      <c r="BD31" s="154"/>
      <c r="BE31" s="353">
        <f>IF(BG31="","",MAX(C31:D40,U31:V40,AM31:AN40)+1)</f>
        <v>16</v>
      </c>
      <c r="BF31" s="353"/>
      <c r="BG31" s="352" t="str">
        <f>IF('各会計、関係団体の財政状況及び健全化判断比率'!B33="","",'各会計、関係団体の財政状況及び健全化判断比率'!B33)</f>
        <v>流域下水道事業特別会計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20</v>
      </c>
      <c r="CP31" s="353"/>
      <c r="CQ31" s="352" t="str">
        <f>IF('各会計、関係団体の財政状況及び健全化判断比率'!BS7="","",'各会計、関係団体の財政状況及び健全化判断比率'!BS7)</f>
        <v>高松空港ビル（株）</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母子父子寡婦福祉資金特別会計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13</v>
      </c>
      <c r="AN32" s="353"/>
      <c r="AO32" s="352" t="str">
        <f>IF('各会計、関係団体の財政状況及び健全化判断比率'!B30="","",'各会計、関係団体の財政状況及び健全化判断比率'!B30)</f>
        <v>香川県水道用水供給事業会計</v>
      </c>
      <c r="AP32" s="352"/>
      <c r="AQ32" s="352"/>
      <c r="AR32" s="352"/>
      <c r="AS32" s="352"/>
      <c r="AT32" s="352"/>
      <c r="AU32" s="352"/>
      <c r="AV32" s="352"/>
      <c r="AW32" s="352"/>
      <c r="AX32" s="352"/>
      <c r="AY32" s="352"/>
      <c r="AZ32" s="352"/>
      <c r="BA32" s="352"/>
      <c r="BB32" s="352"/>
      <c r="BC32" s="352"/>
      <c r="BD32" s="154"/>
      <c r="BE32" s="353">
        <f t="shared" ref="BE32:BE40" si="2">IF(BG32="","",BE31+1)</f>
        <v>17</v>
      </c>
      <c r="BF32" s="353"/>
      <c r="BG32" s="352" t="str">
        <f>IF('各会計、関係団体の財政状況及び健全化判断比率'!B34="","",'各会計、関係団体の財政状況及び健全化判断比率'!B34)</f>
        <v>臨海工業地帯造成事業特別会計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21</v>
      </c>
      <c r="CP32" s="353"/>
      <c r="CQ32" s="352" t="str">
        <f>IF('各会計、関係団体の財政状況及び健全化判断比率'!BS8="","",'各会計、関係団体の財政状況及び健全化判断比率'!BS8)</f>
        <v>（公財）明治百年記念香川県青少年基金</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就農支援資金特別会計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14</v>
      </c>
      <c r="AN33" s="353"/>
      <c r="AO33" s="352" t="str">
        <f>IF('各会計、関係団体の財政状況及び健全化判断比率'!B31="","",'各会計、関係団体の財政状況及び健全化判断比率'!B31)</f>
        <v>香川県工業用水道事業会計</v>
      </c>
      <c r="AP33" s="352"/>
      <c r="AQ33" s="352"/>
      <c r="AR33" s="352"/>
      <c r="AS33" s="352"/>
      <c r="AT33" s="352"/>
      <c r="AU33" s="352"/>
      <c r="AV33" s="352"/>
      <c r="AW33" s="352"/>
      <c r="AX33" s="352"/>
      <c r="AY33" s="352"/>
      <c r="AZ33" s="352"/>
      <c r="BA33" s="352"/>
      <c r="BB33" s="352"/>
      <c r="BC33" s="352"/>
      <c r="BD33" s="154"/>
      <c r="BE33" s="353">
        <f t="shared" si="2"/>
        <v>18</v>
      </c>
      <c r="BF33" s="353"/>
      <c r="BG33" s="352" t="str">
        <f>IF('各会計、関係団体の財政状況及び健全化判断比率'!B35="","",'各会計、関係団体の財政状況及び健全化判断比率'!B35)</f>
        <v>番の州地区臨海工業用土地造成事業特別会計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22</v>
      </c>
      <c r="CP33" s="353"/>
      <c r="CQ33" s="352" t="str">
        <f>IF('各会計、関係団体の財政状況及び健全化判断比率'!BS9="","",'各会計、関係団体の財政状況及び健全化判断比率'!BS9)</f>
        <v>（公財）香川県国際交流協会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中小企業高度化資金特別会計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15</v>
      </c>
      <c r="AN34" s="353"/>
      <c r="AO34" s="352" t="str">
        <f>IF('各会計、関係団体の財政状況及び健全化判断比率'!B32="","",'各会計、関係団体の財政状況及び健全化判断比率'!B32)</f>
        <v>香川県五色台水道事業会計</v>
      </c>
      <c r="AP34" s="352"/>
      <c r="AQ34" s="352"/>
      <c r="AR34" s="352"/>
      <c r="AS34" s="352"/>
      <c r="AT34" s="352"/>
      <c r="AU34" s="352"/>
      <c r="AV34" s="352"/>
      <c r="AW34" s="352"/>
      <c r="AX34" s="352"/>
      <c r="AY34" s="352"/>
      <c r="AZ34" s="352"/>
      <c r="BA34" s="352"/>
      <c r="BB34" s="352"/>
      <c r="BC34" s="352"/>
      <c r="BD34" s="154"/>
      <c r="BE34" s="353">
        <f t="shared" si="2"/>
        <v>19</v>
      </c>
      <c r="BF34" s="353"/>
      <c r="BG34" s="352" t="str">
        <f>IF('各会計、関係団体の財政状況及び健全化判断比率'!B36="","",'各会計、関係団体の財政状況及び健全化判断比率'!B36)</f>
        <v>内陸工業団地造成事業特別会計</v>
      </c>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23</v>
      </c>
      <c r="CP34" s="353"/>
      <c r="CQ34" s="352" t="str">
        <f>IF('各会計、関係団体の財政状況及び健全化判断比率'!BS10="","",'各会計、関係団体の財政状況及び健全化判断比率'!BS10)</f>
        <v>（公財）かがわ水と緑の財団</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集中管理特別会計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24</v>
      </c>
      <c r="CP35" s="353"/>
      <c r="CQ35" s="352" t="str">
        <f>IF('各会計、関係団体の財政状況及び健全化判断比率'!BS11="","",'各会計、関係団体の財政状況及び健全化判断比率'!BS11)</f>
        <v>（公財）香川県環境保全公社</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証紙特別会計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25</v>
      </c>
      <c r="CP36" s="353"/>
      <c r="CQ36" s="352" t="str">
        <f>IF('各会計、関係団体の財政状況及び健全化判断比率'!BS12="","",'各会計、関係団体の財政状況及び健全化判断比率'!BS12)</f>
        <v>（公財）吉野川水源地域対策基金</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栗林公園特別会計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26</v>
      </c>
      <c r="CP37" s="353"/>
      <c r="CQ37" s="352" t="str">
        <f>IF('各会計、関係団体の財政状況及び健全化判断比率'!BS13="","",'各会計、関係団体の財政状況及び健全化判断比率'!BS13)</f>
        <v>（公財）香川県身体障害者団体連合会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吉野川総合開発香川用水建設事業特別会計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27</v>
      </c>
      <c r="CP38" s="353"/>
      <c r="CQ38" s="352" t="str">
        <f>IF('各会計、関係団体の財政状況及び健全化判断比率'!BS14="","",'各会計、関係団体の財政状況及び健全化判断比率'!BS14)</f>
        <v>（公財）香川いのちのリレー財団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林業・木材産業改善資金特別会計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28</v>
      </c>
      <c r="CP39" s="353"/>
      <c r="CQ39" s="352" t="str">
        <f>IF('各会計、関係団体の財政状況及び健全化判断比率'!BS15="","",'各会計、関係団体の財政状況及び健全化判断比率'!BS15)</f>
        <v>（公財）香川県生活衛生営業指導センター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沿岸漁業改善資金特別会計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29</v>
      </c>
      <c r="CP40" s="353"/>
      <c r="CQ40" s="352" t="str">
        <f>IF('各会計、関係団体の財政状況及び健全化判断比率'!BS16="","",'各会計、関係団体の財政状況及び健全化判断比率'!BS16)</f>
        <v>（公財）香川県食鳥衛生検査センター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162</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492</v>
      </c>
      <c r="J40" s="341" t="s">
        <v>493</v>
      </c>
      <c r="K40" s="341" t="s">
        <v>494</v>
      </c>
      <c r="L40" s="341" t="s">
        <v>495</v>
      </c>
      <c r="M40" s="342" t="s">
        <v>496</v>
      </c>
    </row>
    <row r="41" spans="2:13" ht="27.75" customHeight="1">
      <c r="B41" s="1132" t="s">
        <v>22</v>
      </c>
      <c r="C41" s="1133"/>
      <c r="D41" s="66"/>
      <c r="E41" s="1134" t="s">
        <v>23</v>
      </c>
      <c r="F41" s="1134"/>
      <c r="G41" s="1134"/>
      <c r="H41" s="1135"/>
      <c r="I41" s="343">
        <v>826263</v>
      </c>
      <c r="J41" s="344">
        <v>837998</v>
      </c>
      <c r="K41" s="344">
        <v>850472</v>
      </c>
      <c r="L41" s="344">
        <v>857782</v>
      </c>
      <c r="M41" s="345">
        <v>860469</v>
      </c>
    </row>
    <row r="42" spans="2:13" ht="27.75" customHeight="1">
      <c r="B42" s="1122"/>
      <c r="C42" s="1123"/>
      <c r="D42" s="67"/>
      <c r="E42" s="1126" t="s">
        <v>24</v>
      </c>
      <c r="F42" s="1126"/>
      <c r="G42" s="1126"/>
      <c r="H42" s="1127"/>
      <c r="I42" s="346">
        <v>7367</v>
      </c>
      <c r="J42" s="347">
        <v>6226</v>
      </c>
      <c r="K42" s="347">
        <v>5178</v>
      </c>
      <c r="L42" s="347">
        <v>4196</v>
      </c>
      <c r="M42" s="348">
        <v>3258</v>
      </c>
    </row>
    <row r="43" spans="2:13" ht="27.75" customHeight="1">
      <c r="B43" s="1122"/>
      <c r="C43" s="1123"/>
      <c r="D43" s="67"/>
      <c r="E43" s="1126" t="s">
        <v>25</v>
      </c>
      <c r="F43" s="1126"/>
      <c r="G43" s="1126"/>
      <c r="H43" s="1127"/>
      <c r="I43" s="346">
        <v>21085</v>
      </c>
      <c r="J43" s="347">
        <v>19132</v>
      </c>
      <c r="K43" s="347">
        <v>18477</v>
      </c>
      <c r="L43" s="347">
        <v>29001</v>
      </c>
      <c r="M43" s="348">
        <v>26274</v>
      </c>
    </row>
    <row r="44" spans="2:13" ht="27.75" customHeight="1">
      <c r="B44" s="1122"/>
      <c r="C44" s="1123"/>
      <c r="D44" s="67"/>
      <c r="E44" s="1126" t="s">
        <v>26</v>
      </c>
      <c r="F44" s="1126"/>
      <c r="G44" s="1126"/>
      <c r="H44" s="1127"/>
      <c r="I44" s="346" t="s">
        <v>455</v>
      </c>
      <c r="J44" s="347" t="s">
        <v>455</v>
      </c>
      <c r="K44" s="347" t="s">
        <v>455</v>
      </c>
      <c r="L44" s="347" t="s">
        <v>455</v>
      </c>
      <c r="M44" s="348" t="s">
        <v>455</v>
      </c>
    </row>
    <row r="45" spans="2:13" ht="27.75" customHeight="1">
      <c r="B45" s="1122"/>
      <c r="C45" s="1123"/>
      <c r="D45" s="67"/>
      <c r="E45" s="1126" t="s">
        <v>27</v>
      </c>
      <c r="F45" s="1126"/>
      <c r="G45" s="1126"/>
      <c r="H45" s="1127"/>
      <c r="I45" s="346">
        <v>137442</v>
      </c>
      <c r="J45" s="347">
        <v>139911</v>
      </c>
      <c r="K45" s="347">
        <v>139311</v>
      </c>
      <c r="L45" s="347">
        <v>129392</v>
      </c>
      <c r="M45" s="348">
        <v>120899</v>
      </c>
    </row>
    <row r="46" spans="2:13" ht="27.75" customHeight="1">
      <c r="B46" s="1122"/>
      <c r="C46" s="1123"/>
      <c r="D46" s="67"/>
      <c r="E46" s="1126" t="s">
        <v>28</v>
      </c>
      <c r="F46" s="1126"/>
      <c r="G46" s="1126"/>
      <c r="H46" s="1127"/>
      <c r="I46" s="346">
        <v>6005</v>
      </c>
      <c r="J46" s="347">
        <v>5773</v>
      </c>
      <c r="K46" s="347">
        <v>83</v>
      </c>
      <c r="L46" s="347">
        <v>27</v>
      </c>
      <c r="M46" s="348">
        <v>8</v>
      </c>
    </row>
    <row r="47" spans="2:13" ht="27.75" customHeight="1">
      <c r="B47" s="1122"/>
      <c r="C47" s="1123"/>
      <c r="D47" s="67"/>
      <c r="E47" s="1126" t="s">
        <v>29</v>
      </c>
      <c r="F47" s="1126"/>
      <c r="G47" s="1126"/>
      <c r="H47" s="1127"/>
      <c r="I47" s="346" t="s">
        <v>455</v>
      </c>
      <c r="J47" s="347" t="s">
        <v>455</v>
      </c>
      <c r="K47" s="347" t="s">
        <v>455</v>
      </c>
      <c r="L47" s="347" t="s">
        <v>455</v>
      </c>
      <c r="M47" s="348" t="s">
        <v>455</v>
      </c>
    </row>
    <row r="48" spans="2:13" ht="27.75" customHeight="1">
      <c r="B48" s="1124"/>
      <c r="C48" s="1125"/>
      <c r="D48" s="67"/>
      <c r="E48" s="1126" t="s">
        <v>30</v>
      </c>
      <c r="F48" s="1126"/>
      <c r="G48" s="1126"/>
      <c r="H48" s="1127"/>
      <c r="I48" s="346" t="s">
        <v>455</v>
      </c>
      <c r="J48" s="347" t="s">
        <v>455</v>
      </c>
      <c r="K48" s="347" t="s">
        <v>455</v>
      </c>
      <c r="L48" s="347" t="s">
        <v>455</v>
      </c>
      <c r="M48" s="348" t="s">
        <v>455</v>
      </c>
    </row>
    <row r="49" spans="2:13" ht="27.75" customHeight="1">
      <c r="B49" s="1120" t="s">
        <v>31</v>
      </c>
      <c r="C49" s="1121"/>
      <c r="D49" s="68"/>
      <c r="E49" s="1126" t="s">
        <v>32</v>
      </c>
      <c r="F49" s="1126"/>
      <c r="G49" s="1126"/>
      <c r="H49" s="1127"/>
      <c r="I49" s="346">
        <v>42762</v>
      </c>
      <c r="J49" s="347">
        <v>49151</v>
      </c>
      <c r="K49" s="347">
        <v>48729</v>
      </c>
      <c r="L49" s="347">
        <v>53244</v>
      </c>
      <c r="M49" s="348">
        <v>55980</v>
      </c>
    </row>
    <row r="50" spans="2:13" ht="27.75" customHeight="1">
      <c r="B50" s="1122"/>
      <c r="C50" s="1123"/>
      <c r="D50" s="67"/>
      <c r="E50" s="1126" t="s">
        <v>33</v>
      </c>
      <c r="F50" s="1126"/>
      <c r="G50" s="1126"/>
      <c r="H50" s="1127"/>
      <c r="I50" s="346">
        <v>21833</v>
      </c>
      <c r="J50" s="347">
        <v>20875</v>
      </c>
      <c r="K50" s="347">
        <v>20125</v>
      </c>
      <c r="L50" s="347">
        <v>19626</v>
      </c>
      <c r="M50" s="348">
        <v>18791</v>
      </c>
    </row>
    <row r="51" spans="2:13" ht="27.75" customHeight="1">
      <c r="B51" s="1124"/>
      <c r="C51" s="1125"/>
      <c r="D51" s="67"/>
      <c r="E51" s="1126" t="s">
        <v>34</v>
      </c>
      <c r="F51" s="1126"/>
      <c r="G51" s="1126"/>
      <c r="H51" s="1127"/>
      <c r="I51" s="346">
        <v>465820</v>
      </c>
      <c r="J51" s="347">
        <v>482344</v>
      </c>
      <c r="K51" s="347">
        <v>498169</v>
      </c>
      <c r="L51" s="347">
        <v>510882</v>
      </c>
      <c r="M51" s="348">
        <v>515517</v>
      </c>
    </row>
    <row r="52" spans="2:13" ht="27.75" customHeight="1" thickBot="1">
      <c r="B52" s="1128" t="s">
        <v>20</v>
      </c>
      <c r="C52" s="1129"/>
      <c r="D52" s="69"/>
      <c r="E52" s="1130" t="s">
        <v>35</v>
      </c>
      <c r="F52" s="1130"/>
      <c r="G52" s="1130"/>
      <c r="H52" s="1131"/>
      <c r="I52" s="349">
        <v>467747</v>
      </c>
      <c r="J52" s="350">
        <v>456671</v>
      </c>
      <c r="K52" s="350">
        <v>446497</v>
      </c>
      <c r="L52" s="350">
        <v>436647</v>
      </c>
      <c r="M52" s="351">
        <v>420620</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485</v>
      </c>
      <c r="B3" s="88"/>
      <c r="C3" s="89"/>
      <c r="D3" s="90">
        <v>51811</v>
      </c>
      <c r="E3" s="91"/>
      <c r="F3" s="92">
        <v>76760</v>
      </c>
      <c r="G3" s="93"/>
      <c r="H3" s="94"/>
    </row>
    <row r="4" spans="1:8">
      <c r="A4" s="95"/>
      <c r="B4" s="96"/>
      <c r="C4" s="97"/>
      <c r="D4" s="98">
        <v>25938</v>
      </c>
      <c r="E4" s="99"/>
      <c r="F4" s="100">
        <v>32105</v>
      </c>
      <c r="G4" s="101"/>
      <c r="H4" s="102"/>
    </row>
    <row r="5" spans="1:8">
      <c r="A5" s="83" t="s">
        <v>487</v>
      </c>
      <c r="B5" s="88"/>
      <c r="C5" s="89"/>
      <c r="D5" s="90">
        <v>47437</v>
      </c>
      <c r="E5" s="91"/>
      <c r="F5" s="92">
        <v>68694</v>
      </c>
      <c r="G5" s="93"/>
      <c r="H5" s="94"/>
    </row>
    <row r="6" spans="1:8">
      <c r="A6" s="95"/>
      <c r="B6" s="96"/>
      <c r="C6" s="97"/>
      <c r="D6" s="98">
        <v>20197</v>
      </c>
      <c r="E6" s="99"/>
      <c r="F6" s="100">
        <v>22902</v>
      </c>
      <c r="G6" s="101"/>
      <c r="H6" s="102"/>
    </row>
    <row r="7" spans="1:8">
      <c r="A7" s="83" t="s">
        <v>488</v>
      </c>
      <c r="B7" s="88"/>
      <c r="C7" s="89"/>
      <c r="D7" s="90">
        <v>48594</v>
      </c>
      <c r="E7" s="91"/>
      <c r="F7" s="92">
        <v>64604</v>
      </c>
      <c r="G7" s="93"/>
      <c r="H7" s="94"/>
    </row>
    <row r="8" spans="1:8">
      <c r="A8" s="95"/>
      <c r="B8" s="96"/>
      <c r="C8" s="97"/>
      <c r="D8" s="98">
        <v>16542</v>
      </c>
      <c r="E8" s="99"/>
      <c r="F8" s="100">
        <v>19885</v>
      </c>
      <c r="G8" s="101"/>
      <c r="H8" s="102"/>
    </row>
    <row r="9" spans="1:8">
      <c r="A9" s="83" t="s">
        <v>489</v>
      </c>
      <c r="B9" s="88"/>
      <c r="C9" s="89"/>
      <c r="D9" s="90">
        <v>55218</v>
      </c>
      <c r="E9" s="91"/>
      <c r="F9" s="92">
        <v>75396</v>
      </c>
      <c r="G9" s="93"/>
      <c r="H9" s="94"/>
    </row>
    <row r="10" spans="1:8">
      <c r="A10" s="95"/>
      <c r="B10" s="96"/>
      <c r="C10" s="97"/>
      <c r="D10" s="98">
        <v>17809</v>
      </c>
      <c r="E10" s="99"/>
      <c r="F10" s="100">
        <v>23659</v>
      </c>
      <c r="G10" s="101"/>
      <c r="H10" s="102"/>
    </row>
    <row r="11" spans="1:8">
      <c r="A11" s="83" t="s">
        <v>490</v>
      </c>
      <c r="B11" s="88"/>
      <c r="C11" s="89"/>
      <c r="D11" s="90">
        <v>51314</v>
      </c>
      <c r="E11" s="91"/>
      <c r="F11" s="92">
        <v>79311</v>
      </c>
      <c r="G11" s="93"/>
      <c r="H11" s="94"/>
    </row>
    <row r="12" spans="1:8">
      <c r="A12" s="95"/>
      <c r="B12" s="96"/>
      <c r="C12" s="103"/>
      <c r="D12" s="98">
        <v>18492</v>
      </c>
      <c r="E12" s="99"/>
      <c r="F12" s="100">
        <v>22064</v>
      </c>
      <c r="G12" s="101"/>
      <c r="H12" s="102"/>
    </row>
    <row r="13" spans="1:8">
      <c r="A13" s="83"/>
      <c r="B13" s="88"/>
      <c r="C13" s="104"/>
      <c r="D13" s="105">
        <v>50875</v>
      </c>
      <c r="E13" s="106"/>
      <c r="F13" s="107">
        <v>72953</v>
      </c>
      <c r="G13" s="108"/>
      <c r="H13" s="94"/>
    </row>
    <row r="14" spans="1:8">
      <c r="A14" s="95"/>
      <c r="B14" s="96"/>
      <c r="C14" s="97"/>
      <c r="D14" s="98">
        <v>19796</v>
      </c>
      <c r="E14" s="99"/>
      <c r="F14" s="100">
        <v>24123</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2.4300000000000002</v>
      </c>
      <c r="C19" s="109">
        <f>ROUND(VALUE(SUBSTITUTE(実質収支比率等に係る経年分析!G$48,"▲","-")),2)</f>
        <v>2.71</v>
      </c>
      <c r="D19" s="109">
        <f>ROUND(VALUE(SUBSTITUTE(実質収支比率等に係る経年分析!H$48,"▲","-")),2)</f>
        <v>2.82</v>
      </c>
      <c r="E19" s="109">
        <f>ROUND(VALUE(SUBSTITUTE(実質収支比率等に係る経年分析!I$48,"▲","-")),2)</f>
        <v>2.5</v>
      </c>
      <c r="F19" s="109">
        <f>ROUND(VALUE(SUBSTITUTE(実質収支比率等に係る経年分析!J$48,"▲","-")),2)</f>
        <v>1.51</v>
      </c>
    </row>
    <row r="20" spans="1:11">
      <c r="A20" s="109" t="s">
        <v>40</v>
      </c>
      <c r="B20" s="109">
        <f>ROUND(VALUE(SUBSTITUTE(実質収支比率等に係る経年分析!F$47,"▲","-")),2)</f>
        <v>2.91</v>
      </c>
      <c r="C20" s="109">
        <f>ROUND(VALUE(SUBSTITUTE(実質収支比率等に係る経年分析!G$47,"▲","-")),2)</f>
        <v>4.07</v>
      </c>
      <c r="D20" s="109">
        <f>ROUND(VALUE(SUBSTITUTE(実質収支比率等に係る経年分析!H$47,"▲","-")),2)</f>
        <v>3.84</v>
      </c>
      <c r="E20" s="109">
        <f>ROUND(VALUE(SUBSTITUTE(実質収支比率等に係る経年分析!I$47,"▲","-")),2)</f>
        <v>5.22</v>
      </c>
      <c r="F20" s="109">
        <f>ROUND(VALUE(SUBSTITUTE(実質収支比率等に係る経年分析!J$47,"▲","-")),2)</f>
        <v>6.01</v>
      </c>
    </row>
    <row r="21" spans="1:11">
      <c r="A21" s="109" t="s">
        <v>41</v>
      </c>
      <c r="B21" s="109">
        <f>IF(ISNUMBER(VALUE(SUBSTITUTE(実質収支比率等に係る経年分析!F$49,"▲","-"))),ROUND(VALUE(SUBSTITUTE(実質収支比率等に係る経年分析!F$49,"▲","-")),2),NA())</f>
        <v>1.56</v>
      </c>
      <c r="C21" s="109">
        <f>IF(ISNUMBER(VALUE(SUBSTITUTE(実質収支比率等に係る経年分析!G$49,"▲","-"))),ROUND(VALUE(SUBSTITUTE(実質収支比率等に係る経年分析!G$49,"▲","-")),2),NA())</f>
        <v>1.42</v>
      </c>
      <c r="D21" s="109">
        <f>IF(ISNUMBER(VALUE(SUBSTITUTE(実質収支比率等に係る経年分析!H$49,"▲","-"))),ROUND(VALUE(SUBSTITUTE(実質収支比率等に係る経年分析!H$49,"▲","-")),2),NA())</f>
        <v>-0.06</v>
      </c>
      <c r="E21" s="109">
        <f>IF(ISNUMBER(VALUE(SUBSTITUTE(実質収支比率等に係る経年分析!I$49,"▲","-"))),ROUND(VALUE(SUBSTITUTE(実質収支比率等に係る経年分析!I$49,"▲","-")),2),NA())</f>
        <v>1.07</v>
      </c>
      <c r="F21" s="109">
        <f>IF(ISNUMBER(VALUE(SUBSTITUTE(実質収支比率等に係る経年分析!J$49,"▲","-"))),ROUND(VALUE(SUBSTITUTE(実質収支比率等に係る経年分析!J$49,"▲","-")),2),NA())</f>
        <v>-0.15</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集中管理特別会計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香川県五色台水道事業会計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0.02</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0.04</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0.04</v>
      </c>
    </row>
    <row r="31" spans="1:11">
      <c r="A31" s="110" t="str">
        <f>IF(連結実質赤字比率に係る赤字・黒字の構成分析!C$39="",NA(),連結実質赤字比率に係る赤字・黒字の構成分析!C$39)</f>
        <v>証紙特別会計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0.04</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0.04</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0.04</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0.04</v>
      </c>
    </row>
    <row r="32" spans="1:11">
      <c r="A32" s="110" t="str">
        <f>IF(連結実質赤字比率に係る赤字・黒字の構成分析!C$38="",NA(),連結実質赤字比率に係る赤字・黒字の構成分析!C$38)</f>
        <v>番の州地区臨海工業用土地造成事業特別会計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0.47</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0.44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0.43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0.43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0.33</v>
      </c>
    </row>
    <row r="33" spans="1:16">
      <c r="A33" s="110" t="str">
        <f>IF(連結実質赤字比率に係る赤字・黒字の構成分析!C$37="",NA(),連結実質赤字比率に係る赤字・黒字の構成分析!C$37)</f>
        <v>香川県工業用水道事業会計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0.45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0.16</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0.76</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0.76</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2.37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2.64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2.76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2.44</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1.44</v>
      </c>
    </row>
    <row r="35" spans="1:16">
      <c r="A35" s="110" t="str">
        <f>IF(連結実質赤字比率に係る赤字・黒字の構成分析!C$35="",NA(),連結実質赤字比率に係る赤字・黒字の構成分析!C$35)</f>
        <v>香川県立病院事業会計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1.61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1.89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2.36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2.13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2.2999999999999998</v>
      </c>
    </row>
    <row r="36" spans="1:16">
      <c r="A36" s="110" t="str">
        <f>IF(連結実質赤字比率に係る赤字・黒字の構成分析!C$34="",NA(),連結実質赤字比率に係る赤字・黒字の構成分析!C$34)</f>
        <v>香川県水道用水供給事業会計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1.78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2.87</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0.87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3.36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4.8099999999999996</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33600</v>
      </c>
      <c r="E42" s="111"/>
      <c r="F42" s="111"/>
      <c r="G42" s="111">
        <f>'実質公債費比率（分子）の構造'!L$52</f>
        <v>34980</v>
      </c>
      <c r="H42" s="111"/>
      <c r="I42" s="111"/>
      <c r="J42" s="111">
        <f>'実質公債費比率（分子）の構造'!M$52</f>
        <v>36113</v>
      </c>
      <c r="K42" s="111"/>
      <c r="L42" s="111"/>
      <c r="M42" s="111">
        <f>'実質公債費比率（分子）の構造'!N$52</f>
        <v>38052</v>
      </c>
      <c r="N42" s="111"/>
      <c r="O42" s="111"/>
      <c r="P42" s="111">
        <f>'実質公債費比率（分子）の構造'!O$52</f>
        <v>40354</v>
      </c>
    </row>
    <row r="43" spans="1:16">
      <c r="A43" s="111" t="s">
        <v>17</v>
      </c>
      <c r="B43" s="111">
        <f>'実質公債費比率（分子）の構造'!K$51</f>
        <v>35</v>
      </c>
      <c r="C43" s="111"/>
      <c r="D43" s="111"/>
      <c r="E43" s="111">
        <f>'実質公債費比率（分子）の構造'!L$51</f>
        <v>14</v>
      </c>
      <c r="F43" s="111"/>
      <c r="G43" s="111"/>
      <c r="H43" s="111">
        <f>'実質公債費比率（分子）の構造'!M$51</f>
        <v>11</v>
      </c>
      <c r="I43" s="111"/>
      <c r="J43" s="111"/>
      <c r="K43" s="111">
        <f>'実質公債費比率（分子）の構造'!N$51</f>
        <v>8</v>
      </c>
      <c r="L43" s="111"/>
      <c r="M43" s="111"/>
      <c r="N43" s="111">
        <f>'実質公債費比率（分子）の構造'!O$51</f>
        <v>7</v>
      </c>
      <c r="O43" s="111"/>
      <c r="P43" s="111"/>
    </row>
    <row r="44" spans="1:16">
      <c r="A44" s="111" t="s">
        <v>49</v>
      </c>
      <c r="B44" s="111">
        <f>'実質公債費比率（分子）の構造'!K$50</f>
        <v>951</v>
      </c>
      <c r="C44" s="111"/>
      <c r="D44" s="111"/>
      <c r="E44" s="111">
        <f>'実質公債費比率（分子）の構造'!L$50</f>
        <v>1101</v>
      </c>
      <c r="F44" s="111"/>
      <c r="G44" s="111"/>
      <c r="H44" s="111">
        <f>'実質公債費比率（分子）の構造'!M$50</f>
        <v>1110</v>
      </c>
      <c r="I44" s="111"/>
      <c r="J44" s="111"/>
      <c r="K44" s="111">
        <f>'実質公債費比率（分子）の構造'!N$50</f>
        <v>1015</v>
      </c>
      <c r="L44" s="111"/>
      <c r="M44" s="111"/>
      <c r="N44" s="111">
        <f>'実質公債費比率（分子）の構造'!O$50</f>
        <v>955</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3206</v>
      </c>
      <c r="C46" s="111"/>
      <c r="D46" s="111"/>
      <c r="E46" s="111">
        <f>'実質公債費比率（分子）の構造'!L$48</f>
        <v>3000</v>
      </c>
      <c r="F46" s="111"/>
      <c r="G46" s="111"/>
      <c r="H46" s="111">
        <f>'実質公債費比率（分子）の構造'!M$48</f>
        <v>2826</v>
      </c>
      <c r="I46" s="111"/>
      <c r="J46" s="111"/>
      <c r="K46" s="111">
        <f>'実質公債費比率（分子）の構造'!N$48</f>
        <v>2281</v>
      </c>
      <c r="L46" s="111"/>
      <c r="M46" s="111"/>
      <c r="N46" s="111">
        <f>'実質公債費比率（分子）の構造'!O$48</f>
        <v>1835</v>
      </c>
      <c r="O46" s="111"/>
      <c r="P46" s="111"/>
    </row>
    <row r="47" spans="1:16">
      <c r="A47" s="111" t="s">
        <v>52</v>
      </c>
      <c r="B47" s="111">
        <f>'実質公債費比率（分子）の構造'!K$47</f>
        <v>4071</v>
      </c>
      <c r="C47" s="111"/>
      <c r="D47" s="111"/>
      <c r="E47" s="111">
        <f>'実質公債費比率（分子）の構造'!L$47</f>
        <v>5040</v>
      </c>
      <c r="F47" s="111"/>
      <c r="G47" s="111"/>
      <c r="H47" s="111">
        <f>'実質公債費比率（分子）の構造'!M$47</f>
        <v>4115</v>
      </c>
      <c r="I47" s="111"/>
      <c r="J47" s="111"/>
      <c r="K47" s="111">
        <f>'実質公債費比率（分子）の構造'!N$47</f>
        <v>2567</v>
      </c>
      <c r="L47" s="111"/>
      <c r="M47" s="111"/>
      <c r="N47" s="111">
        <f>'実質公債費比率（分子）の構造'!O$47</f>
        <v>969</v>
      </c>
      <c r="O47" s="111"/>
      <c r="P47" s="111"/>
    </row>
    <row r="48" spans="1:16">
      <c r="A48" s="111" t="s">
        <v>12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53</v>
      </c>
      <c r="B49" s="111">
        <f>'実質公債費比率（分子）の構造'!K$45</f>
        <v>59770</v>
      </c>
      <c r="C49" s="111"/>
      <c r="D49" s="111"/>
      <c r="E49" s="111">
        <f>'実質公債費比率（分子）の構造'!L$45</f>
        <v>59852</v>
      </c>
      <c r="F49" s="111"/>
      <c r="G49" s="111"/>
      <c r="H49" s="111">
        <f>'実質公債費比率（分子）の構造'!M$45</f>
        <v>60743</v>
      </c>
      <c r="I49" s="111"/>
      <c r="J49" s="111"/>
      <c r="K49" s="111">
        <f>'実質公債費比率（分子）の構造'!N$45</f>
        <v>62962</v>
      </c>
      <c r="L49" s="111"/>
      <c r="M49" s="111"/>
      <c r="N49" s="111">
        <f>'実質公債費比率（分子）の構造'!O$45</f>
        <v>62066</v>
      </c>
      <c r="O49" s="111"/>
      <c r="P49" s="111"/>
    </row>
    <row r="50" spans="1:16">
      <c r="A50" s="111" t="s">
        <v>54</v>
      </c>
      <c r="B50" s="111" t="e">
        <f>NA()</f>
        <v>#N/A</v>
      </c>
      <c r="C50" s="111">
        <f>IF(ISNUMBER('実質公債費比率（分子）の構造'!K$53),'実質公債費比率（分子）の構造'!K$53,NA())</f>
        <v>34433</v>
      </c>
      <c r="D50" s="111" t="e">
        <f>NA()</f>
        <v>#N/A</v>
      </c>
      <c r="E50" s="111" t="e">
        <f>NA()</f>
        <v>#N/A</v>
      </c>
      <c r="F50" s="111">
        <f>IF(ISNUMBER('実質公債費比率（分子）の構造'!L$53),'実質公債費比率（分子）の構造'!L$53,NA())</f>
        <v>34027</v>
      </c>
      <c r="G50" s="111" t="e">
        <f>NA()</f>
        <v>#N/A</v>
      </c>
      <c r="H50" s="111" t="e">
        <f>NA()</f>
        <v>#N/A</v>
      </c>
      <c r="I50" s="111">
        <f>IF(ISNUMBER('実質公債費比率（分子）の構造'!M$53),'実質公債費比率（分子）の構造'!M$53,NA())</f>
        <v>32692</v>
      </c>
      <c r="J50" s="111" t="e">
        <f>NA()</f>
        <v>#N/A</v>
      </c>
      <c r="K50" s="111" t="e">
        <f>NA()</f>
        <v>#N/A</v>
      </c>
      <c r="L50" s="111">
        <f>IF(ISNUMBER('実質公債費比率（分子）の構造'!N$53),'実質公債費比率（分子）の構造'!N$53,NA())</f>
        <v>30781</v>
      </c>
      <c r="M50" s="111" t="e">
        <f>NA()</f>
        <v>#N/A</v>
      </c>
      <c r="N50" s="111" t="e">
        <f>NA()</f>
        <v>#N/A</v>
      </c>
      <c r="O50" s="111">
        <f>IF(ISNUMBER('実質公債費比率（分子）の構造'!O$53),'実質公債費比率（分子）の構造'!O$53,NA())</f>
        <v>25478</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465820</v>
      </c>
      <c r="E56" s="110"/>
      <c r="F56" s="110"/>
      <c r="G56" s="110">
        <f>'将来負担比率（分子）の構造'!J$51</f>
        <v>482344</v>
      </c>
      <c r="H56" s="110"/>
      <c r="I56" s="110"/>
      <c r="J56" s="110">
        <f>'将来負担比率（分子）の構造'!K$51</f>
        <v>498169</v>
      </c>
      <c r="K56" s="110"/>
      <c r="L56" s="110"/>
      <c r="M56" s="110">
        <f>'将来負担比率（分子）の構造'!L$51</f>
        <v>510882</v>
      </c>
      <c r="N56" s="110"/>
      <c r="O56" s="110"/>
      <c r="P56" s="110">
        <f>'将来負担比率（分子）の構造'!M$51</f>
        <v>515517</v>
      </c>
    </row>
    <row r="57" spans="1:16">
      <c r="A57" s="110" t="s">
        <v>33</v>
      </c>
      <c r="B57" s="110"/>
      <c r="C57" s="110"/>
      <c r="D57" s="110">
        <f>'将来負担比率（分子）の構造'!I$50</f>
        <v>21833</v>
      </c>
      <c r="E57" s="110"/>
      <c r="F57" s="110"/>
      <c r="G57" s="110">
        <f>'将来負担比率（分子）の構造'!J$50</f>
        <v>20875</v>
      </c>
      <c r="H57" s="110"/>
      <c r="I57" s="110"/>
      <c r="J57" s="110">
        <f>'将来負担比率（分子）の構造'!K$50</f>
        <v>20125</v>
      </c>
      <c r="K57" s="110"/>
      <c r="L57" s="110"/>
      <c r="M57" s="110">
        <f>'将来負担比率（分子）の構造'!L$50</f>
        <v>19626</v>
      </c>
      <c r="N57" s="110"/>
      <c r="O57" s="110"/>
      <c r="P57" s="110">
        <f>'将来負担比率（分子）の構造'!M$50</f>
        <v>18791</v>
      </c>
    </row>
    <row r="58" spans="1:16">
      <c r="A58" s="110" t="s">
        <v>32</v>
      </c>
      <c r="B58" s="110"/>
      <c r="C58" s="110"/>
      <c r="D58" s="110">
        <f>'将来負担比率（分子）の構造'!I$49</f>
        <v>42762</v>
      </c>
      <c r="E58" s="110"/>
      <c r="F58" s="110"/>
      <c r="G58" s="110">
        <f>'将来負担比率（分子）の構造'!J$49</f>
        <v>49151</v>
      </c>
      <c r="H58" s="110"/>
      <c r="I58" s="110"/>
      <c r="J58" s="110">
        <f>'将来負担比率（分子）の構造'!K$49</f>
        <v>48729</v>
      </c>
      <c r="K58" s="110"/>
      <c r="L58" s="110"/>
      <c r="M58" s="110">
        <f>'将来負担比率（分子）の構造'!L$49</f>
        <v>53244</v>
      </c>
      <c r="N58" s="110"/>
      <c r="O58" s="110"/>
      <c r="P58" s="110">
        <f>'将来負担比率（分子）の構造'!M$49</f>
        <v>55980</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6005</v>
      </c>
      <c r="C61" s="110"/>
      <c r="D61" s="110"/>
      <c r="E61" s="110">
        <f>'将来負担比率（分子）の構造'!J$46</f>
        <v>5773</v>
      </c>
      <c r="F61" s="110"/>
      <c r="G61" s="110"/>
      <c r="H61" s="110">
        <f>'将来負担比率（分子）の構造'!K$46</f>
        <v>83</v>
      </c>
      <c r="I61" s="110"/>
      <c r="J61" s="110"/>
      <c r="K61" s="110">
        <f>'将来負担比率（分子）の構造'!L$46</f>
        <v>27</v>
      </c>
      <c r="L61" s="110"/>
      <c r="M61" s="110"/>
      <c r="N61" s="110">
        <f>'将来負担比率（分子）の構造'!M$46</f>
        <v>8</v>
      </c>
      <c r="O61" s="110"/>
      <c r="P61" s="110"/>
    </row>
    <row r="62" spans="1:16">
      <c r="A62" s="110" t="s">
        <v>27</v>
      </c>
      <c r="B62" s="110">
        <f>'将来負担比率（分子）の構造'!I$45</f>
        <v>137442</v>
      </c>
      <c r="C62" s="110"/>
      <c r="D62" s="110"/>
      <c r="E62" s="110">
        <f>'将来負担比率（分子）の構造'!J$45</f>
        <v>139911</v>
      </c>
      <c r="F62" s="110"/>
      <c r="G62" s="110"/>
      <c r="H62" s="110">
        <f>'将来負担比率（分子）の構造'!K$45</f>
        <v>139311</v>
      </c>
      <c r="I62" s="110"/>
      <c r="J62" s="110"/>
      <c r="K62" s="110">
        <f>'将来負担比率（分子）の構造'!L$45</f>
        <v>129392</v>
      </c>
      <c r="L62" s="110"/>
      <c r="M62" s="110"/>
      <c r="N62" s="110">
        <f>'将来負担比率（分子）の構造'!M$45</f>
        <v>120899</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21085</v>
      </c>
      <c r="C64" s="110"/>
      <c r="D64" s="110"/>
      <c r="E64" s="110">
        <f>'将来負担比率（分子）の構造'!J$43</f>
        <v>19132</v>
      </c>
      <c r="F64" s="110"/>
      <c r="G64" s="110"/>
      <c r="H64" s="110">
        <f>'将来負担比率（分子）の構造'!K$43</f>
        <v>18477</v>
      </c>
      <c r="I64" s="110"/>
      <c r="J64" s="110"/>
      <c r="K64" s="110">
        <f>'将来負担比率（分子）の構造'!L$43</f>
        <v>29001</v>
      </c>
      <c r="L64" s="110"/>
      <c r="M64" s="110"/>
      <c r="N64" s="110">
        <f>'将来負担比率（分子）の構造'!M$43</f>
        <v>26274</v>
      </c>
      <c r="O64" s="110"/>
      <c r="P64" s="110"/>
    </row>
    <row r="65" spans="1:16">
      <c r="A65" s="110" t="s">
        <v>24</v>
      </c>
      <c r="B65" s="110">
        <f>'将来負担比率（分子）の構造'!I$42</f>
        <v>7367</v>
      </c>
      <c r="C65" s="110"/>
      <c r="D65" s="110"/>
      <c r="E65" s="110">
        <f>'将来負担比率（分子）の構造'!J$42</f>
        <v>6226</v>
      </c>
      <c r="F65" s="110"/>
      <c r="G65" s="110"/>
      <c r="H65" s="110">
        <f>'将来負担比率（分子）の構造'!K$42</f>
        <v>5178</v>
      </c>
      <c r="I65" s="110"/>
      <c r="J65" s="110"/>
      <c r="K65" s="110">
        <f>'将来負担比率（分子）の構造'!L$42</f>
        <v>4196</v>
      </c>
      <c r="L65" s="110"/>
      <c r="M65" s="110"/>
      <c r="N65" s="110">
        <f>'将来負担比率（分子）の構造'!M$42</f>
        <v>3258</v>
      </c>
      <c r="O65" s="110"/>
      <c r="P65" s="110"/>
    </row>
    <row r="66" spans="1:16">
      <c r="A66" s="110" t="s">
        <v>23</v>
      </c>
      <c r="B66" s="110">
        <f>'将来負担比率（分子）の構造'!I$41</f>
        <v>826263</v>
      </c>
      <c r="C66" s="110"/>
      <c r="D66" s="110"/>
      <c r="E66" s="110">
        <f>'将来負担比率（分子）の構造'!J$41</f>
        <v>837998</v>
      </c>
      <c r="F66" s="110"/>
      <c r="G66" s="110"/>
      <c r="H66" s="110">
        <f>'将来負担比率（分子）の構造'!K$41</f>
        <v>850472</v>
      </c>
      <c r="I66" s="110"/>
      <c r="J66" s="110"/>
      <c r="K66" s="110">
        <f>'将来負担比率（分子）の構造'!L$41</f>
        <v>857782</v>
      </c>
      <c r="L66" s="110"/>
      <c r="M66" s="110"/>
      <c r="N66" s="110">
        <f>'将来負担比率（分子）の構造'!M$41</f>
        <v>860469</v>
      </c>
      <c r="O66" s="110"/>
      <c r="P66" s="110"/>
    </row>
    <row r="67" spans="1:16">
      <c r="A67" s="110" t="s">
        <v>58</v>
      </c>
      <c r="B67" s="110" t="e">
        <f>NA()</f>
        <v>#N/A</v>
      </c>
      <c r="C67" s="110">
        <f>IF(ISNUMBER('将来負担比率（分子）の構造'!I$52), IF('将来負担比率（分子）の構造'!I$52 &lt; 0, 0, '将来負担比率（分子）の構造'!I$52), NA())</f>
        <v>467747</v>
      </c>
      <c r="D67" s="110" t="e">
        <f>NA()</f>
        <v>#N/A</v>
      </c>
      <c r="E67" s="110" t="e">
        <f>NA()</f>
        <v>#N/A</v>
      </c>
      <c r="F67" s="110">
        <f>IF(ISNUMBER('将来負担比率（分子）の構造'!J$52), IF('将来負担比率（分子）の構造'!J$52 &lt; 0, 0, '将来負担比率（分子）の構造'!J$52), NA())</f>
        <v>456671</v>
      </c>
      <c r="G67" s="110" t="e">
        <f>NA()</f>
        <v>#N/A</v>
      </c>
      <c r="H67" s="110" t="e">
        <f>NA()</f>
        <v>#N/A</v>
      </c>
      <c r="I67" s="110">
        <f>IF(ISNUMBER('将来負担比率（分子）の構造'!K$52), IF('将来負担比率（分子）の構造'!K$52 &lt; 0, 0, '将来負担比率（分子）の構造'!K$52), NA())</f>
        <v>446497</v>
      </c>
      <c r="J67" s="110" t="e">
        <f>NA()</f>
        <v>#N/A</v>
      </c>
      <c r="K67" s="110" t="e">
        <f>NA()</f>
        <v>#N/A</v>
      </c>
      <c r="L67" s="110">
        <f>IF(ISNUMBER('将来負担比率（分子）の構造'!L$52), IF('将来負担比率（分子）の構造'!L$52 &lt; 0, 0, '将来負担比率（分子）の構造'!L$52), NA())</f>
        <v>436647</v>
      </c>
      <c r="M67" s="110" t="e">
        <f>NA()</f>
        <v>#N/A</v>
      </c>
      <c r="N67" s="110" t="e">
        <f>NA()</f>
        <v>#N/A</v>
      </c>
      <c r="O67" s="110">
        <f>IF(ISNUMBER('将来負担比率（分子）の構造'!M$52), IF('将来負担比率（分子）の構造'!M$52 &lt; 0, 0, '将来負担比率（分子）の構造'!M$52), NA())</f>
        <v>420620</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163</v>
      </c>
      <c r="DD1" s="639"/>
      <c r="DE1" s="639"/>
      <c r="DF1" s="639"/>
      <c r="DG1" s="639"/>
      <c r="DH1" s="639"/>
      <c r="DI1" s="640"/>
      <c r="DK1" s="638" t="s">
        <v>164</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169</v>
      </c>
      <c r="S4" s="609"/>
      <c r="T4" s="609"/>
      <c r="U4" s="609"/>
      <c r="V4" s="609"/>
      <c r="W4" s="609"/>
      <c r="X4" s="609"/>
      <c r="Y4" s="610"/>
      <c r="Z4" s="608" t="s">
        <v>170</v>
      </c>
      <c r="AA4" s="609"/>
      <c r="AB4" s="609"/>
      <c r="AC4" s="610"/>
      <c r="AD4" s="608" t="s">
        <v>171</v>
      </c>
      <c r="AE4" s="609"/>
      <c r="AF4" s="609"/>
      <c r="AG4" s="609"/>
      <c r="AH4" s="609"/>
      <c r="AI4" s="609"/>
      <c r="AJ4" s="609"/>
      <c r="AK4" s="610"/>
      <c r="AL4" s="608" t="s">
        <v>170</v>
      </c>
      <c r="AM4" s="609"/>
      <c r="AN4" s="609"/>
      <c r="AO4" s="610"/>
      <c r="AP4" s="641" t="s">
        <v>172</v>
      </c>
      <c r="AQ4" s="641"/>
      <c r="AR4" s="641"/>
      <c r="AS4" s="641"/>
      <c r="AT4" s="641"/>
      <c r="AU4" s="641"/>
      <c r="AV4" s="641"/>
      <c r="AW4" s="641"/>
      <c r="AX4" s="641"/>
      <c r="AY4" s="641"/>
      <c r="AZ4" s="641"/>
      <c r="BA4" s="641"/>
      <c r="BB4" s="641"/>
      <c r="BC4" s="641"/>
      <c r="BD4" s="641" t="s">
        <v>173</v>
      </c>
      <c r="BE4" s="641"/>
      <c r="BF4" s="641"/>
      <c r="BG4" s="641"/>
      <c r="BH4" s="641"/>
      <c r="BI4" s="641"/>
      <c r="BJ4" s="641"/>
      <c r="BK4" s="641"/>
      <c r="BL4" s="641" t="s">
        <v>170</v>
      </c>
      <c r="BM4" s="641"/>
      <c r="BN4" s="641"/>
      <c r="BO4" s="641"/>
      <c r="BP4" s="641" t="s">
        <v>174</v>
      </c>
      <c r="BQ4" s="641"/>
      <c r="BR4" s="641"/>
      <c r="BS4" s="641"/>
      <c r="BT4" s="641"/>
      <c r="BU4" s="641"/>
      <c r="BV4" s="641"/>
      <c r="BW4" s="641"/>
      <c r="BY4" s="608" t="s">
        <v>175</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176</v>
      </c>
      <c r="C5" s="601"/>
      <c r="D5" s="601"/>
      <c r="E5" s="601"/>
      <c r="F5" s="601"/>
      <c r="G5" s="601"/>
      <c r="H5" s="601"/>
      <c r="I5" s="601"/>
      <c r="J5" s="601"/>
      <c r="K5" s="601"/>
      <c r="L5" s="601"/>
      <c r="M5" s="601"/>
      <c r="N5" s="601"/>
      <c r="O5" s="601"/>
      <c r="P5" s="601"/>
      <c r="Q5" s="602"/>
      <c r="R5" s="629">
        <v>115885799</v>
      </c>
      <c r="S5" s="612"/>
      <c r="T5" s="612"/>
      <c r="U5" s="612"/>
      <c r="V5" s="612"/>
      <c r="W5" s="612"/>
      <c r="X5" s="612"/>
      <c r="Y5" s="613"/>
      <c r="Z5" s="635">
        <v>26.9</v>
      </c>
      <c r="AA5" s="635"/>
      <c r="AB5" s="635"/>
      <c r="AC5" s="635"/>
      <c r="AD5" s="636">
        <v>100051048</v>
      </c>
      <c r="AE5" s="636"/>
      <c r="AF5" s="636"/>
      <c r="AG5" s="636"/>
      <c r="AH5" s="636"/>
      <c r="AI5" s="636"/>
      <c r="AJ5" s="636"/>
      <c r="AK5" s="636"/>
      <c r="AL5" s="637">
        <v>43.1</v>
      </c>
      <c r="AM5" s="622"/>
      <c r="AN5" s="622"/>
      <c r="AO5" s="623"/>
      <c r="AP5" s="600" t="s">
        <v>177</v>
      </c>
      <c r="AQ5" s="601"/>
      <c r="AR5" s="601"/>
      <c r="AS5" s="601"/>
      <c r="AT5" s="601"/>
      <c r="AU5" s="601"/>
      <c r="AV5" s="601"/>
      <c r="AW5" s="601"/>
      <c r="AX5" s="601"/>
      <c r="AY5" s="601"/>
      <c r="AZ5" s="601"/>
      <c r="BA5" s="601"/>
      <c r="BB5" s="601"/>
      <c r="BC5" s="602"/>
      <c r="BD5" s="575">
        <v>115872446</v>
      </c>
      <c r="BE5" s="576"/>
      <c r="BF5" s="576"/>
      <c r="BG5" s="576"/>
      <c r="BH5" s="576"/>
      <c r="BI5" s="576"/>
      <c r="BJ5" s="576"/>
      <c r="BK5" s="577"/>
      <c r="BL5" s="626">
        <v>100</v>
      </c>
      <c r="BM5" s="626"/>
      <c r="BN5" s="626"/>
      <c r="BO5" s="626"/>
      <c r="BP5" s="627">
        <v>745679</v>
      </c>
      <c r="BQ5" s="627"/>
      <c r="BR5" s="627"/>
      <c r="BS5" s="627"/>
      <c r="BT5" s="627"/>
      <c r="BU5" s="627"/>
      <c r="BV5" s="627"/>
      <c r="BW5" s="628"/>
      <c r="BY5" s="608" t="s">
        <v>172</v>
      </c>
      <c r="BZ5" s="609"/>
      <c r="CA5" s="609"/>
      <c r="CB5" s="609"/>
      <c r="CC5" s="609"/>
      <c r="CD5" s="609"/>
      <c r="CE5" s="609"/>
      <c r="CF5" s="609"/>
      <c r="CG5" s="609"/>
      <c r="CH5" s="609"/>
      <c r="CI5" s="609"/>
      <c r="CJ5" s="609"/>
      <c r="CK5" s="609"/>
      <c r="CL5" s="610"/>
      <c r="CM5" s="608" t="s">
        <v>178</v>
      </c>
      <c r="CN5" s="609"/>
      <c r="CO5" s="609"/>
      <c r="CP5" s="609"/>
      <c r="CQ5" s="609"/>
      <c r="CR5" s="609"/>
      <c r="CS5" s="609"/>
      <c r="CT5" s="610"/>
      <c r="CU5" s="608" t="s">
        <v>170</v>
      </c>
      <c r="CV5" s="609"/>
      <c r="CW5" s="609"/>
      <c r="CX5" s="610"/>
      <c r="CY5" s="608" t="s">
        <v>179</v>
      </c>
      <c r="CZ5" s="609"/>
      <c r="DA5" s="609"/>
      <c r="DB5" s="609"/>
      <c r="DC5" s="609"/>
      <c r="DD5" s="609"/>
      <c r="DE5" s="609"/>
      <c r="DF5" s="609"/>
      <c r="DG5" s="609"/>
      <c r="DH5" s="609"/>
      <c r="DI5" s="609"/>
      <c r="DJ5" s="609"/>
      <c r="DK5" s="610"/>
      <c r="DL5" s="608" t="s">
        <v>180</v>
      </c>
      <c r="DM5" s="609"/>
      <c r="DN5" s="609"/>
      <c r="DO5" s="609"/>
      <c r="DP5" s="609"/>
      <c r="DQ5" s="609"/>
      <c r="DR5" s="609"/>
      <c r="DS5" s="609"/>
      <c r="DT5" s="609"/>
      <c r="DU5" s="609"/>
      <c r="DV5" s="609"/>
      <c r="DW5" s="609"/>
      <c r="DX5" s="610"/>
    </row>
    <row r="6" spans="2:138" ht="11.25" customHeight="1">
      <c r="B6" s="572" t="s">
        <v>181</v>
      </c>
      <c r="C6" s="573"/>
      <c r="D6" s="573"/>
      <c r="E6" s="573"/>
      <c r="F6" s="573"/>
      <c r="G6" s="573"/>
      <c r="H6" s="573"/>
      <c r="I6" s="573"/>
      <c r="J6" s="573"/>
      <c r="K6" s="573"/>
      <c r="L6" s="573"/>
      <c r="M6" s="573"/>
      <c r="N6" s="573"/>
      <c r="O6" s="573"/>
      <c r="P6" s="573"/>
      <c r="Q6" s="574"/>
      <c r="R6" s="575">
        <v>19772900</v>
      </c>
      <c r="S6" s="576"/>
      <c r="T6" s="576"/>
      <c r="U6" s="576"/>
      <c r="V6" s="576"/>
      <c r="W6" s="576"/>
      <c r="X6" s="576"/>
      <c r="Y6" s="577"/>
      <c r="Z6" s="626">
        <v>4.5999999999999996</v>
      </c>
      <c r="AA6" s="626"/>
      <c r="AB6" s="626"/>
      <c r="AC6" s="626"/>
      <c r="AD6" s="627">
        <v>19772900</v>
      </c>
      <c r="AE6" s="627"/>
      <c r="AF6" s="627"/>
      <c r="AG6" s="627"/>
      <c r="AH6" s="627"/>
      <c r="AI6" s="627"/>
      <c r="AJ6" s="627"/>
      <c r="AK6" s="627"/>
      <c r="AL6" s="624">
        <v>8.5</v>
      </c>
      <c r="AM6" s="589"/>
      <c r="AN6" s="589"/>
      <c r="AO6" s="604"/>
      <c r="AP6" s="572" t="s">
        <v>182</v>
      </c>
      <c r="AQ6" s="573"/>
      <c r="AR6" s="573"/>
      <c r="AS6" s="573"/>
      <c r="AT6" s="573"/>
      <c r="AU6" s="573"/>
      <c r="AV6" s="573"/>
      <c r="AW6" s="573"/>
      <c r="AX6" s="573"/>
      <c r="AY6" s="573"/>
      <c r="AZ6" s="573"/>
      <c r="BA6" s="573"/>
      <c r="BB6" s="573"/>
      <c r="BC6" s="574"/>
      <c r="BD6" s="575">
        <v>115872446</v>
      </c>
      <c r="BE6" s="576"/>
      <c r="BF6" s="576"/>
      <c r="BG6" s="576"/>
      <c r="BH6" s="576"/>
      <c r="BI6" s="576"/>
      <c r="BJ6" s="576"/>
      <c r="BK6" s="577"/>
      <c r="BL6" s="626">
        <v>100</v>
      </c>
      <c r="BM6" s="626"/>
      <c r="BN6" s="626"/>
      <c r="BO6" s="626"/>
      <c r="BP6" s="627">
        <v>745679</v>
      </c>
      <c r="BQ6" s="627"/>
      <c r="BR6" s="627"/>
      <c r="BS6" s="627"/>
      <c r="BT6" s="627"/>
      <c r="BU6" s="627"/>
      <c r="BV6" s="627"/>
      <c r="BW6" s="628"/>
      <c r="BY6" s="600" t="s">
        <v>183</v>
      </c>
      <c r="BZ6" s="601"/>
      <c r="CA6" s="601"/>
      <c r="CB6" s="601"/>
      <c r="CC6" s="601"/>
      <c r="CD6" s="601"/>
      <c r="CE6" s="601"/>
      <c r="CF6" s="601"/>
      <c r="CG6" s="601"/>
      <c r="CH6" s="601"/>
      <c r="CI6" s="601"/>
      <c r="CJ6" s="601"/>
      <c r="CK6" s="601"/>
      <c r="CL6" s="602"/>
      <c r="CM6" s="575">
        <v>1201715</v>
      </c>
      <c r="CN6" s="576"/>
      <c r="CO6" s="576"/>
      <c r="CP6" s="576"/>
      <c r="CQ6" s="576"/>
      <c r="CR6" s="576"/>
      <c r="CS6" s="576"/>
      <c r="CT6" s="577"/>
      <c r="CU6" s="626">
        <v>0.3</v>
      </c>
      <c r="CV6" s="626"/>
      <c r="CW6" s="626"/>
      <c r="CX6" s="626"/>
      <c r="CY6" s="563">
        <v>5582</v>
      </c>
      <c r="CZ6" s="576"/>
      <c r="DA6" s="576"/>
      <c r="DB6" s="576"/>
      <c r="DC6" s="576"/>
      <c r="DD6" s="576"/>
      <c r="DE6" s="576"/>
      <c r="DF6" s="576"/>
      <c r="DG6" s="576"/>
      <c r="DH6" s="576"/>
      <c r="DI6" s="576"/>
      <c r="DJ6" s="576"/>
      <c r="DK6" s="577"/>
      <c r="DL6" s="563">
        <v>1200976</v>
      </c>
      <c r="DM6" s="576"/>
      <c r="DN6" s="576"/>
      <c r="DO6" s="576"/>
      <c r="DP6" s="576"/>
      <c r="DQ6" s="576"/>
      <c r="DR6" s="576"/>
      <c r="DS6" s="576"/>
      <c r="DT6" s="576"/>
      <c r="DU6" s="576"/>
      <c r="DV6" s="576"/>
      <c r="DW6" s="576"/>
      <c r="DX6" s="633"/>
    </row>
    <row r="7" spans="2:138" ht="11.25" customHeight="1">
      <c r="B7" s="572" t="s">
        <v>184</v>
      </c>
      <c r="C7" s="573"/>
      <c r="D7" s="573"/>
      <c r="E7" s="573"/>
      <c r="F7" s="573"/>
      <c r="G7" s="573"/>
      <c r="H7" s="573"/>
      <c r="I7" s="573"/>
      <c r="J7" s="573"/>
      <c r="K7" s="573"/>
      <c r="L7" s="573"/>
      <c r="M7" s="573"/>
      <c r="N7" s="573"/>
      <c r="O7" s="573"/>
      <c r="P7" s="573"/>
      <c r="Q7" s="574"/>
      <c r="R7" s="575">
        <v>1531287</v>
      </c>
      <c r="S7" s="576"/>
      <c r="T7" s="576"/>
      <c r="U7" s="576"/>
      <c r="V7" s="576"/>
      <c r="W7" s="576"/>
      <c r="X7" s="576"/>
      <c r="Y7" s="577"/>
      <c r="Z7" s="626">
        <v>0.4</v>
      </c>
      <c r="AA7" s="626"/>
      <c r="AB7" s="626"/>
      <c r="AC7" s="626"/>
      <c r="AD7" s="627">
        <v>1531287</v>
      </c>
      <c r="AE7" s="627"/>
      <c r="AF7" s="627"/>
      <c r="AG7" s="627"/>
      <c r="AH7" s="627"/>
      <c r="AI7" s="627"/>
      <c r="AJ7" s="627"/>
      <c r="AK7" s="627"/>
      <c r="AL7" s="624">
        <v>0.7</v>
      </c>
      <c r="AM7" s="589"/>
      <c r="AN7" s="589"/>
      <c r="AO7" s="604"/>
      <c r="AP7" s="572" t="s">
        <v>185</v>
      </c>
      <c r="AQ7" s="573"/>
      <c r="AR7" s="573"/>
      <c r="AS7" s="573"/>
      <c r="AT7" s="573"/>
      <c r="AU7" s="573"/>
      <c r="AV7" s="573"/>
      <c r="AW7" s="573"/>
      <c r="AX7" s="573"/>
      <c r="AY7" s="573"/>
      <c r="AZ7" s="573"/>
      <c r="BA7" s="573"/>
      <c r="BB7" s="573"/>
      <c r="BC7" s="574"/>
      <c r="BD7" s="575">
        <v>42358495</v>
      </c>
      <c r="BE7" s="576"/>
      <c r="BF7" s="576"/>
      <c r="BG7" s="576"/>
      <c r="BH7" s="576"/>
      <c r="BI7" s="576"/>
      <c r="BJ7" s="576"/>
      <c r="BK7" s="577"/>
      <c r="BL7" s="626">
        <v>36.6</v>
      </c>
      <c r="BM7" s="626"/>
      <c r="BN7" s="626"/>
      <c r="BO7" s="626"/>
      <c r="BP7" s="627">
        <v>745679</v>
      </c>
      <c r="BQ7" s="627"/>
      <c r="BR7" s="627"/>
      <c r="BS7" s="627"/>
      <c r="BT7" s="627"/>
      <c r="BU7" s="627"/>
      <c r="BV7" s="627"/>
      <c r="BW7" s="628"/>
      <c r="BY7" s="572" t="s">
        <v>186</v>
      </c>
      <c r="BZ7" s="573"/>
      <c r="CA7" s="573"/>
      <c r="CB7" s="573"/>
      <c r="CC7" s="573"/>
      <c r="CD7" s="573"/>
      <c r="CE7" s="573"/>
      <c r="CF7" s="573"/>
      <c r="CG7" s="573"/>
      <c r="CH7" s="573"/>
      <c r="CI7" s="573"/>
      <c r="CJ7" s="573"/>
      <c r="CK7" s="573"/>
      <c r="CL7" s="574"/>
      <c r="CM7" s="575">
        <v>25529490</v>
      </c>
      <c r="CN7" s="576"/>
      <c r="CO7" s="576"/>
      <c r="CP7" s="576"/>
      <c r="CQ7" s="576"/>
      <c r="CR7" s="576"/>
      <c r="CS7" s="576"/>
      <c r="CT7" s="577"/>
      <c r="CU7" s="626">
        <v>6.1</v>
      </c>
      <c r="CV7" s="626"/>
      <c r="CW7" s="626"/>
      <c r="CX7" s="626"/>
      <c r="CY7" s="563">
        <v>2278597</v>
      </c>
      <c r="CZ7" s="576"/>
      <c r="DA7" s="576"/>
      <c r="DB7" s="576"/>
      <c r="DC7" s="576"/>
      <c r="DD7" s="576"/>
      <c r="DE7" s="576"/>
      <c r="DF7" s="576"/>
      <c r="DG7" s="576"/>
      <c r="DH7" s="576"/>
      <c r="DI7" s="576"/>
      <c r="DJ7" s="576"/>
      <c r="DK7" s="577"/>
      <c r="DL7" s="563">
        <v>21991448</v>
      </c>
      <c r="DM7" s="576"/>
      <c r="DN7" s="576"/>
      <c r="DO7" s="576"/>
      <c r="DP7" s="576"/>
      <c r="DQ7" s="576"/>
      <c r="DR7" s="576"/>
      <c r="DS7" s="576"/>
      <c r="DT7" s="576"/>
      <c r="DU7" s="576"/>
      <c r="DV7" s="576"/>
      <c r="DW7" s="576"/>
      <c r="DX7" s="633"/>
    </row>
    <row r="8" spans="2:138" ht="11.25" customHeight="1">
      <c r="B8" s="572" t="s">
        <v>187</v>
      </c>
      <c r="C8" s="573"/>
      <c r="D8" s="573"/>
      <c r="E8" s="573"/>
      <c r="F8" s="573"/>
      <c r="G8" s="573"/>
      <c r="H8" s="573"/>
      <c r="I8" s="573"/>
      <c r="J8" s="573"/>
      <c r="K8" s="573"/>
      <c r="L8" s="573"/>
      <c r="M8" s="573"/>
      <c r="N8" s="573"/>
      <c r="O8" s="573"/>
      <c r="P8" s="573"/>
      <c r="Q8" s="574"/>
      <c r="R8" s="575" t="s">
        <v>188</v>
      </c>
      <c r="S8" s="576"/>
      <c r="T8" s="576"/>
      <c r="U8" s="576"/>
      <c r="V8" s="576"/>
      <c r="W8" s="576"/>
      <c r="X8" s="576"/>
      <c r="Y8" s="577"/>
      <c r="Z8" s="626" t="s">
        <v>188</v>
      </c>
      <c r="AA8" s="626"/>
      <c r="AB8" s="626"/>
      <c r="AC8" s="626"/>
      <c r="AD8" s="627" t="s">
        <v>188</v>
      </c>
      <c r="AE8" s="627"/>
      <c r="AF8" s="627"/>
      <c r="AG8" s="627"/>
      <c r="AH8" s="627"/>
      <c r="AI8" s="627"/>
      <c r="AJ8" s="627"/>
      <c r="AK8" s="627"/>
      <c r="AL8" s="624" t="s">
        <v>188</v>
      </c>
      <c r="AM8" s="589"/>
      <c r="AN8" s="589"/>
      <c r="AO8" s="604"/>
      <c r="AP8" s="572" t="s">
        <v>189</v>
      </c>
      <c r="AQ8" s="573"/>
      <c r="AR8" s="573"/>
      <c r="AS8" s="573"/>
      <c r="AT8" s="573"/>
      <c r="AU8" s="573"/>
      <c r="AV8" s="573"/>
      <c r="AW8" s="573"/>
      <c r="AX8" s="573"/>
      <c r="AY8" s="573"/>
      <c r="AZ8" s="573"/>
      <c r="BA8" s="573"/>
      <c r="BB8" s="573"/>
      <c r="BC8" s="574"/>
      <c r="BD8" s="575">
        <v>717585</v>
      </c>
      <c r="BE8" s="576"/>
      <c r="BF8" s="576"/>
      <c r="BG8" s="576"/>
      <c r="BH8" s="576"/>
      <c r="BI8" s="576"/>
      <c r="BJ8" s="576"/>
      <c r="BK8" s="577"/>
      <c r="BL8" s="626">
        <v>0.6</v>
      </c>
      <c r="BM8" s="626"/>
      <c r="BN8" s="626"/>
      <c r="BO8" s="626"/>
      <c r="BP8" s="627" t="s">
        <v>188</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57788139</v>
      </c>
      <c r="CN8" s="576"/>
      <c r="CO8" s="576"/>
      <c r="CP8" s="576"/>
      <c r="CQ8" s="576"/>
      <c r="CR8" s="576"/>
      <c r="CS8" s="576"/>
      <c r="CT8" s="577"/>
      <c r="CU8" s="626">
        <v>13.8</v>
      </c>
      <c r="CV8" s="626"/>
      <c r="CW8" s="626"/>
      <c r="CX8" s="626"/>
      <c r="CY8" s="563">
        <v>925125</v>
      </c>
      <c r="CZ8" s="576"/>
      <c r="DA8" s="576"/>
      <c r="DB8" s="576"/>
      <c r="DC8" s="576"/>
      <c r="DD8" s="576"/>
      <c r="DE8" s="576"/>
      <c r="DF8" s="576"/>
      <c r="DG8" s="576"/>
      <c r="DH8" s="576"/>
      <c r="DI8" s="576"/>
      <c r="DJ8" s="576"/>
      <c r="DK8" s="577"/>
      <c r="DL8" s="563">
        <v>50660031</v>
      </c>
      <c r="DM8" s="576"/>
      <c r="DN8" s="576"/>
      <c r="DO8" s="576"/>
      <c r="DP8" s="576"/>
      <c r="DQ8" s="576"/>
      <c r="DR8" s="576"/>
      <c r="DS8" s="576"/>
      <c r="DT8" s="576"/>
      <c r="DU8" s="576"/>
      <c r="DV8" s="576"/>
      <c r="DW8" s="576"/>
      <c r="DX8" s="633"/>
    </row>
    <row r="9" spans="2:138" ht="11.25" customHeight="1">
      <c r="B9" s="572" t="s">
        <v>191</v>
      </c>
      <c r="C9" s="573"/>
      <c r="D9" s="573"/>
      <c r="E9" s="573"/>
      <c r="F9" s="573"/>
      <c r="G9" s="573"/>
      <c r="H9" s="573"/>
      <c r="I9" s="573"/>
      <c r="J9" s="573"/>
      <c r="K9" s="573"/>
      <c r="L9" s="573"/>
      <c r="M9" s="573"/>
      <c r="N9" s="573"/>
      <c r="O9" s="573"/>
      <c r="P9" s="573"/>
      <c r="Q9" s="574"/>
      <c r="R9" s="575" t="s">
        <v>188</v>
      </c>
      <c r="S9" s="576"/>
      <c r="T9" s="576"/>
      <c r="U9" s="576"/>
      <c r="V9" s="576"/>
      <c r="W9" s="576"/>
      <c r="X9" s="576"/>
      <c r="Y9" s="577"/>
      <c r="Z9" s="626" t="s">
        <v>188</v>
      </c>
      <c r="AA9" s="626"/>
      <c r="AB9" s="626"/>
      <c r="AC9" s="626"/>
      <c r="AD9" s="627" t="s">
        <v>188</v>
      </c>
      <c r="AE9" s="627"/>
      <c r="AF9" s="627"/>
      <c r="AG9" s="627"/>
      <c r="AH9" s="627"/>
      <c r="AI9" s="627"/>
      <c r="AJ9" s="627"/>
      <c r="AK9" s="627"/>
      <c r="AL9" s="624" t="s">
        <v>188</v>
      </c>
      <c r="AM9" s="589"/>
      <c r="AN9" s="589"/>
      <c r="AO9" s="604"/>
      <c r="AP9" s="572" t="s">
        <v>192</v>
      </c>
      <c r="AQ9" s="573"/>
      <c r="AR9" s="573"/>
      <c r="AS9" s="573"/>
      <c r="AT9" s="573"/>
      <c r="AU9" s="573"/>
      <c r="AV9" s="573"/>
      <c r="AW9" s="573"/>
      <c r="AX9" s="573"/>
      <c r="AY9" s="573"/>
      <c r="AZ9" s="573"/>
      <c r="BA9" s="573"/>
      <c r="BB9" s="573"/>
      <c r="BC9" s="574"/>
      <c r="BD9" s="575">
        <v>30178836</v>
      </c>
      <c r="BE9" s="576"/>
      <c r="BF9" s="576"/>
      <c r="BG9" s="576"/>
      <c r="BH9" s="576"/>
      <c r="BI9" s="576"/>
      <c r="BJ9" s="576"/>
      <c r="BK9" s="577"/>
      <c r="BL9" s="626">
        <v>26</v>
      </c>
      <c r="BM9" s="626"/>
      <c r="BN9" s="626"/>
      <c r="BO9" s="626"/>
      <c r="BP9" s="627" t="s">
        <v>188</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21257295</v>
      </c>
      <c r="CN9" s="576"/>
      <c r="CO9" s="576"/>
      <c r="CP9" s="576"/>
      <c r="CQ9" s="576"/>
      <c r="CR9" s="576"/>
      <c r="CS9" s="576"/>
      <c r="CT9" s="577"/>
      <c r="CU9" s="626">
        <v>5.0999999999999996</v>
      </c>
      <c r="CV9" s="626"/>
      <c r="CW9" s="626"/>
      <c r="CX9" s="626"/>
      <c r="CY9" s="563">
        <v>2596116</v>
      </c>
      <c r="CZ9" s="576"/>
      <c r="DA9" s="576"/>
      <c r="DB9" s="576"/>
      <c r="DC9" s="576"/>
      <c r="DD9" s="576"/>
      <c r="DE9" s="576"/>
      <c r="DF9" s="576"/>
      <c r="DG9" s="576"/>
      <c r="DH9" s="576"/>
      <c r="DI9" s="576"/>
      <c r="DJ9" s="576"/>
      <c r="DK9" s="577"/>
      <c r="DL9" s="563">
        <v>10637844</v>
      </c>
      <c r="DM9" s="576"/>
      <c r="DN9" s="576"/>
      <c r="DO9" s="576"/>
      <c r="DP9" s="576"/>
      <c r="DQ9" s="576"/>
      <c r="DR9" s="576"/>
      <c r="DS9" s="576"/>
      <c r="DT9" s="576"/>
      <c r="DU9" s="576"/>
      <c r="DV9" s="576"/>
      <c r="DW9" s="576"/>
      <c r="DX9" s="633"/>
    </row>
    <row r="10" spans="2:138" ht="11.25" customHeight="1">
      <c r="B10" s="572" t="s">
        <v>194</v>
      </c>
      <c r="C10" s="573"/>
      <c r="D10" s="573"/>
      <c r="E10" s="573"/>
      <c r="F10" s="573"/>
      <c r="G10" s="573"/>
      <c r="H10" s="573"/>
      <c r="I10" s="573"/>
      <c r="J10" s="573"/>
      <c r="K10" s="573"/>
      <c r="L10" s="573"/>
      <c r="M10" s="573"/>
      <c r="N10" s="573"/>
      <c r="O10" s="573"/>
      <c r="P10" s="573"/>
      <c r="Q10" s="574"/>
      <c r="R10" s="575">
        <v>88382</v>
      </c>
      <c r="S10" s="576"/>
      <c r="T10" s="576"/>
      <c r="U10" s="576"/>
      <c r="V10" s="576"/>
      <c r="W10" s="576"/>
      <c r="X10" s="576"/>
      <c r="Y10" s="577"/>
      <c r="Z10" s="626">
        <v>0</v>
      </c>
      <c r="AA10" s="626"/>
      <c r="AB10" s="626"/>
      <c r="AC10" s="626"/>
      <c r="AD10" s="627">
        <v>88382</v>
      </c>
      <c r="AE10" s="627"/>
      <c r="AF10" s="627"/>
      <c r="AG10" s="627"/>
      <c r="AH10" s="627"/>
      <c r="AI10" s="627"/>
      <c r="AJ10" s="627"/>
      <c r="AK10" s="627"/>
      <c r="AL10" s="624">
        <v>0</v>
      </c>
      <c r="AM10" s="589"/>
      <c r="AN10" s="589"/>
      <c r="AO10" s="604"/>
      <c r="AP10" s="572" t="s">
        <v>195</v>
      </c>
      <c r="AQ10" s="573"/>
      <c r="AR10" s="573"/>
      <c r="AS10" s="573"/>
      <c r="AT10" s="573"/>
      <c r="AU10" s="573"/>
      <c r="AV10" s="573"/>
      <c r="AW10" s="573"/>
      <c r="AX10" s="573"/>
      <c r="AY10" s="573"/>
      <c r="AZ10" s="573"/>
      <c r="BA10" s="573"/>
      <c r="BB10" s="573"/>
      <c r="BC10" s="574"/>
      <c r="BD10" s="575">
        <v>1651708</v>
      </c>
      <c r="BE10" s="576"/>
      <c r="BF10" s="576"/>
      <c r="BG10" s="576"/>
      <c r="BH10" s="576"/>
      <c r="BI10" s="576"/>
      <c r="BJ10" s="576"/>
      <c r="BK10" s="577"/>
      <c r="BL10" s="626">
        <v>1.4</v>
      </c>
      <c r="BM10" s="626"/>
      <c r="BN10" s="626"/>
      <c r="BO10" s="626"/>
      <c r="BP10" s="627" t="s">
        <v>188</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2138736</v>
      </c>
      <c r="CN10" s="576"/>
      <c r="CO10" s="576"/>
      <c r="CP10" s="576"/>
      <c r="CQ10" s="576"/>
      <c r="CR10" s="576"/>
      <c r="CS10" s="576"/>
      <c r="CT10" s="577"/>
      <c r="CU10" s="626">
        <v>0.5</v>
      </c>
      <c r="CV10" s="626"/>
      <c r="CW10" s="626"/>
      <c r="CX10" s="626"/>
      <c r="CY10" s="563">
        <v>70994</v>
      </c>
      <c r="CZ10" s="576"/>
      <c r="DA10" s="576"/>
      <c r="DB10" s="576"/>
      <c r="DC10" s="576"/>
      <c r="DD10" s="576"/>
      <c r="DE10" s="576"/>
      <c r="DF10" s="576"/>
      <c r="DG10" s="576"/>
      <c r="DH10" s="576"/>
      <c r="DI10" s="576"/>
      <c r="DJ10" s="576"/>
      <c r="DK10" s="577"/>
      <c r="DL10" s="563">
        <v>627921</v>
      </c>
      <c r="DM10" s="576"/>
      <c r="DN10" s="576"/>
      <c r="DO10" s="576"/>
      <c r="DP10" s="576"/>
      <c r="DQ10" s="576"/>
      <c r="DR10" s="576"/>
      <c r="DS10" s="576"/>
      <c r="DT10" s="576"/>
      <c r="DU10" s="576"/>
      <c r="DV10" s="576"/>
      <c r="DW10" s="576"/>
      <c r="DX10" s="633"/>
    </row>
    <row r="11" spans="2:138" ht="11.25" customHeight="1">
      <c r="B11" s="572" t="s">
        <v>197</v>
      </c>
      <c r="C11" s="573"/>
      <c r="D11" s="573"/>
      <c r="E11" s="573"/>
      <c r="F11" s="573"/>
      <c r="G11" s="573"/>
      <c r="H11" s="573"/>
      <c r="I11" s="573"/>
      <c r="J11" s="573"/>
      <c r="K11" s="573"/>
      <c r="L11" s="573"/>
      <c r="M11" s="573"/>
      <c r="N11" s="573"/>
      <c r="O11" s="573"/>
      <c r="P11" s="573"/>
      <c r="Q11" s="574"/>
      <c r="R11" s="575">
        <v>7972</v>
      </c>
      <c r="S11" s="576"/>
      <c r="T11" s="576"/>
      <c r="U11" s="576"/>
      <c r="V11" s="576"/>
      <c r="W11" s="576"/>
      <c r="X11" s="576"/>
      <c r="Y11" s="577"/>
      <c r="Z11" s="626">
        <v>0</v>
      </c>
      <c r="AA11" s="626"/>
      <c r="AB11" s="626"/>
      <c r="AC11" s="626"/>
      <c r="AD11" s="627">
        <v>7972</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5690204</v>
      </c>
      <c r="BE11" s="576"/>
      <c r="BF11" s="576"/>
      <c r="BG11" s="576"/>
      <c r="BH11" s="576"/>
      <c r="BI11" s="576"/>
      <c r="BJ11" s="576"/>
      <c r="BK11" s="577"/>
      <c r="BL11" s="626">
        <v>4.9000000000000004</v>
      </c>
      <c r="BM11" s="626"/>
      <c r="BN11" s="626"/>
      <c r="BO11" s="626"/>
      <c r="BP11" s="627">
        <v>745679</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17736662</v>
      </c>
      <c r="CN11" s="576"/>
      <c r="CO11" s="576"/>
      <c r="CP11" s="576"/>
      <c r="CQ11" s="576"/>
      <c r="CR11" s="576"/>
      <c r="CS11" s="576"/>
      <c r="CT11" s="577"/>
      <c r="CU11" s="626">
        <v>4.2</v>
      </c>
      <c r="CV11" s="626"/>
      <c r="CW11" s="626"/>
      <c r="CX11" s="626"/>
      <c r="CY11" s="563">
        <v>9072643</v>
      </c>
      <c r="CZ11" s="576"/>
      <c r="DA11" s="576"/>
      <c r="DB11" s="576"/>
      <c r="DC11" s="576"/>
      <c r="DD11" s="576"/>
      <c r="DE11" s="576"/>
      <c r="DF11" s="576"/>
      <c r="DG11" s="576"/>
      <c r="DH11" s="576"/>
      <c r="DI11" s="576"/>
      <c r="DJ11" s="576"/>
      <c r="DK11" s="577"/>
      <c r="DL11" s="563">
        <v>8674857</v>
      </c>
      <c r="DM11" s="576"/>
      <c r="DN11" s="576"/>
      <c r="DO11" s="576"/>
      <c r="DP11" s="576"/>
      <c r="DQ11" s="576"/>
      <c r="DR11" s="576"/>
      <c r="DS11" s="576"/>
      <c r="DT11" s="576"/>
      <c r="DU11" s="576"/>
      <c r="DV11" s="576"/>
      <c r="DW11" s="576"/>
      <c r="DX11" s="633"/>
    </row>
    <row r="12" spans="2:138" ht="11.25" customHeight="1">
      <c r="B12" s="572" t="s">
        <v>200</v>
      </c>
      <c r="C12" s="573"/>
      <c r="D12" s="573"/>
      <c r="E12" s="573"/>
      <c r="F12" s="573"/>
      <c r="G12" s="573"/>
      <c r="H12" s="573"/>
      <c r="I12" s="573"/>
      <c r="J12" s="573"/>
      <c r="K12" s="573"/>
      <c r="L12" s="573"/>
      <c r="M12" s="573"/>
      <c r="N12" s="573"/>
      <c r="O12" s="573"/>
      <c r="P12" s="573"/>
      <c r="Q12" s="574"/>
      <c r="R12" s="575">
        <v>18145259</v>
      </c>
      <c r="S12" s="576"/>
      <c r="T12" s="576"/>
      <c r="U12" s="576"/>
      <c r="V12" s="576"/>
      <c r="W12" s="576"/>
      <c r="X12" s="576"/>
      <c r="Y12" s="577"/>
      <c r="Z12" s="626">
        <v>4.2</v>
      </c>
      <c r="AA12" s="626"/>
      <c r="AB12" s="626"/>
      <c r="AC12" s="626"/>
      <c r="AD12" s="627">
        <v>18145259</v>
      </c>
      <c r="AE12" s="627"/>
      <c r="AF12" s="627"/>
      <c r="AG12" s="627"/>
      <c r="AH12" s="627"/>
      <c r="AI12" s="627"/>
      <c r="AJ12" s="627"/>
      <c r="AK12" s="627"/>
      <c r="AL12" s="624">
        <v>7.8</v>
      </c>
      <c r="AM12" s="589"/>
      <c r="AN12" s="589"/>
      <c r="AO12" s="604"/>
      <c r="AP12" s="572" t="s">
        <v>201</v>
      </c>
      <c r="AQ12" s="573"/>
      <c r="AR12" s="573"/>
      <c r="AS12" s="573"/>
      <c r="AT12" s="573"/>
      <c r="AU12" s="573"/>
      <c r="AV12" s="573"/>
      <c r="AW12" s="573"/>
      <c r="AX12" s="573"/>
      <c r="AY12" s="573"/>
      <c r="AZ12" s="573"/>
      <c r="BA12" s="573"/>
      <c r="BB12" s="573"/>
      <c r="BC12" s="574"/>
      <c r="BD12" s="575">
        <v>838033</v>
      </c>
      <c r="BE12" s="576"/>
      <c r="BF12" s="576"/>
      <c r="BG12" s="576"/>
      <c r="BH12" s="576"/>
      <c r="BI12" s="576"/>
      <c r="BJ12" s="576"/>
      <c r="BK12" s="577"/>
      <c r="BL12" s="626">
        <v>0.7</v>
      </c>
      <c r="BM12" s="626"/>
      <c r="BN12" s="626"/>
      <c r="BO12" s="626"/>
      <c r="BP12" s="627" t="s">
        <v>188</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46877055</v>
      </c>
      <c r="CN12" s="576"/>
      <c r="CO12" s="576"/>
      <c r="CP12" s="576"/>
      <c r="CQ12" s="576"/>
      <c r="CR12" s="576"/>
      <c r="CS12" s="576"/>
      <c r="CT12" s="577"/>
      <c r="CU12" s="626">
        <v>11.2</v>
      </c>
      <c r="CV12" s="626"/>
      <c r="CW12" s="626"/>
      <c r="CX12" s="626"/>
      <c r="CY12" s="563">
        <v>129950</v>
      </c>
      <c r="CZ12" s="576"/>
      <c r="DA12" s="576"/>
      <c r="DB12" s="576"/>
      <c r="DC12" s="576"/>
      <c r="DD12" s="576"/>
      <c r="DE12" s="576"/>
      <c r="DF12" s="576"/>
      <c r="DG12" s="576"/>
      <c r="DH12" s="576"/>
      <c r="DI12" s="576"/>
      <c r="DJ12" s="576"/>
      <c r="DK12" s="577"/>
      <c r="DL12" s="563">
        <v>7216244</v>
      </c>
      <c r="DM12" s="576"/>
      <c r="DN12" s="576"/>
      <c r="DO12" s="576"/>
      <c r="DP12" s="576"/>
      <c r="DQ12" s="576"/>
      <c r="DR12" s="576"/>
      <c r="DS12" s="576"/>
      <c r="DT12" s="576"/>
      <c r="DU12" s="576"/>
      <c r="DV12" s="576"/>
      <c r="DW12" s="576"/>
      <c r="DX12" s="633"/>
    </row>
    <row r="13" spans="2:138" ht="11.25" customHeight="1">
      <c r="B13" s="572" t="s">
        <v>203</v>
      </c>
      <c r="C13" s="573"/>
      <c r="D13" s="573"/>
      <c r="E13" s="573"/>
      <c r="F13" s="573"/>
      <c r="G13" s="573"/>
      <c r="H13" s="573"/>
      <c r="I13" s="573"/>
      <c r="J13" s="573"/>
      <c r="K13" s="573"/>
      <c r="L13" s="573"/>
      <c r="M13" s="573"/>
      <c r="N13" s="573"/>
      <c r="O13" s="573"/>
      <c r="P13" s="573"/>
      <c r="Q13" s="574"/>
      <c r="R13" s="575" t="s">
        <v>188</v>
      </c>
      <c r="S13" s="576"/>
      <c r="T13" s="576"/>
      <c r="U13" s="576"/>
      <c r="V13" s="576"/>
      <c r="W13" s="576"/>
      <c r="X13" s="576"/>
      <c r="Y13" s="577"/>
      <c r="Z13" s="626" t="s">
        <v>188</v>
      </c>
      <c r="AA13" s="626"/>
      <c r="AB13" s="626"/>
      <c r="AC13" s="626"/>
      <c r="AD13" s="627" t="s">
        <v>188</v>
      </c>
      <c r="AE13" s="627"/>
      <c r="AF13" s="627"/>
      <c r="AG13" s="627"/>
      <c r="AH13" s="627"/>
      <c r="AI13" s="627"/>
      <c r="AJ13" s="627"/>
      <c r="AK13" s="627"/>
      <c r="AL13" s="624" t="s">
        <v>188</v>
      </c>
      <c r="AM13" s="589"/>
      <c r="AN13" s="589"/>
      <c r="AO13" s="604"/>
      <c r="AP13" s="572" t="s">
        <v>204</v>
      </c>
      <c r="AQ13" s="573"/>
      <c r="AR13" s="573"/>
      <c r="AS13" s="573"/>
      <c r="AT13" s="573"/>
      <c r="AU13" s="573"/>
      <c r="AV13" s="573"/>
      <c r="AW13" s="573"/>
      <c r="AX13" s="573"/>
      <c r="AY13" s="573"/>
      <c r="AZ13" s="573"/>
      <c r="BA13" s="573"/>
      <c r="BB13" s="573"/>
      <c r="BC13" s="574"/>
      <c r="BD13" s="575">
        <v>2190365</v>
      </c>
      <c r="BE13" s="576"/>
      <c r="BF13" s="576"/>
      <c r="BG13" s="576"/>
      <c r="BH13" s="576"/>
      <c r="BI13" s="576"/>
      <c r="BJ13" s="576"/>
      <c r="BK13" s="577"/>
      <c r="BL13" s="626">
        <v>1.9</v>
      </c>
      <c r="BM13" s="626"/>
      <c r="BN13" s="626"/>
      <c r="BO13" s="626"/>
      <c r="BP13" s="627" t="s">
        <v>188</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43764285</v>
      </c>
      <c r="CN13" s="576"/>
      <c r="CO13" s="576"/>
      <c r="CP13" s="576"/>
      <c r="CQ13" s="576"/>
      <c r="CR13" s="576"/>
      <c r="CS13" s="576"/>
      <c r="CT13" s="577"/>
      <c r="CU13" s="626">
        <v>10.5</v>
      </c>
      <c r="CV13" s="626"/>
      <c r="CW13" s="626"/>
      <c r="CX13" s="626"/>
      <c r="CY13" s="563">
        <v>27236786</v>
      </c>
      <c r="CZ13" s="576"/>
      <c r="DA13" s="576"/>
      <c r="DB13" s="576"/>
      <c r="DC13" s="576"/>
      <c r="DD13" s="576"/>
      <c r="DE13" s="576"/>
      <c r="DF13" s="576"/>
      <c r="DG13" s="576"/>
      <c r="DH13" s="576"/>
      <c r="DI13" s="576"/>
      <c r="DJ13" s="576"/>
      <c r="DK13" s="577"/>
      <c r="DL13" s="563">
        <v>14256481</v>
      </c>
      <c r="DM13" s="576"/>
      <c r="DN13" s="576"/>
      <c r="DO13" s="576"/>
      <c r="DP13" s="576"/>
      <c r="DQ13" s="576"/>
      <c r="DR13" s="576"/>
      <c r="DS13" s="576"/>
      <c r="DT13" s="576"/>
      <c r="DU13" s="576"/>
      <c r="DV13" s="576"/>
      <c r="DW13" s="576"/>
      <c r="DX13" s="633"/>
    </row>
    <row r="14" spans="2:138" ht="11.25" customHeight="1">
      <c r="B14" s="572" t="s">
        <v>206</v>
      </c>
      <c r="C14" s="573"/>
      <c r="D14" s="573"/>
      <c r="E14" s="573"/>
      <c r="F14" s="573"/>
      <c r="G14" s="573"/>
      <c r="H14" s="573"/>
      <c r="I14" s="573"/>
      <c r="J14" s="573"/>
      <c r="K14" s="573"/>
      <c r="L14" s="573"/>
      <c r="M14" s="573"/>
      <c r="N14" s="573"/>
      <c r="O14" s="573"/>
      <c r="P14" s="573"/>
      <c r="Q14" s="574"/>
      <c r="R14" s="575">
        <v>294450</v>
      </c>
      <c r="S14" s="576"/>
      <c r="T14" s="576"/>
      <c r="U14" s="576"/>
      <c r="V14" s="576"/>
      <c r="W14" s="576"/>
      <c r="X14" s="576"/>
      <c r="Y14" s="577"/>
      <c r="Z14" s="626">
        <v>0.1</v>
      </c>
      <c r="AA14" s="626"/>
      <c r="AB14" s="626"/>
      <c r="AC14" s="626"/>
      <c r="AD14" s="627">
        <v>294450</v>
      </c>
      <c r="AE14" s="627"/>
      <c r="AF14" s="627"/>
      <c r="AG14" s="627"/>
      <c r="AH14" s="627"/>
      <c r="AI14" s="627"/>
      <c r="AJ14" s="627"/>
      <c r="AK14" s="627"/>
      <c r="AL14" s="624">
        <v>0.1</v>
      </c>
      <c r="AM14" s="589"/>
      <c r="AN14" s="589"/>
      <c r="AO14" s="604"/>
      <c r="AP14" s="572" t="s">
        <v>207</v>
      </c>
      <c r="AQ14" s="573"/>
      <c r="AR14" s="573"/>
      <c r="AS14" s="573"/>
      <c r="AT14" s="573"/>
      <c r="AU14" s="573"/>
      <c r="AV14" s="573"/>
      <c r="AW14" s="573"/>
      <c r="AX14" s="573"/>
      <c r="AY14" s="573"/>
      <c r="AZ14" s="573"/>
      <c r="BA14" s="573"/>
      <c r="BB14" s="573"/>
      <c r="BC14" s="574"/>
      <c r="BD14" s="575">
        <v>1091764</v>
      </c>
      <c r="BE14" s="576"/>
      <c r="BF14" s="576"/>
      <c r="BG14" s="576"/>
      <c r="BH14" s="576"/>
      <c r="BI14" s="576"/>
      <c r="BJ14" s="576"/>
      <c r="BK14" s="577"/>
      <c r="BL14" s="626">
        <v>0.9</v>
      </c>
      <c r="BM14" s="626"/>
      <c r="BN14" s="626"/>
      <c r="BO14" s="626"/>
      <c r="BP14" s="627" t="s">
        <v>188</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25884713</v>
      </c>
      <c r="CN14" s="576"/>
      <c r="CO14" s="576"/>
      <c r="CP14" s="576"/>
      <c r="CQ14" s="576"/>
      <c r="CR14" s="576"/>
      <c r="CS14" s="576"/>
      <c r="CT14" s="577"/>
      <c r="CU14" s="626">
        <v>6.2</v>
      </c>
      <c r="CV14" s="626"/>
      <c r="CW14" s="626"/>
      <c r="CX14" s="626"/>
      <c r="CY14" s="563">
        <v>3412550</v>
      </c>
      <c r="CZ14" s="576"/>
      <c r="DA14" s="576"/>
      <c r="DB14" s="576"/>
      <c r="DC14" s="576"/>
      <c r="DD14" s="576"/>
      <c r="DE14" s="576"/>
      <c r="DF14" s="576"/>
      <c r="DG14" s="576"/>
      <c r="DH14" s="576"/>
      <c r="DI14" s="576"/>
      <c r="DJ14" s="576"/>
      <c r="DK14" s="577"/>
      <c r="DL14" s="563">
        <v>22006035</v>
      </c>
      <c r="DM14" s="576"/>
      <c r="DN14" s="576"/>
      <c r="DO14" s="576"/>
      <c r="DP14" s="576"/>
      <c r="DQ14" s="576"/>
      <c r="DR14" s="576"/>
      <c r="DS14" s="576"/>
      <c r="DT14" s="576"/>
      <c r="DU14" s="576"/>
      <c r="DV14" s="576"/>
      <c r="DW14" s="576"/>
      <c r="DX14" s="633"/>
    </row>
    <row r="15" spans="2:138" ht="11.25" customHeight="1">
      <c r="B15" s="572" t="s">
        <v>209</v>
      </c>
      <c r="C15" s="573"/>
      <c r="D15" s="573"/>
      <c r="E15" s="573"/>
      <c r="F15" s="573"/>
      <c r="G15" s="573"/>
      <c r="H15" s="573"/>
      <c r="I15" s="573"/>
      <c r="J15" s="573"/>
      <c r="K15" s="573"/>
      <c r="L15" s="573"/>
      <c r="M15" s="573"/>
      <c r="N15" s="573"/>
      <c r="O15" s="573"/>
      <c r="P15" s="573"/>
      <c r="Q15" s="574"/>
      <c r="R15" s="575">
        <v>112860293</v>
      </c>
      <c r="S15" s="576"/>
      <c r="T15" s="576"/>
      <c r="U15" s="576"/>
      <c r="V15" s="576"/>
      <c r="W15" s="576"/>
      <c r="X15" s="576"/>
      <c r="Y15" s="577"/>
      <c r="Z15" s="626">
        <v>26.2</v>
      </c>
      <c r="AA15" s="626"/>
      <c r="AB15" s="626"/>
      <c r="AC15" s="626"/>
      <c r="AD15" s="627">
        <v>110644318</v>
      </c>
      <c r="AE15" s="627"/>
      <c r="AF15" s="627"/>
      <c r="AG15" s="627"/>
      <c r="AH15" s="627"/>
      <c r="AI15" s="627"/>
      <c r="AJ15" s="627"/>
      <c r="AK15" s="627"/>
      <c r="AL15" s="624">
        <v>47.7</v>
      </c>
      <c r="AM15" s="589"/>
      <c r="AN15" s="589"/>
      <c r="AO15" s="604"/>
      <c r="AP15" s="572" t="s">
        <v>210</v>
      </c>
      <c r="AQ15" s="573"/>
      <c r="AR15" s="573"/>
      <c r="AS15" s="573"/>
      <c r="AT15" s="573"/>
      <c r="AU15" s="573"/>
      <c r="AV15" s="573"/>
      <c r="AW15" s="573"/>
      <c r="AX15" s="573"/>
      <c r="AY15" s="573"/>
      <c r="AZ15" s="573"/>
      <c r="BA15" s="573"/>
      <c r="BB15" s="573"/>
      <c r="BC15" s="574"/>
      <c r="BD15" s="575">
        <v>22619595</v>
      </c>
      <c r="BE15" s="576"/>
      <c r="BF15" s="576"/>
      <c r="BG15" s="576"/>
      <c r="BH15" s="576"/>
      <c r="BI15" s="576"/>
      <c r="BJ15" s="576"/>
      <c r="BK15" s="577"/>
      <c r="BL15" s="626">
        <v>19.5</v>
      </c>
      <c r="BM15" s="626"/>
      <c r="BN15" s="626"/>
      <c r="BO15" s="626"/>
      <c r="BP15" s="627" t="s">
        <v>188</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188</v>
      </c>
      <c r="CN15" s="576"/>
      <c r="CO15" s="576"/>
      <c r="CP15" s="576"/>
      <c r="CQ15" s="576"/>
      <c r="CR15" s="576"/>
      <c r="CS15" s="576"/>
      <c r="CT15" s="577"/>
      <c r="CU15" s="626" t="s">
        <v>188</v>
      </c>
      <c r="CV15" s="626"/>
      <c r="CW15" s="626"/>
      <c r="CX15" s="626"/>
      <c r="CY15" s="563" t="s">
        <v>188</v>
      </c>
      <c r="CZ15" s="576"/>
      <c r="DA15" s="576"/>
      <c r="DB15" s="576"/>
      <c r="DC15" s="576"/>
      <c r="DD15" s="576"/>
      <c r="DE15" s="576"/>
      <c r="DF15" s="576"/>
      <c r="DG15" s="576"/>
      <c r="DH15" s="576"/>
      <c r="DI15" s="576"/>
      <c r="DJ15" s="576"/>
      <c r="DK15" s="577"/>
      <c r="DL15" s="563" t="s">
        <v>188</v>
      </c>
      <c r="DM15" s="576"/>
      <c r="DN15" s="576"/>
      <c r="DO15" s="576"/>
      <c r="DP15" s="576"/>
      <c r="DQ15" s="576"/>
      <c r="DR15" s="576"/>
      <c r="DS15" s="576"/>
      <c r="DT15" s="576"/>
      <c r="DU15" s="576"/>
      <c r="DV15" s="576"/>
      <c r="DW15" s="576"/>
      <c r="DX15" s="633"/>
    </row>
    <row r="16" spans="2:138" ht="11.25" customHeight="1">
      <c r="B16" s="572" t="s">
        <v>212</v>
      </c>
      <c r="C16" s="573"/>
      <c r="D16" s="573"/>
      <c r="E16" s="573"/>
      <c r="F16" s="573"/>
      <c r="G16" s="573"/>
      <c r="H16" s="573"/>
      <c r="I16" s="573"/>
      <c r="J16" s="573"/>
      <c r="K16" s="573"/>
      <c r="L16" s="573"/>
      <c r="M16" s="573"/>
      <c r="N16" s="573"/>
      <c r="O16" s="573"/>
      <c r="P16" s="573"/>
      <c r="Q16" s="574"/>
      <c r="R16" s="575">
        <v>110644318</v>
      </c>
      <c r="S16" s="576"/>
      <c r="T16" s="576"/>
      <c r="U16" s="576"/>
      <c r="V16" s="576"/>
      <c r="W16" s="576"/>
      <c r="X16" s="576"/>
      <c r="Y16" s="577"/>
      <c r="Z16" s="624">
        <v>25.7</v>
      </c>
      <c r="AA16" s="589"/>
      <c r="AB16" s="589"/>
      <c r="AC16" s="625"/>
      <c r="AD16" s="563">
        <v>110644318</v>
      </c>
      <c r="AE16" s="576"/>
      <c r="AF16" s="576"/>
      <c r="AG16" s="576"/>
      <c r="AH16" s="576"/>
      <c r="AI16" s="576"/>
      <c r="AJ16" s="576"/>
      <c r="AK16" s="577"/>
      <c r="AL16" s="624">
        <v>47.7</v>
      </c>
      <c r="AM16" s="589"/>
      <c r="AN16" s="589"/>
      <c r="AO16" s="604"/>
      <c r="AP16" s="572" t="s">
        <v>213</v>
      </c>
      <c r="AQ16" s="573"/>
      <c r="AR16" s="573"/>
      <c r="AS16" s="573"/>
      <c r="AT16" s="573"/>
      <c r="AU16" s="573"/>
      <c r="AV16" s="573"/>
      <c r="AW16" s="573"/>
      <c r="AX16" s="573"/>
      <c r="AY16" s="573"/>
      <c r="AZ16" s="573"/>
      <c r="BA16" s="573"/>
      <c r="BB16" s="573"/>
      <c r="BC16" s="574"/>
      <c r="BD16" s="575">
        <v>776196</v>
      </c>
      <c r="BE16" s="576"/>
      <c r="BF16" s="576"/>
      <c r="BG16" s="576"/>
      <c r="BH16" s="576"/>
      <c r="BI16" s="576"/>
      <c r="BJ16" s="576"/>
      <c r="BK16" s="577"/>
      <c r="BL16" s="626">
        <v>0.7</v>
      </c>
      <c r="BM16" s="626"/>
      <c r="BN16" s="626"/>
      <c r="BO16" s="626"/>
      <c r="BP16" s="627" t="s">
        <v>188</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98544101</v>
      </c>
      <c r="CN16" s="576"/>
      <c r="CO16" s="576"/>
      <c r="CP16" s="576"/>
      <c r="CQ16" s="576"/>
      <c r="CR16" s="576"/>
      <c r="CS16" s="576"/>
      <c r="CT16" s="577"/>
      <c r="CU16" s="626">
        <v>23.5</v>
      </c>
      <c r="CV16" s="626"/>
      <c r="CW16" s="626"/>
      <c r="CX16" s="626"/>
      <c r="CY16" s="563">
        <v>5871224</v>
      </c>
      <c r="CZ16" s="576"/>
      <c r="DA16" s="576"/>
      <c r="DB16" s="576"/>
      <c r="DC16" s="576"/>
      <c r="DD16" s="576"/>
      <c r="DE16" s="576"/>
      <c r="DF16" s="576"/>
      <c r="DG16" s="576"/>
      <c r="DH16" s="576"/>
      <c r="DI16" s="576"/>
      <c r="DJ16" s="576"/>
      <c r="DK16" s="577"/>
      <c r="DL16" s="563">
        <v>74839056</v>
      </c>
      <c r="DM16" s="576"/>
      <c r="DN16" s="576"/>
      <c r="DO16" s="576"/>
      <c r="DP16" s="576"/>
      <c r="DQ16" s="576"/>
      <c r="DR16" s="576"/>
      <c r="DS16" s="576"/>
      <c r="DT16" s="576"/>
      <c r="DU16" s="576"/>
      <c r="DV16" s="576"/>
      <c r="DW16" s="576"/>
      <c r="DX16" s="633"/>
    </row>
    <row r="17" spans="2:128" ht="11.25" customHeight="1">
      <c r="B17" s="572" t="s">
        <v>215</v>
      </c>
      <c r="C17" s="573"/>
      <c r="D17" s="573"/>
      <c r="E17" s="573"/>
      <c r="F17" s="573"/>
      <c r="G17" s="573"/>
      <c r="H17" s="573"/>
      <c r="I17" s="573"/>
      <c r="J17" s="573"/>
      <c r="K17" s="573"/>
      <c r="L17" s="573"/>
      <c r="M17" s="573"/>
      <c r="N17" s="573"/>
      <c r="O17" s="573"/>
      <c r="P17" s="573"/>
      <c r="Q17" s="574"/>
      <c r="R17" s="575">
        <v>2115363</v>
      </c>
      <c r="S17" s="576"/>
      <c r="T17" s="576"/>
      <c r="U17" s="576"/>
      <c r="V17" s="576"/>
      <c r="W17" s="576"/>
      <c r="X17" s="576"/>
      <c r="Y17" s="577"/>
      <c r="Z17" s="624">
        <v>0.5</v>
      </c>
      <c r="AA17" s="589"/>
      <c r="AB17" s="589"/>
      <c r="AC17" s="625"/>
      <c r="AD17" s="563" t="s">
        <v>188</v>
      </c>
      <c r="AE17" s="576"/>
      <c r="AF17" s="576"/>
      <c r="AG17" s="576"/>
      <c r="AH17" s="576"/>
      <c r="AI17" s="576"/>
      <c r="AJ17" s="576"/>
      <c r="AK17" s="577"/>
      <c r="AL17" s="624" t="s">
        <v>188</v>
      </c>
      <c r="AM17" s="589"/>
      <c r="AN17" s="589"/>
      <c r="AO17" s="604"/>
      <c r="AP17" s="572" t="s">
        <v>216</v>
      </c>
      <c r="AQ17" s="573"/>
      <c r="AR17" s="573"/>
      <c r="AS17" s="573"/>
      <c r="AT17" s="573"/>
      <c r="AU17" s="573"/>
      <c r="AV17" s="573"/>
      <c r="AW17" s="573"/>
      <c r="AX17" s="573"/>
      <c r="AY17" s="573"/>
      <c r="AZ17" s="573"/>
      <c r="BA17" s="573"/>
      <c r="BB17" s="573"/>
      <c r="BC17" s="574"/>
      <c r="BD17" s="575">
        <v>21843399</v>
      </c>
      <c r="BE17" s="576"/>
      <c r="BF17" s="576"/>
      <c r="BG17" s="576"/>
      <c r="BH17" s="576"/>
      <c r="BI17" s="576"/>
      <c r="BJ17" s="576"/>
      <c r="BK17" s="577"/>
      <c r="BL17" s="626">
        <v>18.8</v>
      </c>
      <c r="BM17" s="626"/>
      <c r="BN17" s="626"/>
      <c r="BO17" s="626"/>
      <c r="BP17" s="627" t="s">
        <v>188</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818213</v>
      </c>
      <c r="CN17" s="576"/>
      <c r="CO17" s="576"/>
      <c r="CP17" s="576"/>
      <c r="CQ17" s="576"/>
      <c r="CR17" s="576"/>
      <c r="CS17" s="576"/>
      <c r="CT17" s="577"/>
      <c r="CU17" s="626">
        <v>0.2</v>
      </c>
      <c r="CV17" s="626"/>
      <c r="CW17" s="626"/>
      <c r="CX17" s="626"/>
      <c r="CY17" s="563" t="s">
        <v>188</v>
      </c>
      <c r="CZ17" s="576"/>
      <c r="DA17" s="576"/>
      <c r="DB17" s="576"/>
      <c r="DC17" s="576"/>
      <c r="DD17" s="576"/>
      <c r="DE17" s="576"/>
      <c r="DF17" s="576"/>
      <c r="DG17" s="576"/>
      <c r="DH17" s="576"/>
      <c r="DI17" s="576"/>
      <c r="DJ17" s="576"/>
      <c r="DK17" s="577"/>
      <c r="DL17" s="563">
        <v>57649</v>
      </c>
      <c r="DM17" s="576"/>
      <c r="DN17" s="576"/>
      <c r="DO17" s="576"/>
      <c r="DP17" s="576"/>
      <c r="DQ17" s="576"/>
      <c r="DR17" s="576"/>
      <c r="DS17" s="576"/>
      <c r="DT17" s="576"/>
      <c r="DU17" s="576"/>
      <c r="DV17" s="576"/>
      <c r="DW17" s="576"/>
      <c r="DX17" s="633"/>
    </row>
    <row r="18" spans="2:128" ht="11.25" customHeight="1">
      <c r="B18" s="572" t="s">
        <v>218</v>
      </c>
      <c r="C18" s="573"/>
      <c r="D18" s="573"/>
      <c r="E18" s="573"/>
      <c r="F18" s="573"/>
      <c r="G18" s="573"/>
      <c r="H18" s="573"/>
      <c r="I18" s="573"/>
      <c r="J18" s="573"/>
      <c r="K18" s="573"/>
      <c r="L18" s="573"/>
      <c r="M18" s="573"/>
      <c r="N18" s="573"/>
      <c r="O18" s="573"/>
      <c r="P18" s="573"/>
      <c r="Q18" s="574"/>
      <c r="R18" s="575">
        <v>100612</v>
      </c>
      <c r="S18" s="576"/>
      <c r="T18" s="576"/>
      <c r="U18" s="576"/>
      <c r="V18" s="576"/>
      <c r="W18" s="576"/>
      <c r="X18" s="576"/>
      <c r="Y18" s="577"/>
      <c r="Z18" s="624">
        <v>0</v>
      </c>
      <c r="AA18" s="589"/>
      <c r="AB18" s="589"/>
      <c r="AC18" s="625"/>
      <c r="AD18" s="563" t="s">
        <v>188</v>
      </c>
      <c r="AE18" s="576"/>
      <c r="AF18" s="576"/>
      <c r="AG18" s="576"/>
      <c r="AH18" s="576"/>
      <c r="AI18" s="576"/>
      <c r="AJ18" s="576"/>
      <c r="AK18" s="577"/>
      <c r="AL18" s="624" t="s">
        <v>188</v>
      </c>
      <c r="AM18" s="589"/>
      <c r="AN18" s="589"/>
      <c r="AO18" s="604"/>
      <c r="AP18" s="572" t="s">
        <v>219</v>
      </c>
      <c r="AQ18" s="573"/>
      <c r="AR18" s="573"/>
      <c r="AS18" s="573"/>
      <c r="AT18" s="573"/>
      <c r="AU18" s="573"/>
      <c r="AV18" s="573"/>
      <c r="AW18" s="573"/>
      <c r="AX18" s="573"/>
      <c r="AY18" s="573"/>
      <c r="AZ18" s="573"/>
      <c r="BA18" s="573"/>
      <c r="BB18" s="573"/>
      <c r="BC18" s="574"/>
      <c r="BD18" s="575">
        <v>24417886</v>
      </c>
      <c r="BE18" s="576"/>
      <c r="BF18" s="576"/>
      <c r="BG18" s="576"/>
      <c r="BH18" s="576"/>
      <c r="BI18" s="576"/>
      <c r="BJ18" s="576"/>
      <c r="BK18" s="577"/>
      <c r="BL18" s="626">
        <v>21.1</v>
      </c>
      <c r="BM18" s="626"/>
      <c r="BN18" s="626"/>
      <c r="BO18" s="626"/>
      <c r="BP18" s="627" t="s">
        <v>188</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62100938</v>
      </c>
      <c r="CN18" s="576"/>
      <c r="CO18" s="576"/>
      <c r="CP18" s="576"/>
      <c r="CQ18" s="576"/>
      <c r="CR18" s="576"/>
      <c r="CS18" s="576"/>
      <c r="CT18" s="577"/>
      <c r="CU18" s="626">
        <v>14.8</v>
      </c>
      <c r="CV18" s="626"/>
      <c r="CW18" s="626"/>
      <c r="CX18" s="626"/>
      <c r="CY18" s="563" t="s">
        <v>188</v>
      </c>
      <c r="CZ18" s="576"/>
      <c r="DA18" s="576"/>
      <c r="DB18" s="576"/>
      <c r="DC18" s="576"/>
      <c r="DD18" s="576"/>
      <c r="DE18" s="576"/>
      <c r="DF18" s="576"/>
      <c r="DG18" s="576"/>
      <c r="DH18" s="576"/>
      <c r="DI18" s="576"/>
      <c r="DJ18" s="576"/>
      <c r="DK18" s="577"/>
      <c r="DL18" s="563">
        <v>61159846</v>
      </c>
      <c r="DM18" s="576"/>
      <c r="DN18" s="576"/>
      <c r="DO18" s="576"/>
      <c r="DP18" s="576"/>
      <c r="DQ18" s="576"/>
      <c r="DR18" s="576"/>
      <c r="DS18" s="576"/>
      <c r="DT18" s="576"/>
      <c r="DU18" s="576"/>
      <c r="DV18" s="576"/>
      <c r="DW18" s="576"/>
      <c r="DX18" s="633"/>
    </row>
    <row r="19" spans="2:128" ht="11.25" customHeight="1">
      <c r="B19" s="572" t="s">
        <v>221</v>
      </c>
      <c r="C19" s="573"/>
      <c r="D19" s="573"/>
      <c r="E19" s="573"/>
      <c r="F19" s="573"/>
      <c r="G19" s="573"/>
      <c r="H19" s="573"/>
      <c r="I19" s="573"/>
      <c r="J19" s="573"/>
      <c r="K19" s="573"/>
      <c r="L19" s="573"/>
      <c r="M19" s="573"/>
      <c r="N19" s="573"/>
      <c r="O19" s="573"/>
      <c r="P19" s="573"/>
      <c r="Q19" s="574"/>
      <c r="R19" s="575">
        <v>248813442</v>
      </c>
      <c r="S19" s="576"/>
      <c r="T19" s="576"/>
      <c r="U19" s="576"/>
      <c r="V19" s="576"/>
      <c r="W19" s="576"/>
      <c r="X19" s="576"/>
      <c r="Y19" s="577"/>
      <c r="Z19" s="624">
        <v>57.9</v>
      </c>
      <c r="AA19" s="589"/>
      <c r="AB19" s="589"/>
      <c r="AC19" s="625"/>
      <c r="AD19" s="563">
        <v>230762716</v>
      </c>
      <c r="AE19" s="576"/>
      <c r="AF19" s="576"/>
      <c r="AG19" s="576"/>
      <c r="AH19" s="576"/>
      <c r="AI19" s="576"/>
      <c r="AJ19" s="576"/>
      <c r="AK19" s="577"/>
      <c r="AL19" s="624">
        <v>99.5</v>
      </c>
      <c r="AM19" s="589"/>
      <c r="AN19" s="589"/>
      <c r="AO19" s="604"/>
      <c r="AP19" s="572" t="s">
        <v>222</v>
      </c>
      <c r="AQ19" s="573"/>
      <c r="AR19" s="573"/>
      <c r="AS19" s="573"/>
      <c r="AT19" s="573"/>
      <c r="AU19" s="573"/>
      <c r="AV19" s="573"/>
      <c r="AW19" s="573"/>
      <c r="AX19" s="573"/>
      <c r="AY19" s="573"/>
      <c r="AZ19" s="573"/>
      <c r="BA19" s="573"/>
      <c r="BB19" s="573"/>
      <c r="BC19" s="574"/>
      <c r="BD19" s="575">
        <v>1809364</v>
      </c>
      <c r="BE19" s="576"/>
      <c r="BF19" s="576"/>
      <c r="BG19" s="576"/>
      <c r="BH19" s="576"/>
      <c r="BI19" s="576"/>
      <c r="BJ19" s="576"/>
      <c r="BK19" s="577"/>
      <c r="BL19" s="626">
        <v>1.6</v>
      </c>
      <c r="BM19" s="626"/>
      <c r="BN19" s="626"/>
      <c r="BO19" s="626"/>
      <c r="BP19" s="627" t="s">
        <v>188</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t="s">
        <v>188</v>
      </c>
      <c r="CN19" s="576"/>
      <c r="CO19" s="576"/>
      <c r="CP19" s="576"/>
      <c r="CQ19" s="576"/>
      <c r="CR19" s="576"/>
      <c r="CS19" s="576"/>
      <c r="CT19" s="577"/>
      <c r="CU19" s="626" t="s">
        <v>188</v>
      </c>
      <c r="CV19" s="626"/>
      <c r="CW19" s="626"/>
      <c r="CX19" s="626"/>
      <c r="CY19" s="563" t="s">
        <v>188</v>
      </c>
      <c r="CZ19" s="576"/>
      <c r="DA19" s="576"/>
      <c r="DB19" s="576"/>
      <c r="DC19" s="576"/>
      <c r="DD19" s="576"/>
      <c r="DE19" s="576"/>
      <c r="DF19" s="576"/>
      <c r="DG19" s="576"/>
      <c r="DH19" s="576"/>
      <c r="DI19" s="576"/>
      <c r="DJ19" s="576"/>
      <c r="DK19" s="577"/>
      <c r="DL19" s="563" t="s">
        <v>188</v>
      </c>
      <c r="DM19" s="576"/>
      <c r="DN19" s="576"/>
      <c r="DO19" s="576"/>
      <c r="DP19" s="576"/>
      <c r="DQ19" s="576"/>
      <c r="DR19" s="576"/>
      <c r="DS19" s="576"/>
      <c r="DT19" s="576"/>
      <c r="DU19" s="576"/>
      <c r="DV19" s="576"/>
      <c r="DW19" s="576"/>
      <c r="DX19" s="633"/>
    </row>
    <row r="20" spans="2:128" ht="11.25" customHeight="1">
      <c r="B20" s="572" t="s">
        <v>224</v>
      </c>
      <c r="C20" s="573"/>
      <c r="D20" s="573"/>
      <c r="E20" s="573"/>
      <c r="F20" s="573"/>
      <c r="G20" s="573"/>
      <c r="H20" s="573"/>
      <c r="I20" s="573"/>
      <c r="J20" s="573"/>
      <c r="K20" s="573"/>
      <c r="L20" s="573"/>
      <c r="M20" s="573"/>
      <c r="N20" s="573"/>
      <c r="O20" s="573"/>
      <c r="P20" s="573"/>
      <c r="Q20" s="574"/>
      <c r="R20" s="575">
        <v>426182</v>
      </c>
      <c r="S20" s="576"/>
      <c r="T20" s="576"/>
      <c r="U20" s="576"/>
      <c r="V20" s="576"/>
      <c r="W20" s="576"/>
      <c r="X20" s="576"/>
      <c r="Y20" s="577"/>
      <c r="Z20" s="624">
        <v>0.1</v>
      </c>
      <c r="AA20" s="589"/>
      <c r="AB20" s="589"/>
      <c r="AC20" s="625"/>
      <c r="AD20" s="563">
        <v>426182</v>
      </c>
      <c r="AE20" s="576"/>
      <c r="AF20" s="576"/>
      <c r="AG20" s="576"/>
      <c r="AH20" s="576"/>
      <c r="AI20" s="576"/>
      <c r="AJ20" s="576"/>
      <c r="AK20" s="577"/>
      <c r="AL20" s="624">
        <v>0.2</v>
      </c>
      <c r="AM20" s="589"/>
      <c r="AN20" s="589"/>
      <c r="AO20" s="604"/>
      <c r="AP20" s="630" t="s">
        <v>225</v>
      </c>
      <c r="AQ20" s="631"/>
      <c r="AR20" s="631"/>
      <c r="AS20" s="631"/>
      <c r="AT20" s="631"/>
      <c r="AU20" s="631"/>
      <c r="AV20" s="631"/>
      <c r="AW20" s="631"/>
      <c r="AX20" s="631"/>
      <c r="AY20" s="631"/>
      <c r="AZ20" s="631"/>
      <c r="BA20" s="631"/>
      <c r="BB20" s="631"/>
      <c r="BC20" s="632"/>
      <c r="BD20" s="575">
        <v>1175484</v>
      </c>
      <c r="BE20" s="576"/>
      <c r="BF20" s="576"/>
      <c r="BG20" s="576"/>
      <c r="BH20" s="576"/>
      <c r="BI20" s="576"/>
      <c r="BJ20" s="576"/>
      <c r="BK20" s="577"/>
      <c r="BL20" s="626">
        <v>1</v>
      </c>
      <c r="BM20" s="626"/>
      <c r="BN20" s="626"/>
      <c r="BO20" s="626"/>
      <c r="BP20" s="627" t="s">
        <v>188</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188</v>
      </c>
      <c r="CN20" s="576"/>
      <c r="CO20" s="576"/>
      <c r="CP20" s="576"/>
      <c r="CQ20" s="576"/>
      <c r="CR20" s="576"/>
      <c r="CS20" s="576"/>
      <c r="CT20" s="577"/>
      <c r="CU20" s="626" t="s">
        <v>188</v>
      </c>
      <c r="CV20" s="626"/>
      <c r="CW20" s="626"/>
      <c r="CX20" s="626"/>
      <c r="CY20" s="563" t="s">
        <v>188</v>
      </c>
      <c r="CZ20" s="576"/>
      <c r="DA20" s="576"/>
      <c r="DB20" s="576"/>
      <c r="DC20" s="576"/>
      <c r="DD20" s="576"/>
      <c r="DE20" s="576"/>
      <c r="DF20" s="576"/>
      <c r="DG20" s="576"/>
      <c r="DH20" s="576"/>
      <c r="DI20" s="576"/>
      <c r="DJ20" s="576"/>
      <c r="DK20" s="577"/>
      <c r="DL20" s="563" t="s">
        <v>188</v>
      </c>
      <c r="DM20" s="576"/>
      <c r="DN20" s="576"/>
      <c r="DO20" s="576"/>
      <c r="DP20" s="576"/>
      <c r="DQ20" s="576"/>
      <c r="DR20" s="576"/>
      <c r="DS20" s="576"/>
      <c r="DT20" s="576"/>
      <c r="DU20" s="576"/>
      <c r="DV20" s="576"/>
      <c r="DW20" s="576"/>
      <c r="DX20" s="633"/>
    </row>
    <row r="21" spans="2:128" ht="11.25" customHeight="1">
      <c r="B21" s="572" t="s">
        <v>227</v>
      </c>
      <c r="C21" s="573"/>
      <c r="D21" s="573"/>
      <c r="E21" s="573"/>
      <c r="F21" s="573"/>
      <c r="G21" s="573"/>
      <c r="H21" s="573"/>
      <c r="I21" s="573"/>
      <c r="J21" s="573"/>
      <c r="K21" s="573"/>
      <c r="L21" s="573"/>
      <c r="M21" s="573"/>
      <c r="N21" s="573"/>
      <c r="O21" s="573"/>
      <c r="P21" s="573"/>
      <c r="Q21" s="574"/>
      <c r="R21" s="575">
        <v>2116565</v>
      </c>
      <c r="S21" s="576"/>
      <c r="T21" s="576"/>
      <c r="U21" s="576"/>
      <c r="V21" s="576"/>
      <c r="W21" s="576"/>
      <c r="X21" s="576"/>
      <c r="Y21" s="577"/>
      <c r="Z21" s="624">
        <v>0.5</v>
      </c>
      <c r="AA21" s="589"/>
      <c r="AB21" s="589"/>
      <c r="AC21" s="625"/>
      <c r="AD21" s="563" t="s">
        <v>188</v>
      </c>
      <c r="AE21" s="576"/>
      <c r="AF21" s="576"/>
      <c r="AG21" s="576"/>
      <c r="AH21" s="576"/>
      <c r="AI21" s="576"/>
      <c r="AJ21" s="576"/>
      <c r="AK21" s="577"/>
      <c r="AL21" s="624" t="s">
        <v>188</v>
      </c>
      <c r="AM21" s="589"/>
      <c r="AN21" s="589"/>
      <c r="AO21" s="604"/>
      <c r="AP21" s="630" t="s">
        <v>228</v>
      </c>
      <c r="AQ21" s="631"/>
      <c r="AR21" s="631"/>
      <c r="AS21" s="631"/>
      <c r="AT21" s="631"/>
      <c r="AU21" s="631"/>
      <c r="AV21" s="631"/>
      <c r="AW21" s="631"/>
      <c r="AX21" s="631"/>
      <c r="AY21" s="631"/>
      <c r="AZ21" s="631"/>
      <c r="BA21" s="631"/>
      <c r="BB21" s="631"/>
      <c r="BC21" s="632"/>
      <c r="BD21" s="575">
        <v>385952</v>
      </c>
      <c r="BE21" s="576"/>
      <c r="BF21" s="576"/>
      <c r="BG21" s="576"/>
      <c r="BH21" s="576"/>
      <c r="BI21" s="576"/>
      <c r="BJ21" s="576"/>
      <c r="BK21" s="577"/>
      <c r="BL21" s="626">
        <v>0.3</v>
      </c>
      <c r="BM21" s="626"/>
      <c r="BN21" s="626"/>
      <c r="BO21" s="626"/>
      <c r="BP21" s="627" t="s">
        <v>188</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446454</v>
      </c>
      <c r="CN21" s="576"/>
      <c r="CO21" s="576"/>
      <c r="CP21" s="576"/>
      <c r="CQ21" s="576"/>
      <c r="CR21" s="576"/>
      <c r="CS21" s="576"/>
      <c r="CT21" s="577"/>
      <c r="CU21" s="626">
        <v>0.1</v>
      </c>
      <c r="CV21" s="626"/>
      <c r="CW21" s="626"/>
      <c r="CX21" s="626"/>
      <c r="CY21" s="563" t="s">
        <v>188</v>
      </c>
      <c r="CZ21" s="576"/>
      <c r="DA21" s="576"/>
      <c r="DB21" s="576"/>
      <c r="DC21" s="576"/>
      <c r="DD21" s="576"/>
      <c r="DE21" s="576"/>
      <c r="DF21" s="576"/>
      <c r="DG21" s="576"/>
      <c r="DH21" s="576"/>
      <c r="DI21" s="576"/>
      <c r="DJ21" s="576"/>
      <c r="DK21" s="577"/>
      <c r="DL21" s="563">
        <v>446454</v>
      </c>
      <c r="DM21" s="576"/>
      <c r="DN21" s="576"/>
      <c r="DO21" s="576"/>
      <c r="DP21" s="576"/>
      <c r="DQ21" s="576"/>
      <c r="DR21" s="576"/>
      <c r="DS21" s="576"/>
      <c r="DT21" s="576"/>
      <c r="DU21" s="576"/>
      <c r="DV21" s="576"/>
      <c r="DW21" s="576"/>
      <c r="DX21" s="633"/>
    </row>
    <row r="22" spans="2:128" ht="11.25" customHeight="1">
      <c r="B22" s="572" t="s">
        <v>230</v>
      </c>
      <c r="C22" s="573"/>
      <c r="D22" s="573"/>
      <c r="E22" s="573"/>
      <c r="F22" s="573"/>
      <c r="G22" s="573"/>
      <c r="H22" s="573"/>
      <c r="I22" s="573"/>
      <c r="J22" s="573"/>
      <c r="K22" s="573"/>
      <c r="L22" s="573"/>
      <c r="M22" s="573"/>
      <c r="N22" s="573"/>
      <c r="O22" s="573"/>
      <c r="P22" s="573"/>
      <c r="Q22" s="574"/>
      <c r="R22" s="575">
        <v>3586264</v>
      </c>
      <c r="S22" s="576"/>
      <c r="T22" s="576"/>
      <c r="U22" s="576"/>
      <c r="V22" s="576"/>
      <c r="W22" s="576"/>
      <c r="X22" s="576"/>
      <c r="Y22" s="577"/>
      <c r="Z22" s="624">
        <v>0.8</v>
      </c>
      <c r="AA22" s="589"/>
      <c r="AB22" s="589"/>
      <c r="AC22" s="625"/>
      <c r="AD22" s="563">
        <v>148468</v>
      </c>
      <c r="AE22" s="576"/>
      <c r="AF22" s="576"/>
      <c r="AG22" s="576"/>
      <c r="AH22" s="576"/>
      <c r="AI22" s="576"/>
      <c r="AJ22" s="576"/>
      <c r="AK22" s="577"/>
      <c r="AL22" s="624">
        <v>0.1</v>
      </c>
      <c r="AM22" s="589"/>
      <c r="AN22" s="589"/>
      <c r="AO22" s="604"/>
      <c r="AP22" s="630" t="s">
        <v>231</v>
      </c>
      <c r="AQ22" s="631"/>
      <c r="AR22" s="631"/>
      <c r="AS22" s="631"/>
      <c r="AT22" s="631"/>
      <c r="AU22" s="631"/>
      <c r="AV22" s="631"/>
      <c r="AW22" s="631"/>
      <c r="AX22" s="631"/>
      <c r="AY22" s="631"/>
      <c r="AZ22" s="631"/>
      <c r="BA22" s="631"/>
      <c r="BB22" s="631"/>
      <c r="BC22" s="632"/>
      <c r="BD22" s="575">
        <v>560143</v>
      </c>
      <c r="BE22" s="576"/>
      <c r="BF22" s="576"/>
      <c r="BG22" s="576"/>
      <c r="BH22" s="576"/>
      <c r="BI22" s="576"/>
      <c r="BJ22" s="576"/>
      <c r="BK22" s="577"/>
      <c r="BL22" s="626">
        <v>0.5</v>
      </c>
      <c r="BM22" s="626"/>
      <c r="BN22" s="626"/>
      <c r="BO22" s="626"/>
      <c r="BP22" s="627" t="s">
        <v>188</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1296084</v>
      </c>
      <c r="CN22" s="576"/>
      <c r="CO22" s="576"/>
      <c r="CP22" s="576"/>
      <c r="CQ22" s="576"/>
      <c r="CR22" s="576"/>
      <c r="CS22" s="576"/>
      <c r="CT22" s="577"/>
      <c r="CU22" s="626">
        <v>0.3</v>
      </c>
      <c r="CV22" s="626"/>
      <c r="CW22" s="626"/>
      <c r="CX22" s="626"/>
      <c r="CY22" s="563" t="s">
        <v>188</v>
      </c>
      <c r="CZ22" s="576"/>
      <c r="DA22" s="576"/>
      <c r="DB22" s="576"/>
      <c r="DC22" s="576"/>
      <c r="DD22" s="576"/>
      <c r="DE22" s="576"/>
      <c r="DF22" s="576"/>
      <c r="DG22" s="576"/>
      <c r="DH22" s="576"/>
      <c r="DI22" s="576"/>
      <c r="DJ22" s="576"/>
      <c r="DK22" s="577"/>
      <c r="DL22" s="563">
        <v>1296084</v>
      </c>
      <c r="DM22" s="576"/>
      <c r="DN22" s="576"/>
      <c r="DO22" s="576"/>
      <c r="DP22" s="576"/>
      <c r="DQ22" s="576"/>
      <c r="DR22" s="576"/>
      <c r="DS22" s="576"/>
      <c r="DT22" s="576"/>
      <c r="DU22" s="576"/>
      <c r="DV22" s="576"/>
      <c r="DW22" s="576"/>
      <c r="DX22" s="633"/>
    </row>
    <row r="23" spans="2:128" ht="11.25" customHeight="1">
      <c r="B23" s="572" t="s">
        <v>233</v>
      </c>
      <c r="C23" s="573"/>
      <c r="D23" s="573"/>
      <c r="E23" s="573"/>
      <c r="F23" s="573"/>
      <c r="G23" s="573"/>
      <c r="H23" s="573"/>
      <c r="I23" s="573"/>
      <c r="J23" s="573"/>
      <c r="K23" s="573"/>
      <c r="L23" s="573"/>
      <c r="M23" s="573"/>
      <c r="N23" s="573"/>
      <c r="O23" s="573"/>
      <c r="P23" s="573"/>
      <c r="Q23" s="574"/>
      <c r="R23" s="575">
        <v>1666203</v>
      </c>
      <c r="S23" s="576"/>
      <c r="T23" s="576"/>
      <c r="U23" s="576"/>
      <c r="V23" s="576"/>
      <c r="W23" s="576"/>
      <c r="X23" s="576"/>
      <c r="Y23" s="577"/>
      <c r="Z23" s="624">
        <v>0.4</v>
      </c>
      <c r="AA23" s="589"/>
      <c r="AB23" s="589"/>
      <c r="AC23" s="625"/>
      <c r="AD23" s="563">
        <v>306815</v>
      </c>
      <c r="AE23" s="576"/>
      <c r="AF23" s="576"/>
      <c r="AG23" s="576"/>
      <c r="AH23" s="576"/>
      <c r="AI23" s="576"/>
      <c r="AJ23" s="576"/>
      <c r="AK23" s="577"/>
      <c r="AL23" s="624">
        <v>0.1</v>
      </c>
      <c r="AM23" s="589"/>
      <c r="AN23" s="589"/>
      <c r="AO23" s="604"/>
      <c r="AP23" s="630" t="s">
        <v>234</v>
      </c>
      <c r="AQ23" s="631"/>
      <c r="AR23" s="631"/>
      <c r="AS23" s="631"/>
      <c r="AT23" s="631"/>
      <c r="AU23" s="631"/>
      <c r="AV23" s="631"/>
      <c r="AW23" s="631"/>
      <c r="AX23" s="631"/>
      <c r="AY23" s="631"/>
      <c r="AZ23" s="631"/>
      <c r="BA23" s="631"/>
      <c r="BB23" s="631"/>
      <c r="BC23" s="632"/>
      <c r="BD23" s="575">
        <v>9378544</v>
      </c>
      <c r="BE23" s="576"/>
      <c r="BF23" s="576"/>
      <c r="BG23" s="576"/>
      <c r="BH23" s="576"/>
      <c r="BI23" s="576"/>
      <c r="BJ23" s="576"/>
      <c r="BK23" s="577"/>
      <c r="BL23" s="626">
        <v>8.1</v>
      </c>
      <c r="BM23" s="626"/>
      <c r="BN23" s="626"/>
      <c r="BO23" s="626"/>
      <c r="BP23" s="627" t="s">
        <v>188</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648112</v>
      </c>
      <c r="CN23" s="576"/>
      <c r="CO23" s="576"/>
      <c r="CP23" s="576"/>
      <c r="CQ23" s="576"/>
      <c r="CR23" s="576"/>
      <c r="CS23" s="576"/>
      <c r="CT23" s="577"/>
      <c r="CU23" s="626">
        <v>0.2</v>
      </c>
      <c r="CV23" s="626"/>
      <c r="CW23" s="626"/>
      <c r="CX23" s="626"/>
      <c r="CY23" s="563" t="s">
        <v>188</v>
      </c>
      <c r="CZ23" s="576"/>
      <c r="DA23" s="576"/>
      <c r="DB23" s="576"/>
      <c r="DC23" s="576"/>
      <c r="DD23" s="576"/>
      <c r="DE23" s="576"/>
      <c r="DF23" s="576"/>
      <c r="DG23" s="576"/>
      <c r="DH23" s="576"/>
      <c r="DI23" s="576"/>
      <c r="DJ23" s="576"/>
      <c r="DK23" s="577"/>
      <c r="DL23" s="563">
        <v>648112</v>
      </c>
      <c r="DM23" s="576"/>
      <c r="DN23" s="576"/>
      <c r="DO23" s="576"/>
      <c r="DP23" s="576"/>
      <c r="DQ23" s="576"/>
      <c r="DR23" s="576"/>
      <c r="DS23" s="576"/>
      <c r="DT23" s="576"/>
      <c r="DU23" s="576"/>
      <c r="DV23" s="576"/>
      <c r="DW23" s="576"/>
      <c r="DX23" s="633"/>
    </row>
    <row r="24" spans="2:128" ht="11.25" customHeight="1">
      <c r="B24" s="572" t="s">
        <v>236</v>
      </c>
      <c r="C24" s="573"/>
      <c r="D24" s="573"/>
      <c r="E24" s="573"/>
      <c r="F24" s="573"/>
      <c r="G24" s="573"/>
      <c r="H24" s="573"/>
      <c r="I24" s="573"/>
      <c r="J24" s="573"/>
      <c r="K24" s="573"/>
      <c r="L24" s="573"/>
      <c r="M24" s="573"/>
      <c r="N24" s="573"/>
      <c r="O24" s="573"/>
      <c r="P24" s="573"/>
      <c r="Q24" s="574"/>
      <c r="R24" s="575">
        <v>43036233</v>
      </c>
      <c r="S24" s="576"/>
      <c r="T24" s="576"/>
      <c r="U24" s="576"/>
      <c r="V24" s="576"/>
      <c r="W24" s="576"/>
      <c r="X24" s="576"/>
      <c r="Y24" s="577"/>
      <c r="Z24" s="624">
        <v>10</v>
      </c>
      <c r="AA24" s="589"/>
      <c r="AB24" s="589"/>
      <c r="AC24" s="625"/>
      <c r="AD24" s="563" t="s">
        <v>188</v>
      </c>
      <c r="AE24" s="576"/>
      <c r="AF24" s="576"/>
      <c r="AG24" s="576"/>
      <c r="AH24" s="576"/>
      <c r="AI24" s="576"/>
      <c r="AJ24" s="576"/>
      <c r="AK24" s="577"/>
      <c r="AL24" s="624" t="s">
        <v>188</v>
      </c>
      <c r="AM24" s="589"/>
      <c r="AN24" s="589"/>
      <c r="AO24" s="604"/>
      <c r="AP24" s="630" t="s">
        <v>237</v>
      </c>
      <c r="AQ24" s="631"/>
      <c r="AR24" s="631"/>
      <c r="AS24" s="631"/>
      <c r="AT24" s="631"/>
      <c r="AU24" s="631"/>
      <c r="AV24" s="631"/>
      <c r="AW24" s="631"/>
      <c r="AX24" s="631"/>
      <c r="AY24" s="631"/>
      <c r="AZ24" s="631"/>
      <c r="BA24" s="631"/>
      <c r="BB24" s="631"/>
      <c r="BC24" s="632"/>
      <c r="BD24" s="575">
        <v>13166971</v>
      </c>
      <c r="BE24" s="576"/>
      <c r="BF24" s="576"/>
      <c r="BG24" s="576"/>
      <c r="BH24" s="576"/>
      <c r="BI24" s="576"/>
      <c r="BJ24" s="576"/>
      <c r="BK24" s="577"/>
      <c r="BL24" s="626">
        <v>11.4</v>
      </c>
      <c r="BM24" s="626"/>
      <c r="BN24" s="626"/>
      <c r="BO24" s="626"/>
      <c r="BP24" s="627" t="s">
        <v>188</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12048691</v>
      </c>
      <c r="CN24" s="576"/>
      <c r="CO24" s="576"/>
      <c r="CP24" s="576"/>
      <c r="CQ24" s="576"/>
      <c r="CR24" s="576"/>
      <c r="CS24" s="576"/>
      <c r="CT24" s="577"/>
      <c r="CU24" s="626">
        <v>2.9</v>
      </c>
      <c r="CV24" s="626"/>
      <c r="CW24" s="626"/>
      <c r="CX24" s="626"/>
      <c r="CY24" s="563" t="s">
        <v>188</v>
      </c>
      <c r="CZ24" s="576"/>
      <c r="DA24" s="576"/>
      <c r="DB24" s="576"/>
      <c r="DC24" s="576"/>
      <c r="DD24" s="576"/>
      <c r="DE24" s="576"/>
      <c r="DF24" s="576"/>
      <c r="DG24" s="576"/>
      <c r="DH24" s="576"/>
      <c r="DI24" s="576"/>
      <c r="DJ24" s="576"/>
      <c r="DK24" s="577"/>
      <c r="DL24" s="563">
        <v>12048691</v>
      </c>
      <c r="DM24" s="576"/>
      <c r="DN24" s="576"/>
      <c r="DO24" s="576"/>
      <c r="DP24" s="576"/>
      <c r="DQ24" s="576"/>
      <c r="DR24" s="576"/>
      <c r="DS24" s="576"/>
      <c r="DT24" s="576"/>
      <c r="DU24" s="576"/>
      <c r="DV24" s="576"/>
      <c r="DW24" s="576"/>
      <c r="DX24" s="633"/>
    </row>
    <row r="25" spans="2:128" ht="11.25" customHeight="1">
      <c r="B25" s="572" t="s">
        <v>239</v>
      </c>
      <c r="C25" s="573"/>
      <c r="D25" s="573"/>
      <c r="E25" s="573"/>
      <c r="F25" s="573"/>
      <c r="G25" s="573"/>
      <c r="H25" s="573"/>
      <c r="I25" s="573"/>
      <c r="J25" s="573"/>
      <c r="K25" s="573"/>
      <c r="L25" s="573"/>
      <c r="M25" s="573"/>
      <c r="N25" s="573"/>
      <c r="O25" s="573"/>
      <c r="P25" s="573"/>
      <c r="Q25" s="574"/>
      <c r="R25" s="575" t="s">
        <v>188</v>
      </c>
      <c r="S25" s="576"/>
      <c r="T25" s="576"/>
      <c r="U25" s="576"/>
      <c r="V25" s="576"/>
      <c r="W25" s="576"/>
      <c r="X25" s="576"/>
      <c r="Y25" s="577"/>
      <c r="Z25" s="624" t="s">
        <v>188</v>
      </c>
      <c r="AA25" s="589"/>
      <c r="AB25" s="589"/>
      <c r="AC25" s="625"/>
      <c r="AD25" s="563" t="s">
        <v>188</v>
      </c>
      <c r="AE25" s="576"/>
      <c r="AF25" s="576"/>
      <c r="AG25" s="576"/>
      <c r="AH25" s="576"/>
      <c r="AI25" s="576"/>
      <c r="AJ25" s="576"/>
      <c r="AK25" s="577"/>
      <c r="AL25" s="624" t="s">
        <v>188</v>
      </c>
      <c r="AM25" s="589"/>
      <c r="AN25" s="589"/>
      <c r="AO25" s="604"/>
      <c r="AP25" s="630" t="s">
        <v>240</v>
      </c>
      <c r="AQ25" s="631"/>
      <c r="AR25" s="631"/>
      <c r="AS25" s="631"/>
      <c r="AT25" s="631"/>
      <c r="AU25" s="631"/>
      <c r="AV25" s="631"/>
      <c r="AW25" s="631"/>
      <c r="AX25" s="631"/>
      <c r="AY25" s="631"/>
      <c r="AZ25" s="631"/>
      <c r="BA25" s="631"/>
      <c r="BB25" s="631"/>
      <c r="BC25" s="632"/>
      <c r="BD25" s="575">
        <v>12</v>
      </c>
      <c r="BE25" s="576"/>
      <c r="BF25" s="576"/>
      <c r="BG25" s="576"/>
      <c r="BH25" s="576"/>
      <c r="BI25" s="576"/>
      <c r="BJ25" s="576"/>
      <c r="BK25" s="577"/>
      <c r="BL25" s="626">
        <v>0</v>
      </c>
      <c r="BM25" s="626"/>
      <c r="BN25" s="626"/>
      <c r="BO25" s="626"/>
      <c r="BP25" s="627" t="s">
        <v>188</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266731</v>
      </c>
      <c r="CN25" s="576"/>
      <c r="CO25" s="576"/>
      <c r="CP25" s="576"/>
      <c r="CQ25" s="576"/>
      <c r="CR25" s="576"/>
      <c r="CS25" s="576"/>
      <c r="CT25" s="577"/>
      <c r="CU25" s="626">
        <v>0.1</v>
      </c>
      <c r="CV25" s="626"/>
      <c r="CW25" s="626"/>
      <c r="CX25" s="626"/>
      <c r="CY25" s="563" t="s">
        <v>188</v>
      </c>
      <c r="CZ25" s="576"/>
      <c r="DA25" s="576"/>
      <c r="DB25" s="576"/>
      <c r="DC25" s="576"/>
      <c r="DD25" s="576"/>
      <c r="DE25" s="576"/>
      <c r="DF25" s="576"/>
      <c r="DG25" s="576"/>
      <c r="DH25" s="576"/>
      <c r="DI25" s="576"/>
      <c r="DJ25" s="576"/>
      <c r="DK25" s="577"/>
      <c r="DL25" s="563">
        <v>266731</v>
      </c>
      <c r="DM25" s="576"/>
      <c r="DN25" s="576"/>
      <c r="DO25" s="576"/>
      <c r="DP25" s="576"/>
      <c r="DQ25" s="576"/>
      <c r="DR25" s="576"/>
      <c r="DS25" s="576"/>
      <c r="DT25" s="576"/>
      <c r="DU25" s="576"/>
      <c r="DV25" s="576"/>
      <c r="DW25" s="576"/>
      <c r="DX25" s="633"/>
    </row>
    <row r="26" spans="2:128" ht="11.25" customHeight="1">
      <c r="B26" s="572" t="s">
        <v>242</v>
      </c>
      <c r="C26" s="573"/>
      <c r="D26" s="573"/>
      <c r="E26" s="573"/>
      <c r="F26" s="573"/>
      <c r="G26" s="573"/>
      <c r="H26" s="573"/>
      <c r="I26" s="573"/>
      <c r="J26" s="573"/>
      <c r="K26" s="573"/>
      <c r="L26" s="573"/>
      <c r="M26" s="573"/>
      <c r="N26" s="573"/>
      <c r="O26" s="573"/>
      <c r="P26" s="573"/>
      <c r="Q26" s="574"/>
      <c r="R26" s="575">
        <v>1694156</v>
      </c>
      <c r="S26" s="576"/>
      <c r="T26" s="576"/>
      <c r="U26" s="576"/>
      <c r="V26" s="576"/>
      <c r="W26" s="576"/>
      <c r="X26" s="576"/>
      <c r="Y26" s="577"/>
      <c r="Z26" s="624">
        <v>0.4</v>
      </c>
      <c r="AA26" s="589"/>
      <c r="AB26" s="589"/>
      <c r="AC26" s="625"/>
      <c r="AD26" s="563">
        <v>111848</v>
      </c>
      <c r="AE26" s="576"/>
      <c r="AF26" s="576"/>
      <c r="AG26" s="576"/>
      <c r="AH26" s="576"/>
      <c r="AI26" s="576"/>
      <c r="AJ26" s="576"/>
      <c r="AK26" s="577"/>
      <c r="AL26" s="624">
        <v>0</v>
      </c>
      <c r="AM26" s="589"/>
      <c r="AN26" s="589"/>
      <c r="AO26" s="604"/>
      <c r="AP26" s="630" t="s">
        <v>243</v>
      </c>
      <c r="AQ26" s="631"/>
      <c r="AR26" s="631"/>
      <c r="AS26" s="631"/>
      <c r="AT26" s="631"/>
      <c r="AU26" s="631"/>
      <c r="AV26" s="631"/>
      <c r="AW26" s="631"/>
      <c r="AX26" s="631"/>
      <c r="AY26" s="631"/>
      <c r="AZ26" s="631"/>
      <c r="BA26" s="631"/>
      <c r="BB26" s="631"/>
      <c r="BC26" s="632"/>
      <c r="BD26" s="575" t="s">
        <v>188</v>
      </c>
      <c r="BE26" s="576"/>
      <c r="BF26" s="576"/>
      <c r="BG26" s="576"/>
      <c r="BH26" s="576"/>
      <c r="BI26" s="576"/>
      <c r="BJ26" s="576"/>
      <c r="BK26" s="577"/>
      <c r="BL26" s="626" t="s">
        <v>188</v>
      </c>
      <c r="BM26" s="626"/>
      <c r="BN26" s="626"/>
      <c r="BO26" s="626"/>
      <c r="BP26" s="627" t="s">
        <v>188</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188</v>
      </c>
      <c r="CN26" s="576"/>
      <c r="CO26" s="576"/>
      <c r="CP26" s="576"/>
      <c r="CQ26" s="576"/>
      <c r="CR26" s="576"/>
      <c r="CS26" s="576"/>
      <c r="CT26" s="577"/>
      <c r="CU26" s="626" t="s">
        <v>188</v>
      </c>
      <c r="CV26" s="626"/>
      <c r="CW26" s="626"/>
      <c r="CX26" s="626"/>
      <c r="CY26" s="563" t="s">
        <v>188</v>
      </c>
      <c r="CZ26" s="576"/>
      <c r="DA26" s="576"/>
      <c r="DB26" s="576"/>
      <c r="DC26" s="576"/>
      <c r="DD26" s="576"/>
      <c r="DE26" s="576"/>
      <c r="DF26" s="576"/>
      <c r="DG26" s="576"/>
      <c r="DH26" s="576"/>
      <c r="DI26" s="576"/>
      <c r="DJ26" s="576"/>
      <c r="DK26" s="577"/>
      <c r="DL26" s="563" t="s">
        <v>188</v>
      </c>
      <c r="DM26" s="576"/>
      <c r="DN26" s="576"/>
      <c r="DO26" s="576"/>
      <c r="DP26" s="576"/>
      <c r="DQ26" s="576"/>
      <c r="DR26" s="576"/>
      <c r="DS26" s="576"/>
      <c r="DT26" s="576"/>
      <c r="DU26" s="576"/>
      <c r="DV26" s="576"/>
      <c r="DW26" s="576"/>
      <c r="DX26" s="633"/>
    </row>
    <row r="27" spans="2:128" ht="11.25" customHeight="1">
      <c r="B27" s="572" t="s">
        <v>245</v>
      </c>
      <c r="C27" s="573"/>
      <c r="D27" s="573"/>
      <c r="E27" s="573"/>
      <c r="F27" s="573"/>
      <c r="G27" s="573"/>
      <c r="H27" s="573"/>
      <c r="I27" s="573"/>
      <c r="J27" s="573"/>
      <c r="K27" s="573"/>
      <c r="L27" s="573"/>
      <c r="M27" s="573"/>
      <c r="N27" s="573"/>
      <c r="O27" s="573"/>
      <c r="P27" s="573"/>
      <c r="Q27" s="574"/>
      <c r="R27" s="575">
        <v>105841</v>
      </c>
      <c r="S27" s="576"/>
      <c r="T27" s="576"/>
      <c r="U27" s="576"/>
      <c r="V27" s="576"/>
      <c r="W27" s="576"/>
      <c r="X27" s="576"/>
      <c r="Y27" s="577"/>
      <c r="Z27" s="624">
        <v>0</v>
      </c>
      <c r="AA27" s="589"/>
      <c r="AB27" s="589"/>
      <c r="AC27" s="625"/>
      <c r="AD27" s="563" t="s">
        <v>188</v>
      </c>
      <c r="AE27" s="576"/>
      <c r="AF27" s="576"/>
      <c r="AG27" s="576"/>
      <c r="AH27" s="576"/>
      <c r="AI27" s="576"/>
      <c r="AJ27" s="576"/>
      <c r="AK27" s="577"/>
      <c r="AL27" s="624" t="s">
        <v>188</v>
      </c>
      <c r="AM27" s="589"/>
      <c r="AN27" s="589"/>
      <c r="AO27" s="604"/>
      <c r="AP27" s="630" t="s">
        <v>246</v>
      </c>
      <c r="AQ27" s="631"/>
      <c r="AR27" s="631"/>
      <c r="AS27" s="631"/>
      <c r="AT27" s="631"/>
      <c r="AU27" s="631"/>
      <c r="AV27" s="631"/>
      <c r="AW27" s="631"/>
      <c r="AX27" s="631"/>
      <c r="AY27" s="631"/>
      <c r="AZ27" s="631"/>
      <c r="BA27" s="631"/>
      <c r="BB27" s="631"/>
      <c r="BC27" s="632"/>
      <c r="BD27" s="575" t="s">
        <v>188</v>
      </c>
      <c r="BE27" s="576"/>
      <c r="BF27" s="576"/>
      <c r="BG27" s="576"/>
      <c r="BH27" s="576"/>
      <c r="BI27" s="576"/>
      <c r="BJ27" s="576"/>
      <c r="BK27" s="577"/>
      <c r="BL27" s="626" t="s">
        <v>188</v>
      </c>
      <c r="BM27" s="626"/>
      <c r="BN27" s="626"/>
      <c r="BO27" s="626"/>
      <c r="BP27" s="627" t="s">
        <v>188</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383000</v>
      </c>
      <c r="CN27" s="576"/>
      <c r="CO27" s="576"/>
      <c r="CP27" s="576"/>
      <c r="CQ27" s="576"/>
      <c r="CR27" s="576"/>
      <c r="CS27" s="576"/>
      <c r="CT27" s="577"/>
      <c r="CU27" s="626">
        <v>0.1</v>
      </c>
      <c r="CV27" s="626"/>
      <c r="CW27" s="626"/>
      <c r="CX27" s="626"/>
      <c r="CY27" s="563" t="s">
        <v>188</v>
      </c>
      <c r="CZ27" s="576"/>
      <c r="DA27" s="576"/>
      <c r="DB27" s="576"/>
      <c r="DC27" s="576"/>
      <c r="DD27" s="576"/>
      <c r="DE27" s="576"/>
      <c r="DF27" s="576"/>
      <c r="DG27" s="576"/>
      <c r="DH27" s="576"/>
      <c r="DI27" s="576"/>
      <c r="DJ27" s="576"/>
      <c r="DK27" s="577"/>
      <c r="DL27" s="563">
        <v>383000</v>
      </c>
      <c r="DM27" s="576"/>
      <c r="DN27" s="576"/>
      <c r="DO27" s="576"/>
      <c r="DP27" s="576"/>
      <c r="DQ27" s="576"/>
      <c r="DR27" s="576"/>
      <c r="DS27" s="576"/>
      <c r="DT27" s="576"/>
      <c r="DU27" s="576"/>
      <c r="DV27" s="576"/>
      <c r="DW27" s="576"/>
      <c r="DX27" s="633"/>
    </row>
    <row r="28" spans="2:128" ht="11.25" customHeight="1">
      <c r="B28" s="572" t="s">
        <v>248</v>
      </c>
      <c r="C28" s="573"/>
      <c r="D28" s="573"/>
      <c r="E28" s="573"/>
      <c r="F28" s="573"/>
      <c r="G28" s="573"/>
      <c r="H28" s="573"/>
      <c r="I28" s="573"/>
      <c r="J28" s="573"/>
      <c r="K28" s="573"/>
      <c r="L28" s="573"/>
      <c r="M28" s="573"/>
      <c r="N28" s="573"/>
      <c r="O28" s="573"/>
      <c r="P28" s="573"/>
      <c r="Q28" s="574"/>
      <c r="R28" s="575">
        <v>12435487</v>
      </c>
      <c r="S28" s="576"/>
      <c r="T28" s="576"/>
      <c r="U28" s="576"/>
      <c r="V28" s="576"/>
      <c r="W28" s="576"/>
      <c r="X28" s="576"/>
      <c r="Y28" s="577"/>
      <c r="Z28" s="624">
        <v>2.9</v>
      </c>
      <c r="AA28" s="589"/>
      <c r="AB28" s="589"/>
      <c r="AC28" s="625"/>
      <c r="AD28" s="563" t="s">
        <v>188</v>
      </c>
      <c r="AE28" s="576"/>
      <c r="AF28" s="576"/>
      <c r="AG28" s="576"/>
      <c r="AH28" s="576"/>
      <c r="AI28" s="576"/>
      <c r="AJ28" s="576"/>
      <c r="AK28" s="577"/>
      <c r="AL28" s="624" t="s">
        <v>188</v>
      </c>
      <c r="AM28" s="589"/>
      <c r="AN28" s="589"/>
      <c r="AO28" s="604"/>
      <c r="AP28" s="630" t="s">
        <v>249</v>
      </c>
      <c r="AQ28" s="631"/>
      <c r="AR28" s="631"/>
      <c r="AS28" s="631"/>
      <c r="AT28" s="631"/>
      <c r="AU28" s="631"/>
      <c r="AV28" s="631"/>
      <c r="AW28" s="631"/>
      <c r="AX28" s="631"/>
      <c r="AY28" s="631"/>
      <c r="AZ28" s="631"/>
      <c r="BA28" s="631"/>
      <c r="BB28" s="631"/>
      <c r="BC28" s="632"/>
      <c r="BD28" s="575">
        <v>13353</v>
      </c>
      <c r="BE28" s="576"/>
      <c r="BF28" s="576"/>
      <c r="BG28" s="576"/>
      <c r="BH28" s="576"/>
      <c r="BI28" s="576"/>
      <c r="BJ28" s="576"/>
      <c r="BK28" s="577"/>
      <c r="BL28" s="626">
        <v>0</v>
      </c>
      <c r="BM28" s="626"/>
      <c r="BN28" s="626"/>
      <c r="BO28" s="626"/>
      <c r="BP28" s="627" t="s">
        <v>188</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t="s">
        <v>188</v>
      </c>
      <c r="CN28" s="576"/>
      <c r="CO28" s="576"/>
      <c r="CP28" s="576"/>
      <c r="CQ28" s="576"/>
      <c r="CR28" s="576"/>
      <c r="CS28" s="576"/>
      <c r="CT28" s="577"/>
      <c r="CU28" s="626" t="s">
        <v>188</v>
      </c>
      <c r="CV28" s="626"/>
      <c r="CW28" s="626"/>
      <c r="CX28" s="626"/>
      <c r="CY28" s="563" t="s">
        <v>188</v>
      </c>
      <c r="CZ28" s="576"/>
      <c r="DA28" s="576"/>
      <c r="DB28" s="576"/>
      <c r="DC28" s="576"/>
      <c r="DD28" s="576"/>
      <c r="DE28" s="576"/>
      <c r="DF28" s="576"/>
      <c r="DG28" s="576"/>
      <c r="DH28" s="576"/>
      <c r="DI28" s="576"/>
      <c r="DJ28" s="576"/>
      <c r="DK28" s="577"/>
      <c r="DL28" s="563" t="s">
        <v>188</v>
      </c>
      <c r="DM28" s="576"/>
      <c r="DN28" s="576"/>
      <c r="DO28" s="576"/>
      <c r="DP28" s="576"/>
      <c r="DQ28" s="576"/>
      <c r="DR28" s="576"/>
      <c r="DS28" s="576"/>
      <c r="DT28" s="576"/>
      <c r="DU28" s="576"/>
      <c r="DV28" s="576"/>
      <c r="DW28" s="576"/>
      <c r="DX28" s="633"/>
    </row>
    <row r="29" spans="2:128" ht="11.25" customHeight="1">
      <c r="B29" s="572" t="s">
        <v>251</v>
      </c>
      <c r="C29" s="573"/>
      <c r="D29" s="573"/>
      <c r="E29" s="573"/>
      <c r="F29" s="573"/>
      <c r="G29" s="573"/>
      <c r="H29" s="573"/>
      <c r="I29" s="573"/>
      <c r="J29" s="573"/>
      <c r="K29" s="573"/>
      <c r="L29" s="573"/>
      <c r="M29" s="573"/>
      <c r="N29" s="573"/>
      <c r="O29" s="573"/>
      <c r="P29" s="573"/>
      <c r="Q29" s="574"/>
      <c r="R29" s="575">
        <v>13781464</v>
      </c>
      <c r="S29" s="576"/>
      <c r="T29" s="576"/>
      <c r="U29" s="576"/>
      <c r="V29" s="576"/>
      <c r="W29" s="576"/>
      <c r="X29" s="576"/>
      <c r="Y29" s="577"/>
      <c r="Z29" s="624">
        <v>3.2</v>
      </c>
      <c r="AA29" s="589"/>
      <c r="AB29" s="589"/>
      <c r="AC29" s="625"/>
      <c r="AD29" s="563" t="s">
        <v>188</v>
      </c>
      <c r="AE29" s="576"/>
      <c r="AF29" s="576"/>
      <c r="AG29" s="576"/>
      <c r="AH29" s="576"/>
      <c r="AI29" s="576"/>
      <c r="AJ29" s="576"/>
      <c r="AK29" s="577"/>
      <c r="AL29" s="624" t="s">
        <v>188</v>
      </c>
      <c r="AM29" s="589"/>
      <c r="AN29" s="589"/>
      <c r="AO29" s="604"/>
      <c r="AP29" s="630" t="s">
        <v>252</v>
      </c>
      <c r="AQ29" s="631"/>
      <c r="AR29" s="631"/>
      <c r="AS29" s="631"/>
      <c r="AT29" s="631"/>
      <c r="AU29" s="631"/>
      <c r="AV29" s="631"/>
      <c r="AW29" s="631"/>
      <c r="AX29" s="631"/>
      <c r="AY29" s="631"/>
      <c r="AZ29" s="631"/>
      <c r="BA29" s="631"/>
      <c r="BB29" s="631"/>
      <c r="BC29" s="632"/>
      <c r="BD29" s="575">
        <v>13353</v>
      </c>
      <c r="BE29" s="576"/>
      <c r="BF29" s="576"/>
      <c r="BG29" s="576"/>
      <c r="BH29" s="576"/>
      <c r="BI29" s="576"/>
      <c r="BJ29" s="576"/>
      <c r="BK29" s="577"/>
      <c r="BL29" s="626">
        <v>0</v>
      </c>
      <c r="BM29" s="626"/>
      <c r="BN29" s="626"/>
      <c r="BO29" s="626"/>
      <c r="BP29" s="627" t="s">
        <v>188</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188</v>
      </c>
      <c r="CN29" s="576"/>
      <c r="CO29" s="576"/>
      <c r="CP29" s="576"/>
      <c r="CQ29" s="576"/>
      <c r="CR29" s="576"/>
      <c r="CS29" s="576"/>
      <c r="CT29" s="577"/>
      <c r="CU29" s="626" t="s">
        <v>188</v>
      </c>
      <c r="CV29" s="626"/>
      <c r="CW29" s="626"/>
      <c r="CX29" s="626"/>
      <c r="CY29" s="563" t="s">
        <v>188</v>
      </c>
      <c r="CZ29" s="576"/>
      <c r="DA29" s="576"/>
      <c r="DB29" s="576"/>
      <c r="DC29" s="576"/>
      <c r="DD29" s="576"/>
      <c r="DE29" s="576"/>
      <c r="DF29" s="576"/>
      <c r="DG29" s="576"/>
      <c r="DH29" s="576"/>
      <c r="DI29" s="576"/>
      <c r="DJ29" s="576"/>
      <c r="DK29" s="577"/>
      <c r="DL29" s="563" t="s">
        <v>188</v>
      </c>
      <c r="DM29" s="576"/>
      <c r="DN29" s="576"/>
      <c r="DO29" s="576"/>
      <c r="DP29" s="576"/>
      <c r="DQ29" s="576"/>
      <c r="DR29" s="576"/>
      <c r="DS29" s="576"/>
      <c r="DT29" s="576"/>
      <c r="DU29" s="576"/>
      <c r="DV29" s="576"/>
      <c r="DW29" s="576"/>
      <c r="DX29" s="633"/>
    </row>
    <row r="30" spans="2:128" ht="11.25" customHeight="1">
      <c r="B30" s="572" t="s">
        <v>254</v>
      </c>
      <c r="C30" s="573"/>
      <c r="D30" s="573"/>
      <c r="E30" s="573"/>
      <c r="F30" s="573"/>
      <c r="G30" s="573"/>
      <c r="H30" s="573"/>
      <c r="I30" s="573"/>
      <c r="J30" s="573"/>
      <c r="K30" s="573"/>
      <c r="L30" s="573"/>
      <c r="M30" s="573"/>
      <c r="N30" s="573"/>
      <c r="O30" s="573"/>
      <c r="P30" s="573"/>
      <c r="Q30" s="574"/>
      <c r="R30" s="575">
        <v>48235093</v>
      </c>
      <c r="S30" s="576"/>
      <c r="T30" s="576"/>
      <c r="U30" s="576"/>
      <c r="V30" s="576"/>
      <c r="W30" s="576"/>
      <c r="X30" s="576"/>
      <c r="Y30" s="577"/>
      <c r="Z30" s="624">
        <v>11.2</v>
      </c>
      <c r="AA30" s="589"/>
      <c r="AB30" s="589"/>
      <c r="AC30" s="625"/>
      <c r="AD30" s="563">
        <v>256373</v>
      </c>
      <c r="AE30" s="576"/>
      <c r="AF30" s="576"/>
      <c r="AG30" s="576"/>
      <c r="AH30" s="576"/>
      <c r="AI30" s="576"/>
      <c r="AJ30" s="576"/>
      <c r="AK30" s="577"/>
      <c r="AL30" s="624">
        <v>0.1</v>
      </c>
      <c r="AM30" s="589"/>
      <c r="AN30" s="589"/>
      <c r="AO30" s="604"/>
      <c r="AP30" s="630" t="s">
        <v>255</v>
      </c>
      <c r="AQ30" s="631"/>
      <c r="AR30" s="631"/>
      <c r="AS30" s="631"/>
      <c r="AT30" s="631"/>
      <c r="AU30" s="631"/>
      <c r="AV30" s="631"/>
      <c r="AW30" s="631"/>
      <c r="AX30" s="631"/>
      <c r="AY30" s="631"/>
      <c r="AZ30" s="631"/>
      <c r="BA30" s="631"/>
      <c r="BB30" s="631"/>
      <c r="BC30" s="632"/>
      <c r="BD30" s="575">
        <v>13353</v>
      </c>
      <c r="BE30" s="576"/>
      <c r="BF30" s="576"/>
      <c r="BG30" s="576"/>
      <c r="BH30" s="576"/>
      <c r="BI30" s="576"/>
      <c r="BJ30" s="576"/>
      <c r="BK30" s="577"/>
      <c r="BL30" s="626">
        <v>0</v>
      </c>
      <c r="BM30" s="626"/>
      <c r="BN30" s="626"/>
      <c r="BO30" s="626"/>
      <c r="BP30" s="627" t="s">
        <v>188</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418730414</v>
      </c>
      <c r="CN30" s="576"/>
      <c r="CO30" s="576"/>
      <c r="CP30" s="576"/>
      <c r="CQ30" s="576"/>
      <c r="CR30" s="576"/>
      <c r="CS30" s="576"/>
      <c r="CT30" s="577"/>
      <c r="CU30" s="626">
        <v>100</v>
      </c>
      <c r="CV30" s="626"/>
      <c r="CW30" s="626"/>
      <c r="CX30" s="626"/>
      <c r="CY30" s="563">
        <v>51599567</v>
      </c>
      <c r="CZ30" s="576"/>
      <c r="DA30" s="576"/>
      <c r="DB30" s="576"/>
      <c r="DC30" s="576"/>
      <c r="DD30" s="576"/>
      <c r="DE30" s="576"/>
      <c r="DF30" s="576"/>
      <c r="DG30" s="576"/>
      <c r="DH30" s="576"/>
      <c r="DI30" s="576"/>
      <c r="DJ30" s="576"/>
      <c r="DK30" s="577"/>
      <c r="DL30" s="563">
        <v>288417460</v>
      </c>
      <c r="DM30" s="576"/>
      <c r="DN30" s="576"/>
      <c r="DO30" s="576"/>
      <c r="DP30" s="576"/>
      <c r="DQ30" s="576"/>
      <c r="DR30" s="576"/>
      <c r="DS30" s="576"/>
      <c r="DT30" s="576"/>
      <c r="DU30" s="576"/>
      <c r="DV30" s="576"/>
      <c r="DW30" s="576"/>
      <c r="DX30" s="633"/>
    </row>
    <row r="31" spans="2:128" ht="11.25" customHeight="1">
      <c r="B31" s="572" t="s">
        <v>257</v>
      </c>
      <c r="C31" s="573"/>
      <c r="D31" s="573"/>
      <c r="E31" s="573"/>
      <c r="F31" s="573"/>
      <c r="G31" s="573"/>
      <c r="H31" s="573"/>
      <c r="I31" s="573"/>
      <c r="J31" s="573"/>
      <c r="K31" s="573"/>
      <c r="L31" s="573"/>
      <c r="M31" s="573"/>
      <c r="N31" s="573"/>
      <c r="O31" s="573"/>
      <c r="P31" s="573"/>
      <c r="Q31" s="574"/>
      <c r="R31" s="575">
        <v>54164000</v>
      </c>
      <c r="S31" s="576"/>
      <c r="T31" s="576"/>
      <c r="U31" s="576"/>
      <c r="V31" s="576"/>
      <c r="W31" s="576"/>
      <c r="X31" s="576"/>
      <c r="Y31" s="577"/>
      <c r="Z31" s="624">
        <v>12.6</v>
      </c>
      <c r="AA31" s="589"/>
      <c r="AB31" s="589"/>
      <c r="AC31" s="625"/>
      <c r="AD31" s="563" t="s">
        <v>188</v>
      </c>
      <c r="AE31" s="576"/>
      <c r="AF31" s="576"/>
      <c r="AG31" s="576"/>
      <c r="AH31" s="576"/>
      <c r="AI31" s="576"/>
      <c r="AJ31" s="576"/>
      <c r="AK31" s="577"/>
      <c r="AL31" s="624" t="s">
        <v>188</v>
      </c>
      <c r="AM31" s="589"/>
      <c r="AN31" s="589"/>
      <c r="AO31" s="604"/>
      <c r="AP31" s="630" t="s">
        <v>258</v>
      </c>
      <c r="AQ31" s="631"/>
      <c r="AR31" s="631"/>
      <c r="AS31" s="631"/>
      <c r="AT31" s="631"/>
      <c r="AU31" s="631"/>
      <c r="AV31" s="631"/>
      <c r="AW31" s="631"/>
      <c r="AX31" s="631"/>
      <c r="AY31" s="631"/>
      <c r="AZ31" s="631"/>
      <c r="BA31" s="631"/>
      <c r="BB31" s="631"/>
      <c r="BC31" s="632"/>
      <c r="BD31" s="575" t="s">
        <v>188</v>
      </c>
      <c r="BE31" s="576"/>
      <c r="BF31" s="576"/>
      <c r="BG31" s="576"/>
      <c r="BH31" s="576"/>
      <c r="BI31" s="576"/>
      <c r="BJ31" s="576"/>
      <c r="BK31" s="577"/>
      <c r="BL31" s="626" t="s">
        <v>188</v>
      </c>
      <c r="BM31" s="626"/>
      <c r="BN31" s="626"/>
      <c r="BO31" s="626"/>
      <c r="BP31" s="627" t="s">
        <v>188</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259</v>
      </c>
      <c r="C32" s="573"/>
      <c r="D32" s="573"/>
      <c r="E32" s="573"/>
      <c r="F32" s="573"/>
      <c r="G32" s="573"/>
      <c r="H32" s="573"/>
      <c r="I32" s="573"/>
      <c r="J32" s="573"/>
      <c r="K32" s="573"/>
      <c r="L32" s="573"/>
      <c r="M32" s="573"/>
      <c r="N32" s="573"/>
      <c r="O32" s="573"/>
      <c r="P32" s="573"/>
      <c r="Q32" s="574"/>
      <c r="R32" s="575" t="s">
        <v>188</v>
      </c>
      <c r="S32" s="576"/>
      <c r="T32" s="576"/>
      <c r="U32" s="576"/>
      <c r="V32" s="576"/>
      <c r="W32" s="576"/>
      <c r="X32" s="576"/>
      <c r="Y32" s="577"/>
      <c r="Z32" s="624" t="s">
        <v>188</v>
      </c>
      <c r="AA32" s="589"/>
      <c r="AB32" s="589"/>
      <c r="AC32" s="625"/>
      <c r="AD32" s="563" t="s">
        <v>188</v>
      </c>
      <c r="AE32" s="576"/>
      <c r="AF32" s="576"/>
      <c r="AG32" s="576"/>
      <c r="AH32" s="576"/>
      <c r="AI32" s="576"/>
      <c r="AJ32" s="576"/>
      <c r="AK32" s="577"/>
      <c r="AL32" s="624" t="s">
        <v>188</v>
      </c>
      <c r="AM32" s="589"/>
      <c r="AN32" s="589"/>
      <c r="AO32" s="604"/>
      <c r="AP32" s="630" t="s">
        <v>260</v>
      </c>
      <c r="AQ32" s="631"/>
      <c r="AR32" s="631"/>
      <c r="AS32" s="631"/>
      <c r="AT32" s="631"/>
      <c r="AU32" s="631"/>
      <c r="AV32" s="631"/>
      <c r="AW32" s="631"/>
      <c r="AX32" s="631"/>
      <c r="AY32" s="631"/>
      <c r="AZ32" s="631"/>
      <c r="BA32" s="631"/>
      <c r="BB32" s="631"/>
      <c r="BC32" s="632"/>
      <c r="BD32" s="575" t="s">
        <v>188</v>
      </c>
      <c r="BE32" s="576"/>
      <c r="BF32" s="576"/>
      <c r="BG32" s="576"/>
      <c r="BH32" s="576"/>
      <c r="BI32" s="576"/>
      <c r="BJ32" s="576"/>
      <c r="BK32" s="577"/>
      <c r="BL32" s="626" t="s">
        <v>188</v>
      </c>
      <c r="BM32" s="626"/>
      <c r="BN32" s="626"/>
      <c r="BO32" s="626"/>
      <c r="BP32" s="627" t="s">
        <v>188</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262</v>
      </c>
      <c r="C33" s="573"/>
      <c r="D33" s="573"/>
      <c r="E33" s="573"/>
      <c r="F33" s="573"/>
      <c r="G33" s="573"/>
      <c r="H33" s="573"/>
      <c r="I33" s="573"/>
      <c r="J33" s="573"/>
      <c r="K33" s="573"/>
      <c r="L33" s="573"/>
      <c r="M33" s="573"/>
      <c r="N33" s="573"/>
      <c r="O33" s="573"/>
      <c r="P33" s="573"/>
      <c r="Q33" s="574"/>
      <c r="R33" s="575">
        <v>30000000</v>
      </c>
      <c r="S33" s="576"/>
      <c r="T33" s="576"/>
      <c r="U33" s="576"/>
      <c r="V33" s="576"/>
      <c r="W33" s="576"/>
      <c r="X33" s="576"/>
      <c r="Y33" s="577"/>
      <c r="Z33" s="624">
        <v>7</v>
      </c>
      <c r="AA33" s="589"/>
      <c r="AB33" s="589"/>
      <c r="AC33" s="625"/>
      <c r="AD33" s="563" t="s">
        <v>188</v>
      </c>
      <c r="AE33" s="576"/>
      <c r="AF33" s="576"/>
      <c r="AG33" s="576"/>
      <c r="AH33" s="576"/>
      <c r="AI33" s="576"/>
      <c r="AJ33" s="576"/>
      <c r="AK33" s="577"/>
      <c r="AL33" s="624" t="s">
        <v>188</v>
      </c>
      <c r="AM33" s="589"/>
      <c r="AN33" s="589"/>
      <c r="AO33" s="604"/>
      <c r="AP33" s="572" t="s">
        <v>135</v>
      </c>
      <c r="AQ33" s="573"/>
      <c r="AR33" s="573"/>
      <c r="AS33" s="573"/>
      <c r="AT33" s="573"/>
      <c r="AU33" s="573"/>
      <c r="AV33" s="573"/>
      <c r="AW33" s="573"/>
      <c r="AX33" s="573"/>
      <c r="AY33" s="573"/>
      <c r="AZ33" s="573"/>
      <c r="BA33" s="573"/>
      <c r="BB33" s="573"/>
      <c r="BC33" s="574"/>
      <c r="BD33" s="575">
        <v>115885799</v>
      </c>
      <c r="BE33" s="576"/>
      <c r="BF33" s="576"/>
      <c r="BG33" s="576"/>
      <c r="BH33" s="576"/>
      <c r="BI33" s="576"/>
      <c r="BJ33" s="576"/>
      <c r="BK33" s="577"/>
      <c r="BL33" s="626">
        <v>100</v>
      </c>
      <c r="BM33" s="626"/>
      <c r="BN33" s="626"/>
      <c r="BO33" s="626"/>
      <c r="BP33" s="627">
        <v>745679</v>
      </c>
      <c r="BQ33" s="627"/>
      <c r="BR33" s="627"/>
      <c r="BS33" s="627"/>
      <c r="BT33" s="627"/>
      <c r="BU33" s="627"/>
      <c r="BV33" s="627"/>
      <c r="BW33" s="628"/>
      <c r="BY33" s="608" t="s">
        <v>172</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c r="B34" s="545" t="s">
        <v>268</v>
      </c>
      <c r="C34" s="546"/>
      <c r="D34" s="546"/>
      <c r="E34" s="546"/>
      <c r="F34" s="546"/>
      <c r="G34" s="546"/>
      <c r="H34" s="546"/>
      <c r="I34" s="546"/>
      <c r="J34" s="546"/>
      <c r="K34" s="546"/>
      <c r="L34" s="546"/>
      <c r="M34" s="546"/>
      <c r="N34" s="546"/>
      <c r="O34" s="546"/>
      <c r="P34" s="546"/>
      <c r="Q34" s="547"/>
      <c r="R34" s="575">
        <v>430060930</v>
      </c>
      <c r="S34" s="576"/>
      <c r="T34" s="576"/>
      <c r="U34" s="576"/>
      <c r="V34" s="576"/>
      <c r="W34" s="576"/>
      <c r="X34" s="576"/>
      <c r="Y34" s="577"/>
      <c r="Z34" s="626">
        <v>100</v>
      </c>
      <c r="AA34" s="626"/>
      <c r="AB34" s="626"/>
      <c r="AC34" s="626"/>
      <c r="AD34" s="627">
        <v>232012402</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196336054</v>
      </c>
      <c r="CN34" s="612"/>
      <c r="CO34" s="612"/>
      <c r="CP34" s="612"/>
      <c r="CQ34" s="612"/>
      <c r="CR34" s="612"/>
      <c r="CS34" s="612"/>
      <c r="CT34" s="613"/>
      <c r="CU34" s="614">
        <v>46.9</v>
      </c>
      <c r="CV34" s="615"/>
      <c r="CW34" s="615"/>
      <c r="CX34" s="617"/>
      <c r="CY34" s="611">
        <v>173772989</v>
      </c>
      <c r="CZ34" s="612"/>
      <c r="DA34" s="612"/>
      <c r="DB34" s="612"/>
      <c r="DC34" s="612"/>
      <c r="DD34" s="612"/>
      <c r="DE34" s="612"/>
      <c r="DF34" s="613"/>
      <c r="DG34" s="611">
        <v>170907806</v>
      </c>
      <c r="DH34" s="612"/>
      <c r="DI34" s="612"/>
      <c r="DJ34" s="612"/>
      <c r="DK34" s="612"/>
      <c r="DL34" s="612"/>
      <c r="DM34" s="612"/>
      <c r="DN34" s="612"/>
      <c r="DO34" s="612"/>
      <c r="DP34" s="612"/>
      <c r="DQ34" s="613"/>
      <c r="DR34" s="614">
        <v>65.2</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124928858</v>
      </c>
      <c r="CN35" s="564"/>
      <c r="CO35" s="564"/>
      <c r="CP35" s="564"/>
      <c r="CQ35" s="564"/>
      <c r="CR35" s="564"/>
      <c r="CS35" s="564"/>
      <c r="CT35" s="565"/>
      <c r="CU35" s="578">
        <v>29.8</v>
      </c>
      <c r="CV35" s="579"/>
      <c r="CW35" s="579"/>
      <c r="CX35" s="580"/>
      <c r="CY35" s="563">
        <v>107949249</v>
      </c>
      <c r="CZ35" s="564"/>
      <c r="DA35" s="564"/>
      <c r="DB35" s="564"/>
      <c r="DC35" s="564"/>
      <c r="DD35" s="564"/>
      <c r="DE35" s="564"/>
      <c r="DF35" s="565"/>
      <c r="DG35" s="563">
        <v>105098866</v>
      </c>
      <c r="DH35" s="564"/>
      <c r="DI35" s="564"/>
      <c r="DJ35" s="564"/>
      <c r="DK35" s="564"/>
      <c r="DL35" s="564"/>
      <c r="DM35" s="564"/>
      <c r="DN35" s="564"/>
      <c r="DO35" s="564"/>
      <c r="DP35" s="564"/>
      <c r="DQ35" s="565"/>
      <c r="DR35" s="578">
        <v>40.1</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90530876</v>
      </c>
      <c r="CN36" s="576"/>
      <c r="CO36" s="576"/>
      <c r="CP36" s="576"/>
      <c r="CQ36" s="576"/>
      <c r="CR36" s="576"/>
      <c r="CS36" s="576"/>
      <c r="CT36" s="577"/>
      <c r="CU36" s="578">
        <v>21.6</v>
      </c>
      <c r="CV36" s="579"/>
      <c r="CW36" s="579"/>
      <c r="CX36" s="580"/>
      <c r="CY36" s="563">
        <v>74324184</v>
      </c>
      <c r="CZ36" s="564"/>
      <c r="DA36" s="564"/>
      <c r="DB36" s="564"/>
      <c r="DC36" s="564"/>
      <c r="DD36" s="564"/>
      <c r="DE36" s="564"/>
      <c r="DF36" s="565"/>
      <c r="DG36" s="563">
        <v>74316573</v>
      </c>
      <c r="DH36" s="564"/>
      <c r="DI36" s="564"/>
      <c r="DJ36" s="564"/>
      <c r="DK36" s="564"/>
      <c r="DL36" s="564"/>
      <c r="DM36" s="564"/>
      <c r="DN36" s="564"/>
      <c r="DO36" s="564"/>
      <c r="DP36" s="564"/>
      <c r="DQ36" s="565"/>
      <c r="DR36" s="578">
        <v>28.4</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9341698</v>
      </c>
      <c r="CN37" s="564"/>
      <c r="CO37" s="564"/>
      <c r="CP37" s="564"/>
      <c r="CQ37" s="564"/>
      <c r="CR37" s="564"/>
      <c r="CS37" s="564"/>
      <c r="CT37" s="565"/>
      <c r="CU37" s="578">
        <v>2.2000000000000002</v>
      </c>
      <c r="CV37" s="579"/>
      <c r="CW37" s="579"/>
      <c r="CX37" s="580"/>
      <c r="CY37" s="563">
        <v>4699334</v>
      </c>
      <c r="CZ37" s="564"/>
      <c r="DA37" s="564"/>
      <c r="DB37" s="564"/>
      <c r="DC37" s="564"/>
      <c r="DD37" s="564"/>
      <c r="DE37" s="564"/>
      <c r="DF37" s="565"/>
      <c r="DG37" s="563">
        <v>4699334</v>
      </c>
      <c r="DH37" s="564"/>
      <c r="DI37" s="564"/>
      <c r="DJ37" s="564"/>
      <c r="DK37" s="564"/>
      <c r="DL37" s="564"/>
      <c r="DM37" s="564"/>
      <c r="DN37" s="564"/>
      <c r="DO37" s="564"/>
      <c r="DP37" s="564"/>
      <c r="DQ37" s="565"/>
      <c r="DR37" s="578">
        <v>1.8</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135</v>
      </c>
      <c r="AY38" s="601"/>
      <c r="AZ38" s="601"/>
      <c r="BA38" s="601"/>
      <c r="BB38" s="601"/>
      <c r="BC38" s="602"/>
      <c r="BD38" s="621">
        <v>99.3</v>
      </c>
      <c r="BE38" s="622"/>
      <c r="BF38" s="622"/>
      <c r="BG38" s="622"/>
      <c r="BH38" s="622"/>
      <c r="BI38" s="622">
        <v>98.2</v>
      </c>
      <c r="BJ38" s="622"/>
      <c r="BK38" s="622"/>
      <c r="BL38" s="622"/>
      <c r="BM38" s="623"/>
      <c r="BN38" s="621">
        <v>99.3</v>
      </c>
      <c r="BO38" s="622"/>
      <c r="BP38" s="622"/>
      <c r="BQ38" s="622"/>
      <c r="BR38" s="622"/>
      <c r="BS38" s="622">
        <v>97.9</v>
      </c>
      <c r="BT38" s="622"/>
      <c r="BU38" s="622"/>
      <c r="BV38" s="622"/>
      <c r="BW38" s="623"/>
      <c r="BY38" s="572" t="s">
        <v>278</v>
      </c>
      <c r="BZ38" s="573"/>
      <c r="CA38" s="573"/>
      <c r="CB38" s="573"/>
      <c r="CC38" s="573"/>
      <c r="CD38" s="573"/>
      <c r="CE38" s="573"/>
      <c r="CF38" s="573"/>
      <c r="CG38" s="573"/>
      <c r="CH38" s="573"/>
      <c r="CI38" s="573"/>
      <c r="CJ38" s="573"/>
      <c r="CK38" s="573"/>
      <c r="CL38" s="574"/>
      <c r="CM38" s="575">
        <v>62065498</v>
      </c>
      <c r="CN38" s="576"/>
      <c r="CO38" s="576"/>
      <c r="CP38" s="576"/>
      <c r="CQ38" s="576"/>
      <c r="CR38" s="576"/>
      <c r="CS38" s="576"/>
      <c r="CT38" s="577"/>
      <c r="CU38" s="578">
        <v>14.8</v>
      </c>
      <c r="CV38" s="579"/>
      <c r="CW38" s="579"/>
      <c r="CX38" s="580"/>
      <c r="CY38" s="563">
        <v>61124406</v>
      </c>
      <c r="CZ38" s="564"/>
      <c r="DA38" s="564"/>
      <c r="DB38" s="564"/>
      <c r="DC38" s="564"/>
      <c r="DD38" s="564"/>
      <c r="DE38" s="564"/>
      <c r="DF38" s="565"/>
      <c r="DG38" s="563">
        <v>61109606</v>
      </c>
      <c r="DH38" s="564"/>
      <c r="DI38" s="564"/>
      <c r="DJ38" s="564"/>
      <c r="DK38" s="564"/>
      <c r="DL38" s="564"/>
      <c r="DM38" s="564"/>
      <c r="DN38" s="564"/>
      <c r="DO38" s="564"/>
      <c r="DP38" s="564"/>
      <c r="DQ38" s="565"/>
      <c r="DR38" s="578">
        <v>23.3</v>
      </c>
      <c r="DS38" s="579"/>
      <c r="DT38" s="579"/>
      <c r="DU38" s="579"/>
      <c r="DV38" s="579"/>
      <c r="DW38" s="579"/>
      <c r="DX38" s="588"/>
    </row>
    <row r="39" spans="2:128" ht="11.25" customHeight="1">
      <c r="AP39" s="593"/>
      <c r="AQ39" s="594"/>
      <c r="AR39" s="594"/>
      <c r="AS39" s="594"/>
      <c r="AT39" s="598"/>
      <c r="AU39" s="167" t="s">
        <v>279</v>
      </c>
      <c r="AV39" s="167"/>
      <c r="AW39" s="167"/>
      <c r="AX39" s="572" t="s">
        <v>280</v>
      </c>
      <c r="AY39" s="573"/>
      <c r="AZ39" s="573"/>
      <c r="BA39" s="573"/>
      <c r="BB39" s="573"/>
      <c r="BC39" s="574"/>
      <c r="BD39" s="603">
        <v>98.9</v>
      </c>
      <c r="BE39" s="589"/>
      <c r="BF39" s="589"/>
      <c r="BG39" s="589"/>
      <c r="BH39" s="589"/>
      <c r="BI39" s="589">
        <v>96.3</v>
      </c>
      <c r="BJ39" s="589"/>
      <c r="BK39" s="589"/>
      <c r="BL39" s="589"/>
      <c r="BM39" s="604"/>
      <c r="BN39" s="603">
        <v>98.8</v>
      </c>
      <c r="BO39" s="589"/>
      <c r="BP39" s="589"/>
      <c r="BQ39" s="589"/>
      <c r="BR39" s="589"/>
      <c r="BS39" s="589">
        <v>95.8</v>
      </c>
      <c r="BT39" s="589"/>
      <c r="BU39" s="589"/>
      <c r="BV39" s="589"/>
      <c r="BW39" s="604"/>
      <c r="BY39" s="581" t="s">
        <v>281</v>
      </c>
      <c r="BZ39" s="582"/>
      <c r="CA39" s="572" t="s">
        <v>282</v>
      </c>
      <c r="CB39" s="573"/>
      <c r="CC39" s="573"/>
      <c r="CD39" s="573"/>
      <c r="CE39" s="573"/>
      <c r="CF39" s="573"/>
      <c r="CG39" s="573"/>
      <c r="CH39" s="573"/>
      <c r="CI39" s="573"/>
      <c r="CJ39" s="573"/>
      <c r="CK39" s="573"/>
      <c r="CL39" s="574"/>
      <c r="CM39" s="575">
        <v>62058177</v>
      </c>
      <c r="CN39" s="564"/>
      <c r="CO39" s="564"/>
      <c r="CP39" s="564"/>
      <c r="CQ39" s="564"/>
      <c r="CR39" s="564"/>
      <c r="CS39" s="564"/>
      <c r="CT39" s="565"/>
      <c r="CU39" s="578">
        <v>14.8</v>
      </c>
      <c r="CV39" s="579"/>
      <c r="CW39" s="579"/>
      <c r="CX39" s="580"/>
      <c r="CY39" s="563">
        <v>61117085</v>
      </c>
      <c r="CZ39" s="564"/>
      <c r="DA39" s="564"/>
      <c r="DB39" s="564"/>
      <c r="DC39" s="564"/>
      <c r="DD39" s="564"/>
      <c r="DE39" s="564"/>
      <c r="DF39" s="565"/>
      <c r="DG39" s="563">
        <v>61102285</v>
      </c>
      <c r="DH39" s="564"/>
      <c r="DI39" s="564"/>
      <c r="DJ39" s="564"/>
      <c r="DK39" s="564"/>
      <c r="DL39" s="564"/>
      <c r="DM39" s="564"/>
      <c r="DN39" s="564"/>
      <c r="DO39" s="564"/>
      <c r="DP39" s="564"/>
      <c r="DQ39" s="565"/>
      <c r="DR39" s="578">
        <v>23.3</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283</v>
      </c>
      <c r="AY40" s="546"/>
      <c r="AZ40" s="546"/>
      <c r="BA40" s="546"/>
      <c r="BB40" s="546"/>
      <c r="BC40" s="547"/>
      <c r="BD40" s="605">
        <v>99.8</v>
      </c>
      <c r="BE40" s="606"/>
      <c r="BF40" s="606"/>
      <c r="BG40" s="606"/>
      <c r="BH40" s="606"/>
      <c r="BI40" s="606">
        <v>99.6</v>
      </c>
      <c r="BJ40" s="606"/>
      <c r="BK40" s="606"/>
      <c r="BL40" s="606"/>
      <c r="BM40" s="607"/>
      <c r="BN40" s="605">
        <v>99.9</v>
      </c>
      <c r="BO40" s="606"/>
      <c r="BP40" s="606"/>
      <c r="BQ40" s="606"/>
      <c r="BR40" s="606"/>
      <c r="BS40" s="606">
        <v>99.7</v>
      </c>
      <c r="BT40" s="606"/>
      <c r="BU40" s="606"/>
      <c r="BV40" s="606"/>
      <c r="BW40" s="607"/>
      <c r="BY40" s="583"/>
      <c r="BZ40" s="584"/>
      <c r="CA40" s="572" t="s">
        <v>284</v>
      </c>
      <c r="CB40" s="573"/>
      <c r="CC40" s="573"/>
      <c r="CD40" s="573"/>
      <c r="CE40" s="573"/>
      <c r="CF40" s="573"/>
      <c r="CG40" s="573"/>
      <c r="CH40" s="573"/>
      <c r="CI40" s="573"/>
      <c r="CJ40" s="573"/>
      <c r="CK40" s="573"/>
      <c r="CL40" s="574"/>
      <c r="CM40" s="575">
        <v>51469213</v>
      </c>
      <c r="CN40" s="576"/>
      <c r="CO40" s="576"/>
      <c r="CP40" s="576"/>
      <c r="CQ40" s="576"/>
      <c r="CR40" s="576"/>
      <c r="CS40" s="576"/>
      <c r="CT40" s="577"/>
      <c r="CU40" s="578">
        <v>12.3</v>
      </c>
      <c r="CV40" s="579"/>
      <c r="CW40" s="579"/>
      <c r="CX40" s="580"/>
      <c r="CY40" s="563">
        <v>51066579</v>
      </c>
      <c r="CZ40" s="564"/>
      <c r="DA40" s="564"/>
      <c r="DB40" s="564"/>
      <c r="DC40" s="564"/>
      <c r="DD40" s="564"/>
      <c r="DE40" s="564"/>
      <c r="DF40" s="565"/>
      <c r="DG40" s="563">
        <v>51051779</v>
      </c>
      <c r="DH40" s="564"/>
      <c r="DI40" s="564"/>
      <c r="DJ40" s="564"/>
      <c r="DK40" s="564"/>
      <c r="DL40" s="564"/>
      <c r="DM40" s="564"/>
      <c r="DN40" s="564"/>
      <c r="DO40" s="564"/>
      <c r="DP40" s="564"/>
      <c r="DQ40" s="565"/>
      <c r="DR40" s="578">
        <v>19.5</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285</v>
      </c>
      <c r="CB41" s="573"/>
      <c r="CC41" s="573"/>
      <c r="CD41" s="573"/>
      <c r="CE41" s="573"/>
      <c r="CF41" s="573"/>
      <c r="CG41" s="573"/>
      <c r="CH41" s="573"/>
      <c r="CI41" s="573"/>
      <c r="CJ41" s="573"/>
      <c r="CK41" s="573"/>
      <c r="CL41" s="574"/>
      <c r="CM41" s="575">
        <v>10588964</v>
      </c>
      <c r="CN41" s="564"/>
      <c r="CO41" s="564"/>
      <c r="CP41" s="564"/>
      <c r="CQ41" s="564"/>
      <c r="CR41" s="564"/>
      <c r="CS41" s="564"/>
      <c r="CT41" s="565"/>
      <c r="CU41" s="578">
        <v>2.5</v>
      </c>
      <c r="CV41" s="579"/>
      <c r="CW41" s="579"/>
      <c r="CX41" s="580"/>
      <c r="CY41" s="563">
        <v>10050506</v>
      </c>
      <c r="CZ41" s="564"/>
      <c r="DA41" s="564"/>
      <c r="DB41" s="564"/>
      <c r="DC41" s="564"/>
      <c r="DD41" s="564"/>
      <c r="DE41" s="564"/>
      <c r="DF41" s="565"/>
      <c r="DG41" s="563">
        <v>10050506</v>
      </c>
      <c r="DH41" s="564"/>
      <c r="DI41" s="564"/>
      <c r="DJ41" s="564"/>
      <c r="DK41" s="564"/>
      <c r="DL41" s="564"/>
      <c r="DM41" s="564"/>
      <c r="DN41" s="564"/>
      <c r="DO41" s="564"/>
      <c r="DP41" s="564"/>
      <c r="DQ41" s="565"/>
      <c r="DR41" s="578">
        <v>3.8</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286</v>
      </c>
      <c r="CB42" s="573"/>
      <c r="CC42" s="573"/>
      <c r="CD42" s="573"/>
      <c r="CE42" s="573"/>
      <c r="CF42" s="573"/>
      <c r="CG42" s="573"/>
      <c r="CH42" s="573"/>
      <c r="CI42" s="573"/>
      <c r="CJ42" s="573"/>
      <c r="CK42" s="573"/>
      <c r="CL42" s="574"/>
      <c r="CM42" s="575">
        <v>7321</v>
      </c>
      <c r="CN42" s="576"/>
      <c r="CO42" s="576"/>
      <c r="CP42" s="576"/>
      <c r="CQ42" s="576"/>
      <c r="CR42" s="576"/>
      <c r="CS42" s="576"/>
      <c r="CT42" s="577"/>
      <c r="CU42" s="578">
        <v>0</v>
      </c>
      <c r="CV42" s="579"/>
      <c r="CW42" s="579"/>
      <c r="CX42" s="580"/>
      <c r="CY42" s="563">
        <v>7321</v>
      </c>
      <c r="CZ42" s="564"/>
      <c r="DA42" s="564"/>
      <c r="DB42" s="564"/>
      <c r="DC42" s="564"/>
      <c r="DD42" s="564"/>
      <c r="DE42" s="564"/>
      <c r="DF42" s="565"/>
      <c r="DG42" s="563">
        <v>7321</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287</v>
      </c>
      <c r="BZ43" s="573"/>
      <c r="CA43" s="573"/>
      <c r="CB43" s="573"/>
      <c r="CC43" s="573"/>
      <c r="CD43" s="573"/>
      <c r="CE43" s="573"/>
      <c r="CF43" s="573"/>
      <c r="CG43" s="573"/>
      <c r="CH43" s="573"/>
      <c r="CI43" s="573"/>
      <c r="CJ43" s="573"/>
      <c r="CK43" s="573"/>
      <c r="CL43" s="574"/>
      <c r="CM43" s="575">
        <v>169976580</v>
      </c>
      <c r="CN43" s="564"/>
      <c r="CO43" s="564"/>
      <c r="CP43" s="564"/>
      <c r="CQ43" s="564"/>
      <c r="CR43" s="564"/>
      <c r="CS43" s="564"/>
      <c r="CT43" s="565"/>
      <c r="CU43" s="578">
        <v>40.6</v>
      </c>
      <c r="CV43" s="579"/>
      <c r="CW43" s="579"/>
      <c r="CX43" s="580"/>
      <c r="CY43" s="563">
        <v>106196100</v>
      </c>
      <c r="CZ43" s="564"/>
      <c r="DA43" s="564"/>
      <c r="DB43" s="564"/>
      <c r="DC43" s="564"/>
      <c r="DD43" s="564"/>
      <c r="DE43" s="564"/>
      <c r="DF43" s="565"/>
      <c r="DG43" s="563">
        <v>77382528</v>
      </c>
      <c r="DH43" s="564"/>
      <c r="DI43" s="564"/>
      <c r="DJ43" s="564"/>
      <c r="DK43" s="564"/>
      <c r="DL43" s="564"/>
      <c r="DM43" s="564"/>
      <c r="DN43" s="564"/>
      <c r="DO43" s="564"/>
      <c r="DP43" s="564"/>
      <c r="DQ43" s="565"/>
      <c r="DR43" s="578">
        <v>29.5</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288</v>
      </c>
      <c r="BZ44" s="573"/>
      <c r="CA44" s="573"/>
      <c r="CB44" s="573"/>
      <c r="CC44" s="573"/>
      <c r="CD44" s="573"/>
      <c r="CE44" s="573"/>
      <c r="CF44" s="573"/>
      <c r="CG44" s="573"/>
      <c r="CH44" s="573"/>
      <c r="CI44" s="573"/>
      <c r="CJ44" s="573"/>
      <c r="CK44" s="573"/>
      <c r="CL44" s="574"/>
      <c r="CM44" s="575">
        <v>21208427</v>
      </c>
      <c r="CN44" s="576"/>
      <c r="CO44" s="576"/>
      <c r="CP44" s="576"/>
      <c r="CQ44" s="576"/>
      <c r="CR44" s="576"/>
      <c r="CS44" s="576"/>
      <c r="CT44" s="577"/>
      <c r="CU44" s="578">
        <v>5.0999999999999996</v>
      </c>
      <c r="CV44" s="579"/>
      <c r="CW44" s="579"/>
      <c r="CX44" s="580"/>
      <c r="CY44" s="563">
        <v>12792632</v>
      </c>
      <c r="CZ44" s="564"/>
      <c r="DA44" s="564"/>
      <c r="DB44" s="564"/>
      <c r="DC44" s="564"/>
      <c r="DD44" s="564"/>
      <c r="DE44" s="564"/>
      <c r="DF44" s="565"/>
      <c r="DG44" s="563">
        <v>12553506</v>
      </c>
      <c r="DH44" s="564"/>
      <c r="DI44" s="564"/>
      <c r="DJ44" s="564"/>
      <c r="DK44" s="564"/>
      <c r="DL44" s="564"/>
      <c r="DM44" s="564"/>
      <c r="DN44" s="564"/>
      <c r="DO44" s="564"/>
      <c r="DP44" s="564"/>
      <c r="DQ44" s="565"/>
      <c r="DR44" s="578">
        <v>4.8</v>
      </c>
      <c r="DS44" s="579"/>
      <c r="DT44" s="579"/>
      <c r="DU44" s="579"/>
      <c r="DV44" s="579"/>
      <c r="DW44" s="579"/>
      <c r="DX44" s="588"/>
    </row>
    <row r="45" spans="2:128" ht="11.25" customHeight="1">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290</v>
      </c>
      <c r="BZ45" s="573"/>
      <c r="CA45" s="573"/>
      <c r="CB45" s="573"/>
      <c r="CC45" s="573"/>
      <c r="CD45" s="573"/>
      <c r="CE45" s="573"/>
      <c r="CF45" s="573"/>
      <c r="CG45" s="573"/>
      <c r="CH45" s="573"/>
      <c r="CI45" s="573"/>
      <c r="CJ45" s="573"/>
      <c r="CK45" s="573"/>
      <c r="CL45" s="574"/>
      <c r="CM45" s="575">
        <v>9206266</v>
      </c>
      <c r="CN45" s="564"/>
      <c r="CO45" s="564"/>
      <c r="CP45" s="564"/>
      <c r="CQ45" s="564"/>
      <c r="CR45" s="564"/>
      <c r="CS45" s="564"/>
      <c r="CT45" s="565"/>
      <c r="CU45" s="578">
        <v>2.2000000000000002</v>
      </c>
      <c r="CV45" s="579"/>
      <c r="CW45" s="579"/>
      <c r="CX45" s="580"/>
      <c r="CY45" s="563">
        <v>6373203</v>
      </c>
      <c r="CZ45" s="564"/>
      <c r="DA45" s="564"/>
      <c r="DB45" s="564"/>
      <c r="DC45" s="564"/>
      <c r="DD45" s="564"/>
      <c r="DE45" s="564"/>
      <c r="DF45" s="565"/>
      <c r="DG45" s="563">
        <v>6373203</v>
      </c>
      <c r="DH45" s="564"/>
      <c r="DI45" s="564"/>
      <c r="DJ45" s="564"/>
      <c r="DK45" s="564"/>
      <c r="DL45" s="564"/>
      <c r="DM45" s="564"/>
      <c r="DN45" s="564"/>
      <c r="DO45" s="564"/>
      <c r="DP45" s="564"/>
      <c r="DQ45" s="565"/>
      <c r="DR45" s="578">
        <v>2.4</v>
      </c>
      <c r="DS45" s="579"/>
      <c r="DT45" s="579"/>
      <c r="DU45" s="579"/>
      <c r="DV45" s="579"/>
      <c r="DW45" s="579"/>
      <c r="DX45" s="588"/>
    </row>
    <row r="46" spans="2:128" ht="11.25" customHeight="1">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292</v>
      </c>
      <c r="BZ46" s="573"/>
      <c r="CA46" s="573"/>
      <c r="CB46" s="573"/>
      <c r="CC46" s="573"/>
      <c r="CD46" s="573"/>
      <c r="CE46" s="573"/>
      <c r="CF46" s="573"/>
      <c r="CG46" s="573"/>
      <c r="CH46" s="573"/>
      <c r="CI46" s="573"/>
      <c r="CJ46" s="573"/>
      <c r="CK46" s="573"/>
      <c r="CL46" s="574"/>
      <c r="CM46" s="575">
        <v>87064703</v>
      </c>
      <c r="CN46" s="576"/>
      <c r="CO46" s="576"/>
      <c r="CP46" s="576"/>
      <c r="CQ46" s="576"/>
      <c r="CR46" s="576"/>
      <c r="CS46" s="576"/>
      <c r="CT46" s="577"/>
      <c r="CU46" s="578">
        <v>20.8</v>
      </c>
      <c r="CV46" s="579"/>
      <c r="CW46" s="579"/>
      <c r="CX46" s="580"/>
      <c r="CY46" s="563">
        <v>77561172</v>
      </c>
      <c r="CZ46" s="564"/>
      <c r="DA46" s="564"/>
      <c r="DB46" s="564"/>
      <c r="DC46" s="564"/>
      <c r="DD46" s="564"/>
      <c r="DE46" s="564"/>
      <c r="DF46" s="565"/>
      <c r="DG46" s="563">
        <v>58372023</v>
      </c>
      <c r="DH46" s="564"/>
      <c r="DI46" s="564"/>
      <c r="DJ46" s="564"/>
      <c r="DK46" s="564"/>
      <c r="DL46" s="564"/>
      <c r="DM46" s="564"/>
      <c r="DN46" s="564"/>
      <c r="DO46" s="564"/>
      <c r="DP46" s="564"/>
      <c r="DQ46" s="565"/>
      <c r="DR46" s="578">
        <v>22.3</v>
      </c>
      <c r="DS46" s="579"/>
      <c r="DT46" s="579"/>
      <c r="DU46" s="579"/>
      <c r="DV46" s="579"/>
      <c r="DW46" s="579"/>
      <c r="DX46" s="588"/>
    </row>
    <row r="47" spans="2:128" ht="11.25" customHeight="1">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294</v>
      </c>
      <c r="BZ47" s="573"/>
      <c r="CA47" s="573"/>
      <c r="CB47" s="573"/>
      <c r="CC47" s="573"/>
      <c r="CD47" s="573"/>
      <c r="CE47" s="573"/>
      <c r="CF47" s="573"/>
      <c r="CG47" s="573"/>
      <c r="CH47" s="573"/>
      <c r="CI47" s="573"/>
      <c r="CJ47" s="573"/>
      <c r="CK47" s="573"/>
      <c r="CL47" s="574"/>
      <c r="CM47" s="575">
        <v>2061751</v>
      </c>
      <c r="CN47" s="564"/>
      <c r="CO47" s="564"/>
      <c r="CP47" s="564"/>
      <c r="CQ47" s="564"/>
      <c r="CR47" s="564"/>
      <c r="CS47" s="564"/>
      <c r="CT47" s="565"/>
      <c r="CU47" s="578">
        <v>0.5</v>
      </c>
      <c r="CV47" s="579"/>
      <c r="CW47" s="579"/>
      <c r="CX47" s="580"/>
      <c r="CY47" s="563">
        <v>1978739</v>
      </c>
      <c r="CZ47" s="564"/>
      <c r="DA47" s="564"/>
      <c r="DB47" s="564"/>
      <c r="DC47" s="564"/>
      <c r="DD47" s="564"/>
      <c r="DE47" s="564"/>
      <c r="DF47" s="565"/>
      <c r="DG47" s="563" t="s">
        <v>188</v>
      </c>
      <c r="DH47" s="564"/>
      <c r="DI47" s="564"/>
      <c r="DJ47" s="564"/>
      <c r="DK47" s="564"/>
      <c r="DL47" s="564"/>
      <c r="DM47" s="564"/>
      <c r="DN47" s="564"/>
      <c r="DO47" s="564"/>
      <c r="DP47" s="564"/>
      <c r="DQ47" s="565"/>
      <c r="DR47" s="578" t="s">
        <v>188</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295</v>
      </c>
      <c r="BZ48" s="573"/>
      <c r="CA48" s="573"/>
      <c r="CB48" s="573"/>
      <c r="CC48" s="573"/>
      <c r="CD48" s="573"/>
      <c r="CE48" s="573"/>
      <c r="CF48" s="573"/>
      <c r="CG48" s="573"/>
      <c r="CH48" s="573"/>
      <c r="CI48" s="573"/>
      <c r="CJ48" s="573"/>
      <c r="CK48" s="573"/>
      <c r="CL48" s="574"/>
      <c r="CM48" s="575">
        <v>10029451</v>
      </c>
      <c r="CN48" s="576"/>
      <c r="CO48" s="576"/>
      <c r="CP48" s="576"/>
      <c r="CQ48" s="576"/>
      <c r="CR48" s="576"/>
      <c r="CS48" s="576"/>
      <c r="CT48" s="577"/>
      <c r="CU48" s="578">
        <v>2.4</v>
      </c>
      <c r="CV48" s="579"/>
      <c r="CW48" s="579"/>
      <c r="CX48" s="580"/>
      <c r="CY48" s="563">
        <v>7347451</v>
      </c>
      <c r="CZ48" s="564"/>
      <c r="DA48" s="564"/>
      <c r="DB48" s="564"/>
      <c r="DC48" s="564"/>
      <c r="DD48" s="564"/>
      <c r="DE48" s="564"/>
      <c r="DF48" s="565"/>
      <c r="DG48" s="563" t="s">
        <v>188</v>
      </c>
      <c r="DH48" s="564"/>
      <c r="DI48" s="564"/>
      <c r="DJ48" s="564"/>
      <c r="DK48" s="564"/>
      <c r="DL48" s="564"/>
      <c r="DM48" s="564"/>
      <c r="DN48" s="564"/>
      <c r="DO48" s="564"/>
      <c r="DP48" s="564"/>
      <c r="DQ48" s="565"/>
      <c r="DR48" s="578" t="s">
        <v>188</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296</v>
      </c>
      <c r="BZ49" s="573"/>
      <c r="CA49" s="573"/>
      <c r="CB49" s="573"/>
      <c r="CC49" s="573"/>
      <c r="CD49" s="573"/>
      <c r="CE49" s="573"/>
      <c r="CF49" s="573"/>
      <c r="CG49" s="573"/>
      <c r="CH49" s="573"/>
      <c r="CI49" s="573"/>
      <c r="CJ49" s="573"/>
      <c r="CK49" s="573"/>
      <c r="CL49" s="574"/>
      <c r="CM49" s="575">
        <v>6889</v>
      </c>
      <c r="CN49" s="564"/>
      <c r="CO49" s="564"/>
      <c r="CP49" s="564"/>
      <c r="CQ49" s="564"/>
      <c r="CR49" s="564"/>
      <c r="CS49" s="564"/>
      <c r="CT49" s="565"/>
      <c r="CU49" s="578">
        <v>0</v>
      </c>
      <c r="CV49" s="579"/>
      <c r="CW49" s="579"/>
      <c r="CX49" s="580"/>
      <c r="CY49" s="563">
        <v>6857</v>
      </c>
      <c r="CZ49" s="564"/>
      <c r="DA49" s="564"/>
      <c r="DB49" s="564"/>
      <c r="DC49" s="564"/>
      <c r="DD49" s="564"/>
      <c r="DE49" s="564"/>
      <c r="DF49" s="565"/>
      <c r="DG49" s="563" t="s">
        <v>188</v>
      </c>
      <c r="DH49" s="564"/>
      <c r="DI49" s="564"/>
      <c r="DJ49" s="564"/>
      <c r="DK49" s="564"/>
      <c r="DL49" s="564"/>
      <c r="DM49" s="564"/>
      <c r="DN49" s="564"/>
      <c r="DO49" s="564"/>
      <c r="DP49" s="564"/>
      <c r="DQ49" s="565"/>
      <c r="DR49" s="578" t="s">
        <v>188</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297</v>
      </c>
      <c r="BZ50" s="573"/>
      <c r="CA50" s="573"/>
      <c r="CB50" s="573"/>
      <c r="CC50" s="573"/>
      <c r="CD50" s="573"/>
      <c r="CE50" s="573"/>
      <c r="CF50" s="573"/>
      <c r="CG50" s="573"/>
      <c r="CH50" s="573"/>
      <c r="CI50" s="573"/>
      <c r="CJ50" s="573"/>
      <c r="CK50" s="573"/>
      <c r="CL50" s="574"/>
      <c r="CM50" s="575">
        <v>40399093</v>
      </c>
      <c r="CN50" s="576"/>
      <c r="CO50" s="576"/>
      <c r="CP50" s="576"/>
      <c r="CQ50" s="576"/>
      <c r="CR50" s="576"/>
      <c r="CS50" s="576"/>
      <c r="CT50" s="577"/>
      <c r="CU50" s="578">
        <v>9.6</v>
      </c>
      <c r="CV50" s="579"/>
      <c r="CW50" s="579"/>
      <c r="CX50" s="580"/>
      <c r="CY50" s="563">
        <v>136046</v>
      </c>
      <c r="CZ50" s="564"/>
      <c r="DA50" s="564"/>
      <c r="DB50" s="564"/>
      <c r="DC50" s="564"/>
      <c r="DD50" s="564"/>
      <c r="DE50" s="564"/>
      <c r="DF50" s="565"/>
      <c r="DG50" s="563">
        <v>83796</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298</v>
      </c>
      <c r="BZ51" s="573"/>
      <c r="CA51" s="573"/>
      <c r="CB51" s="573"/>
      <c r="CC51" s="573"/>
      <c r="CD51" s="573"/>
      <c r="CE51" s="573"/>
      <c r="CF51" s="573"/>
      <c r="CG51" s="573"/>
      <c r="CH51" s="573"/>
      <c r="CI51" s="573"/>
      <c r="CJ51" s="573"/>
      <c r="CK51" s="573"/>
      <c r="CL51" s="574"/>
      <c r="CM51" s="575" t="s">
        <v>188</v>
      </c>
      <c r="CN51" s="564"/>
      <c r="CO51" s="564"/>
      <c r="CP51" s="564"/>
      <c r="CQ51" s="564"/>
      <c r="CR51" s="564"/>
      <c r="CS51" s="564"/>
      <c r="CT51" s="565"/>
      <c r="CU51" s="578" t="s">
        <v>188</v>
      </c>
      <c r="CV51" s="579"/>
      <c r="CW51" s="579"/>
      <c r="CX51" s="580"/>
      <c r="CY51" s="563" t="s">
        <v>188</v>
      </c>
      <c r="CZ51" s="564"/>
      <c r="DA51" s="564"/>
      <c r="DB51" s="564"/>
      <c r="DC51" s="564"/>
      <c r="DD51" s="564"/>
      <c r="DE51" s="564"/>
      <c r="DF51" s="565"/>
      <c r="DG51" s="563" t="s">
        <v>188</v>
      </c>
      <c r="DH51" s="564"/>
      <c r="DI51" s="564"/>
      <c r="DJ51" s="564"/>
      <c r="DK51" s="564"/>
      <c r="DL51" s="564"/>
      <c r="DM51" s="564"/>
      <c r="DN51" s="564"/>
      <c r="DO51" s="564"/>
      <c r="DP51" s="564"/>
      <c r="DQ51" s="565"/>
      <c r="DR51" s="578" t="s">
        <v>188</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299</v>
      </c>
      <c r="BZ52" s="573"/>
      <c r="CA52" s="573"/>
      <c r="CB52" s="573"/>
      <c r="CC52" s="573"/>
      <c r="CD52" s="573"/>
      <c r="CE52" s="573"/>
      <c r="CF52" s="573"/>
      <c r="CG52" s="573"/>
      <c r="CH52" s="573"/>
      <c r="CI52" s="573"/>
      <c r="CJ52" s="573"/>
      <c r="CK52" s="573"/>
      <c r="CL52" s="574"/>
      <c r="CM52" s="575">
        <v>52417780</v>
      </c>
      <c r="CN52" s="576"/>
      <c r="CO52" s="576"/>
      <c r="CP52" s="576"/>
      <c r="CQ52" s="576"/>
      <c r="CR52" s="576"/>
      <c r="CS52" s="576"/>
      <c r="CT52" s="577"/>
      <c r="CU52" s="578">
        <v>12.5</v>
      </c>
      <c r="CV52" s="579"/>
      <c r="CW52" s="579"/>
      <c r="CX52" s="580"/>
      <c r="CY52" s="563">
        <v>8448371</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300</v>
      </c>
      <c r="BZ53" s="573"/>
      <c r="CA53" s="573"/>
      <c r="CB53" s="573"/>
      <c r="CC53" s="573"/>
      <c r="CD53" s="573"/>
      <c r="CE53" s="573"/>
      <c r="CF53" s="573"/>
      <c r="CG53" s="573"/>
      <c r="CH53" s="573"/>
      <c r="CI53" s="573"/>
      <c r="CJ53" s="573"/>
      <c r="CK53" s="573"/>
      <c r="CL53" s="574"/>
      <c r="CM53" s="575">
        <v>929058</v>
      </c>
      <c r="CN53" s="576"/>
      <c r="CO53" s="576"/>
      <c r="CP53" s="576"/>
      <c r="CQ53" s="576"/>
      <c r="CR53" s="576"/>
      <c r="CS53" s="576"/>
      <c r="CT53" s="577"/>
      <c r="CU53" s="578">
        <v>0.2</v>
      </c>
      <c r="CV53" s="579"/>
      <c r="CW53" s="579"/>
      <c r="CX53" s="580"/>
      <c r="CY53" s="563">
        <v>133100</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301</v>
      </c>
      <c r="CB54" s="573"/>
      <c r="CC54" s="573"/>
      <c r="CD54" s="573"/>
      <c r="CE54" s="573"/>
      <c r="CF54" s="573"/>
      <c r="CG54" s="573"/>
      <c r="CH54" s="573"/>
      <c r="CI54" s="573"/>
      <c r="CJ54" s="573"/>
      <c r="CK54" s="573"/>
      <c r="CL54" s="574"/>
      <c r="CM54" s="575">
        <v>51599567</v>
      </c>
      <c r="CN54" s="576"/>
      <c r="CO54" s="576"/>
      <c r="CP54" s="576"/>
      <c r="CQ54" s="576"/>
      <c r="CR54" s="576"/>
      <c r="CS54" s="576"/>
      <c r="CT54" s="577"/>
      <c r="CU54" s="578">
        <v>12.3</v>
      </c>
      <c r="CV54" s="579"/>
      <c r="CW54" s="579"/>
      <c r="CX54" s="580"/>
      <c r="CY54" s="563">
        <v>8390722</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302</v>
      </c>
      <c r="CB55" s="573"/>
      <c r="CC55" s="573"/>
      <c r="CD55" s="573"/>
      <c r="CE55" s="573"/>
      <c r="CF55" s="573"/>
      <c r="CG55" s="573"/>
      <c r="CH55" s="573"/>
      <c r="CI55" s="573"/>
      <c r="CJ55" s="573"/>
      <c r="CK55" s="573"/>
      <c r="CL55" s="574"/>
      <c r="CM55" s="575">
        <v>29729822</v>
      </c>
      <c r="CN55" s="576"/>
      <c r="CO55" s="576"/>
      <c r="CP55" s="576"/>
      <c r="CQ55" s="576"/>
      <c r="CR55" s="576"/>
      <c r="CS55" s="576"/>
      <c r="CT55" s="577"/>
      <c r="CU55" s="578">
        <v>7.1</v>
      </c>
      <c r="CV55" s="579"/>
      <c r="CW55" s="579"/>
      <c r="CX55" s="580"/>
      <c r="CY55" s="563">
        <v>1295631</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303</v>
      </c>
      <c r="CB56" s="573"/>
      <c r="CC56" s="573"/>
      <c r="CD56" s="573"/>
      <c r="CE56" s="573"/>
      <c r="CF56" s="573"/>
      <c r="CG56" s="573"/>
      <c r="CH56" s="573"/>
      <c r="CI56" s="573"/>
      <c r="CJ56" s="573"/>
      <c r="CK56" s="573"/>
      <c r="CL56" s="574"/>
      <c r="CM56" s="575">
        <v>18595181</v>
      </c>
      <c r="CN56" s="576"/>
      <c r="CO56" s="576"/>
      <c r="CP56" s="576"/>
      <c r="CQ56" s="576"/>
      <c r="CR56" s="576"/>
      <c r="CS56" s="576"/>
      <c r="CT56" s="577"/>
      <c r="CU56" s="578">
        <v>4.4000000000000004</v>
      </c>
      <c r="CV56" s="579"/>
      <c r="CW56" s="579"/>
      <c r="CX56" s="580"/>
      <c r="CY56" s="563">
        <v>6154454</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304</v>
      </c>
      <c r="CB57" s="573"/>
      <c r="CC57" s="573"/>
      <c r="CD57" s="573"/>
      <c r="CE57" s="573"/>
      <c r="CF57" s="573"/>
      <c r="CG57" s="573"/>
      <c r="CH57" s="573"/>
      <c r="CI57" s="573"/>
      <c r="CJ57" s="573"/>
      <c r="CK57" s="573"/>
      <c r="CL57" s="574"/>
      <c r="CM57" s="575">
        <v>818213</v>
      </c>
      <c r="CN57" s="576"/>
      <c r="CO57" s="576"/>
      <c r="CP57" s="576"/>
      <c r="CQ57" s="576"/>
      <c r="CR57" s="576"/>
      <c r="CS57" s="576"/>
      <c r="CT57" s="577"/>
      <c r="CU57" s="578">
        <v>0.2</v>
      </c>
      <c r="CV57" s="579"/>
      <c r="CW57" s="579"/>
      <c r="CX57" s="580"/>
      <c r="CY57" s="563">
        <v>57649</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305</v>
      </c>
      <c r="CB58" s="573"/>
      <c r="CC58" s="573"/>
      <c r="CD58" s="573"/>
      <c r="CE58" s="573"/>
      <c r="CF58" s="573"/>
      <c r="CG58" s="573"/>
      <c r="CH58" s="573"/>
      <c r="CI58" s="573"/>
      <c r="CJ58" s="573"/>
      <c r="CK58" s="573"/>
      <c r="CL58" s="574"/>
      <c r="CM58" s="575" t="s">
        <v>188</v>
      </c>
      <c r="CN58" s="576"/>
      <c r="CO58" s="576"/>
      <c r="CP58" s="576"/>
      <c r="CQ58" s="576"/>
      <c r="CR58" s="576"/>
      <c r="CS58" s="576"/>
      <c r="CT58" s="577"/>
      <c r="CU58" s="578" t="s">
        <v>188</v>
      </c>
      <c r="CV58" s="579"/>
      <c r="CW58" s="579"/>
      <c r="CX58" s="580"/>
      <c r="CY58" s="563" t="s">
        <v>188</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306</v>
      </c>
      <c r="BZ59" s="546"/>
      <c r="CA59" s="546"/>
      <c r="CB59" s="546"/>
      <c r="CC59" s="546"/>
      <c r="CD59" s="546"/>
      <c r="CE59" s="546"/>
      <c r="CF59" s="546"/>
      <c r="CG59" s="546"/>
      <c r="CH59" s="546"/>
      <c r="CI59" s="546"/>
      <c r="CJ59" s="546"/>
      <c r="CK59" s="546"/>
      <c r="CL59" s="547"/>
      <c r="CM59" s="548">
        <v>418730414</v>
      </c>
      <c r="CN59" s="549"/>
      <c r="CO59" s="549"/>
      <c r="CP59" s="549"/>
      <c r="CQ59" s="549"/>
      <c r="CR59" s="549"/>
      <c r="CS59" s="549"/>
      <c r="CT59" s="550"/>
      <c r="CU59" s="551">
        <v>100</v>
      </c>
      <c r="CV59" s="552"/>
      <c r="CW59" s="552"/>
      <c r="CX59" s="553"/>
      <c r="CY59" s="554">
        <v>288417460</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308</v>
      </c>
      <c r="DK2" s="1061"/>
      <c r="DL2" s="1061"/>
      <c r="DM2" s="1061"/>
      <c r="DN2" s="1061"/>
      <c r="DO2" s="1062"/>
      <c r="DP2" s="192"/>
      <c r="DQ2" s="1060" t="s">
        <v>309</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310</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312</v>
      </c>
      <c r="B5" s="931"/>
      <c r="C5" s="931"/>
      <c r="D5" s="931"/>
      <c r="E5" s="931"/>
      <c r="F5" s="931"/>
      <c r="G5" s="931"/>
      <c r="H5" s="931"/>
      <c r="I5" s="931"/>
      <c r="J5" s="931"/>
      <c r="K5" s="931"/>
      <c r="L5" s="931"/>
      <c r="M5" s="931"/>
      <c r="N5" s="931"/>
      <c r="O5" s="931"/>
      <c r="P5" s="932"/>
      <c r="Q5" s="936" t="s">
        <v>313</v>
      </c>
      <c r="R5" s="937"/>
      <c r="S5" s="937"/>
      <c r="T5" s="937"/>
      <c r="U5" s="938"/>
      <c r="V5" s="936" t="s">
        <v>314</v>
      </c>
      <c r="W5" s="937"/>
      <c r="X5" s="937"/>
      <c r="Y5" s="937"/>
      <c r="Z5" s="938"/>
      <c r="AA5" s="936" t="s">
        <v>315</v>
      </c>
      <c r="AB5" s="937"/>
      <c r="AC5" s="937"/>
      <c r="AD5" s="937"/>
      <c r="AE5" s="937"/>
      <c r="AF5" s="1063" t="s">
        <v>316</v>
      </c>
      <c r="AG5" s="937"/>
      <c r="AH5" s="937"/>
      <c r="AI5" s="937"/>
      <c r="AJ5" s="952"/>
      <c r="AK5" s="937" t="s">
        <v>317</v>
      </c>
      <c r="AL5" s="937"/>
      <c r="AM5" s="937"/>
      <c r="AN5" s="937"/>
      <c r="AO5" s="938"/>
      <c r="AP5" s="936" t="s">
        <v>318</v>
      </c>
      <c r="AQ5" s="937"/>
      <c r="AR5" s="937"/>
      <c r="AS5" s="937"/>
      <c r="AT5" s="938"/>
      <c r="AU5" s="936" t="s">
        <v>319</v>
      </c>
      <c r="AV5" s="937"/>
      <c r="AW5" s="937"/>
      <c r="AX5" s="937"/>
      <c r="AY5" s="952"/>
      <c r="AZ5" s="199"/>
      <c r="BA5" s="199"/>
      <c r="BB5" s="199"/>
      <c r="BC5" s="199"/>
      <c r="BD5" s="199"/>
      <c r="BE5" s="200"/>
      <c r="BF5" s="200"/>
      <c r="BG5" s="200"/>
      <c r="BH5" s="200"/>
      <c r="BI5" s="200"/>
      <c r="BJ5" s="200"/>
      <c r="BK5" s="200"/>
      <c r="BL5" s="200"/>
      <c r="BM5" s="200"/>
      <c r="BN5" s="200"/>
      <c r="BO5" s="200"/>
      <c r="BP5" s="200"/>
      <c r="BQ5" s="930" t="s">
        <v>320</v>
      </c>
      <c r="BR5" s="931"/>
      <c r="BS5" s="931"/>
      <c r="BT5" s="931"/>
      <c r="BU5" s="931"/>
      <c r="BV5" s="931"/>
      <c r="BW5" s="931"/>
      <c r="BX5" s="931"/>
      <c r="BY5" s="931"/>
      <c r="BZ5" s="931"/>
      <c r="CA5" s="931"/>
      <c r="CB5" s="931"/>
      <c r="CC5" s="931"/>
      <c r="CD5" s="931"/>
      <c r="CE5" s="931"/>
      <c r="CF5" s="931"/>
      <c r="CG5" s="932"/>
      <c r="CH5" s="936" t="s">
        <v>321</v>
      </c>
      <c r="CI5" s="937"/>
      <c r="CJ5" s="937"/>
      <c r="CK5" s="937"/>
      <c r="CL5" s="938"/>
      <c r="CM5" s="936" t="s">
        <v>322</v>
      </c>
      <c r="CN5" s="937"/>
      <c r="CO5" s="937"/>
      <c r="CP5" s="937"/>
      <c r="CQ5" s="938"/>
      <c r="CR5" s="936" t="s">
        <v>323</v>
      </c>
      <c r="CS5" s="937"/>
      <c r="CT5" s="937"/>
      <c r="CU5" s="937"/>
      <c r="CV5" s="938"/>
      <c r="CW5" s="936" t="s">
        <v>324</v>
      </c>
      <c r="CX5" s="937"/>
      <c r="CY5" s="937"/>
      <c r="CZ5" s="937"/>
      <c r="DA5" s="938"/>
      <c r="DB5" s="936" t="s">
        <v>325</v>
      </c>
      <c r="DC5" s="937"/>
      <c r="DD5" s="937"/>
      <c r="DE5" s="937"/>
      <c r="DF5" s="938"/>
      <c r="DG5" s="1048" t="s">
        <v>326</v>
      </c>
      <c r="DH5" s="1049"/>
      <c r="DI5" s="1049"/>
      <c r="DJ5" s="1049"/>
      <c r="DK5" s="1050"/>
      <c r="DL5" s="1048" t="s">
        <v>327</v>
      </c>
      <c r="DM5" s="1049"/>
      <c r="DN5" s="1049"/>
      <c r="DO5" s="1049"/>
      <c r="DP5" s="1050"/>
      <c r="DQ5" s="936" t="s">
        <v>328</v>
      </c>
      <c r="DR5" s="937"/>
      <c r="DS5" s="937"/>
      <c r="DT5" s="937"/>
      <c r="DU5" s="938"/>
      <c r="DV5" s="936" t="s">
        <v>319</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329</v>
      </c>
      <c r="C7" s="992"/>
      <c r="D7" s="992"/>
      <c r="E7" s="992"/>
      <c r="F7" s="992"/>
      <c r="G7" s="992"/>
      <c r="H7" s="992"/>
      <c r="I7" s="992"/>
      <c r="J7" s="992"/>
      <c r="K7" s="992"/>
      <c r="L7" s="992"/>
      <c r="M7" s="992"/>
      <c r="N7" s="992"/>
      <c r="O7" s="992"/>
      <c r="P7" s="993"/>
      <c r="Q7" s="1054">
        <v>442740</v>
      </c>
      <c r="R7" s="1055"/>
      <c r="S7" s="1055"/>
      <c r="T7" s="1055"/>
      <c r="U7" s="1055"/>
      <c r="V7" s="1055">
        <v>433106</v>
      </c>
      <c r="W7" s="1055"/>
      <c r="X7" s="1055"/>
      <c r="Y7" s="1055"/>
      <c r="Z7" s="1055"/>
      <c r="AA7" s="1055">
        <v>9634</v>
      </c>
      <c r="AB7" s="1055"/>
      <c r="AC7" s="1055"/>
      <c r="AD7" s="1055"/>
      <c r="AE7" s="1056"/>
      <c r="AF7" s="1057">
        <v>3744</v>
      </c>
      <c r="AG7" s="1058"/>
      <c r="AH7" s="1058"/>
      <c r="AI7" s="1058"/>
      <c r="AJ7" s="1059"/>
      <c r="AK7" s="1041">
        <v>12463</v>
      </c>
      <c r="AL7" s="1042"/>
      <c r="AM7" s="1042"/>
      <c r="AN7" s="1042"/>
      <c r="AO7" s="1042"/>
      <c r="AP7" s="1042">
        <v>846686</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510</v>
      </c>
      <c r="BT7" s="1046"/>
      <c r="BU7" s="1046"/>
      <c r="BV7" s="1046"/>
      <c r="BW7" s="1046"/>
      <c r="BX7" s="1046"/>
      <c r="BY7" s="1046"/>
      <c r="BZ7" s="1046"/>
      <c r="CA7" s="1046"/>
      <c r="CB7" s="1046"/>
      <c r="CC7" s="1046"/>
      <c r="CD7" s="1046"/>
      <c r="CE7" s="1046"/>
      <c r="CF7" s="1046"/>
      <c r="CG7" s="1047"/>
      <c r="CH7" s="1038">
        <v>120</v>
      </c>
      <c r="CI7" s="1039"/>
      <c r="CJ7" s="1039"/>
      <c r="CK7" s="1039"/>
      <c r="CL7" s="1040"/>
      <c r="CM7" s="1038">
        <v>2165</v>
      </c>
      <c r="CN7" s="1039"/>
      <c r="CO7" s="1039"/>
      <c r="CP7" s="1039"/>
      <c r="CQ7" s="1040"/>
      <c r="CR7" s="1038">
        <v>467</v>
      </c>
      <c r="CS7" s="1039"/>
      <c r="CT7" s="1039"/>
      <c r="CU7" s="1039"/>
      <c r="CV7" s="1040"/>
      <c r="CW7" s="1038">
        <v>10</v>
      </c>
      <c r="CX7" s="1039"/>
      <c r="CY7" s="1039"/>
      <c r="CZ7" s="1039"/>
      <c r="DA7" s="1040"/>
      <c r="DB7" s="1038"/>
      <c r="DC7" s="1039"/>
      <c r="DD7" s="1039"/>
      <c r="DE7" s="1039"/>
      <c r="DF7" s="1040"/>
      <c r="DG7" s="1038"/>
      <c r="DH7" s="1039"/>
      <c r="DI7" s="1039"/>
      <c r="DJ7" s="1039"/>
      <c r="DK7" s="1040"/>
      <c r="DL7" s="1038"/>
      <c r="DM7" s="1039"/>
      <c r="DN7" s="1039"/>
      <c r="DO7" s="1039"/>
      <c r="DP7" s="1040"/>
      <c r="DQ7" s="1038"/>
      <c r="DR7" s="1039"/>
      <c r="DS7" s="1039"/>
      <c r="DT7" s="1039"/>
      <c r="DU7" s="1040"/>
      <c r="DV7" s="1065"/>
      <c r="DW7" s="1066"/>
      <c r="DX7" s="1066"/>
      <c r="DY7" s="1066"/>
      <c r="DZ7" s="1067"/>
      <c r="EA7" s="197"/>
    </row>
    <row r="8" spans="1:131" s="198" customFormat="1" ht="26.25" customHeight="1">
      <c r="A8" s="204">
        <v>2</v>
      </c>
      <c r="B8" s="978" t="s">
        <v>330</v>
      </c>
      <c r="C8" s="979"/>
      <c r="D8" s="979"/>
      <c r="E8" s="979"/>
      <c r="F8" s="979"/>
      <c r="G8" s="979"/>
      <c r="H8" s="979"/>
      <c r="I8" s="979"/>
      <c r="J8" s="979"/>
      <c r="K8" s="979"/>
      <c r="L8" s="979"/>
      <c r="M8" s="979"/>
      <c r="N8" s="979"/>
      <c r="O8" s="979"/>
      <c r="P8" s="980"/>
      <c r="Q8" s="985">
        <v>300</v>
      </c>
      <c r="R8" s="982"/>
      <c r="S8" s="982"/>
      <c r="T8" s="982"/>
      <c r="U8" s="982"/>
      <c r="V8" s="982">
        <v>123</v>
      </c>
      <c r="W8" s="982"/>
      <c r="X8" s="982"/>
      <c r="Y8" s="982"/>
      <c r="Z8" s="982"/>
      <c r="AA8" s="982">
        <v>177</v>
      </c>
      <c r="AB8" s="982"/>
      <c r="AC8" s="982"/>
      <c r="AD8" s="982"/>
      <c r="AE8" s="986"/>
      <c r="AF8" s="1033" t="s">
        <v>99</v>
      </c>
      <c r="AG8" s="1034"/>
      <c r="AH8" s="1034"/>
      <c r="AI8" s="1034"/>
      <c r="AJ8" s="1035"/>
      <c r="AK8" s="1036">
        <v>4</v>
      </c>
      <c r="AL8" s="1037"/>
      <c r="AM8" s="1037"/>
      <c r="AN8" s="1037"/>
      <c r="AO8" s="1037"/>
      <c r="AP8" s="1037">
        <v>395</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511</v>
      </c>
      <c r="BT8" s="950"/>
      <c r="BU8" s="950"/>
      <c r="BV8" s="950"/>
      <c r="BW8" s="950"/>
      <c r="BX8" s="950"/>
      <c r="BY8" s="950"/>
      <c r="BZ8" s="950"/>
      <c r="CA8" s="950"/>
      <c r="CB8" s="950"/>
      <c r="CC8" s="950"/>
      <c r="CD8" s="950"/>
      <c r="CE8" s="950"/>
      <c r="CF8" s="950"/>
      <c r="CG8" s="951"/>
      <c r="CH8" s="924">
        <v>-3</v>
      </c>
      <c r="CI8" s="925"/>
      <c r="CJ8" s="925"/>
      <c r="CK8" s="925"/>
      <c r="CL8" s="926"/>
      <c r="CM8" s="924">
        <v>504</v>
      </c>
      <c r="CN8" s="925"/>
      <c r="CO8" s="925"/>
      <c r="CP8" s="925"/>
      <c r="CQ8" s="926"/>
      <c r="CR8" s="924">
        <v>490</v>
      </c>
      <c r="CS8" s="925"/>
      <c r="CT8" s="925"/>
      <c r="CU8" s="925"/>
      <c r="CV8" s="926"/>
      <c r="CW8" s="924"/>
      <c r="CX8" s="925"/>
      <c r="CY8" s="925"/>
      <c r="CZ8" s="925"/>
      <c r="DA8" s="926"/>
      <c r="DB8" s="924"/>
      <c r="DC8" s="925"/>
      <c r="DD8" s="925"/>
      <c r="DE8" s="925"/>
      <c r="DF8" s="926"/>
      <c r="DG8" s="924"/>
      <c r="DH8" s="925"/>
      <c r="DI8" s="925"/>
      <c r="DJ8" s="925"/>
      <c r="DK8" s="926"/>
      <c r="DL8" s="924"/>
      <c r="DM8" s="925"/>
      <c r="DN8" s="925"/>
      <c r="DO8" s="925"/>
      <c r="DP8" s="926"/>
      <c r="DQ8" s="924"/>
      <c r="DR8" s="925"/>
      <c r="DS8" s="925"/>
      <c r="DT8" s="925"/>
      <c r="DU8" s="926"/>
      <c r="DV8" s="927"/>
      <c r="DW8" s="928"/>
      <c r="DX8" s="928"/>
      <c r="DY8" s="928"/>
      <c r="DZ8" s="929"/>
      <c r="EA8" s="197"/>
    </row>
    <row r="9" spans="1:131" s="198" customFormat="1" ht="26.25" customHeight="1">
      <c r="A9" s="204">
        <v>3</v>
      </c>
      <c r="B9" s="978" t="s">
        <v>331</v>
      </c>
      <c r="C9" s="979"/>
      <c r="D9" s="979"/>
      <c r="E9" s="979"/>
      <c r="F9" s="979"/>
      <c r="G9" s="979"/>
      <c r="H9" s="979"/>
      <c r="I9" s="979"/>
      <c r="J9" s="979"/>
      <c r="K9" s="979"/>
      <c r="L9" s="979"/>
      <c r="M9" s="979"/>
      <c r="N9" s="979"/>
      <c r="O9" s="979"/>
      <c r="P9" s="980"/>
      <c r="Q9" s="985">
        <v>214</v>
      </c>
      <c r="R9" s="982"/>
      <c r="S9" s="982"/>
      <c r="T9" s="982"/>
      <c r="U9" s="982"/>
      <c r="V9" s="982">
        <v>175</v>
      </c>
      <c r="W9" s="982"/>
      <c r="X9" s="982"/>
      <c r="Y9" s="982"/>
      <c r="Z9" s="982"/>
      <c r="AA9" s="982">
        <v>39</v>
      </c>
      <c r="AB9" s="982"/>
      <c r="AC9" s="982"/>
      <c r="AD9" s="982"/>
      <c r="AE9" s="986"/>
      <c r="AF9" s="1033">
        <v>13</v>
      </c>
      <c r="AG9" s="1034"/>
      <c r="AH9" s="1034"/>
      <c r="AI9" s="1034"/>
      <c r="AJ9" s="1035"/>
      <c r="AK9" s="1036">
        <v>1</v>
      </c>
      <c r="AL9" s="1037"/>
      <c r="AM9" s="1037"/>
      <c r="AN9" s="1037"/>
      <c r="AO9" s="1037"/>
      <c r="AP9" s="1037">
        <v>165</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512</v>
      </c>
      <c r="BT9" s="950"/>
      <c r="BU9" s="950"/>
      <c r="BV9" s="950"/>
      <c r="BW9" s="950"/>
      <c r="BX9" s="950"/>
      <c r="BY9" s="950"/>
      <c r="BZ9" s="950"/>
      <c r="CA9" s="950"/>
      <c r="CB9" s="950"/>
      <c r="CC9" s="950"/>
      <c r="CD9" s="950"/>
      <c r="CE9" s="950"/>
      <c r="CF9" s="950"/>
      <c r="CG9" s="951"/>
      <c r="CH9" s="924">
        <v>-4</v>
      </c>
      <c r="CI9" s="925"/>
      <c r="CJ9" s="925"/>
      <c r="CK9" s="925"/>
      <c r="CL9" s="926"/>
      <c r="CM9" s="924">
        <v>962</v>
      </c>
      <c r="CN9" s="925"/>
      <c r="CO9" s="925"/>
      <c r="CP9" s="925"/>
      <c r="CQ9" s="926"/>
      <c r="CR9" s="924">
        <v>800</v>
      </c>
      <c r="CS9" s="925"/>
      <c r="CT9" s="925"/>
      <c r="CU9" s="925"/>
      <c r="CV9" s="926"/>
      <c r="CW9" s="924"/>
      <c r="CX9" s="925"/>
      <c r="CY9" s="925"/>
      <c r="CZ9" s="925"/>
      <c r="DA9" s="926"/>
      <c r="DB9" s="924"/>
      <c r="DC9" s="925"/>
      <c r="DD9" s="925"/>
      <c r="DE9" s="925"/>
      <c r="DF9" s="926"/>
      <c r="DG9" s="924"/>
      <c r="DH9" s="925"/>
      <c r="DI9" s="925"/>
      <c r="DJ9" s="925"/>
      <c r="DK9" s="926"/>
      <c r="DL9" s="924"/>
      <c r="DM9" s="925"/>
      <c r="DN9" s="925"/>
      <c r="DO9" s="925"/>
      <c r="DP9" s="926"/>
      <c r="DQ9" s="924"/>
      <c r="DR9" s="925"/>
      <c r="DS9" s="925"/>
      <c r="DT9" s="925"/>
      <c r="DU9" s="926"/>
      <c r="DV9" s="927"/>
      <c r="DW9" s="928"/>
      <c r="DX9" s="928"/>
      <c r="DY9" s="928"/>
      <c r="DZ9" s="929"/>
      <c r="EA9" s="197"/>
    </row>
    <row r="10" spans="1:131" s="198" customFormat="1" ht="26.25" customHeight="1">
      <c r="A10" s="204">
        <v>4</v>
      </c>
      <c r="B10" s="978" t="s">
        <v>332</v>
      </c>
      <c r="C10" s="979"/>
      <c r="D10" s="979"/>
      <c r="E10" s="979"/>
      <c r="F10" s="979"/>
      <c r="G10" s="979"/>
      <c r="H10" s="979"/>
      <c r="I10" s="979"/>
      <c r="J10" s="979"/>
      <c r="K10" s="979"/>
      <c r="L10" s="979"/>
      <c r="M10" s="979"/>
      <c r="N10" s="979"/>
      <c r="O10" s="979"/>
      <c r="P10" s="980"/>
      <c r="Q10" s="985">
        <v>1910</v>
      </c>
      <c r="R10" s="982"/>
      <c r="S10" s="982"/>
      <c r="T10" s="982"/>
      <c r="U10" s="982"/>
      <c r="V10" s="982">
        <v>724</v>
      </c>
      <c r="W10" s="982"/>
      <c r="X10" s="982"/>
      <c r="Y10" s="982"/>
      <c r="Z10" s="982"/>
      <c r="AA10" s="982">
        <v>1186</v>
      </c>
      <c r="AB10" s="982"/>
      <c r="AC10" s="982"/>
      <c r="AD10" s="982"/>
      <c r="AE10" s="986"/>
      <c r="AF10" s="1033" t="s">
        <v>99</v>
      </c>
      <c r="AG10" s="1034"/>
      <c r="AH10" s="1034"/>
      <c r="AI10" s="1034"/>
      <c r="AJ10" s="1035"/>
      <c r="AK10" s="1036" t="s">
        <v>509</v>
      </c>
      <c r="AL10" s="1037"/>
      <c r="AM10" s="1037"/>
      <c r="AN10" s="1037"/>
      <c r="AO10" s="1037"/>
      <c r="AP10" s="1037">
        <v>13223</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513</v>
      </c>
      <c r="BT10" s="950"/>
      <c r="BU10" s="950"/>
      <c r="BV10" s="950"/>
      <c r="BW10" s="950"/>
      <c r="BX10" s="950"/>
      <c r="BY10" s="950"/>
      <c r="BZ10" s="950"/>
      <c r="CA10" s="950"/>
      <c r="CB10" s="950"/>
      <c r="CC10" s="950"/>
      <c r="CD10" s="950"/>
      <c r="CE10" s="950"/>
      <c r="CF10" s="950"/>
      <c r="CG10" s="951"/>
      <c r="CH10" s="924">
        <v>-1</v>
      </c>
      <c r="CI10" s="925"/>
      <c r="CJ10" s="925"/>
      <c r="CK10" s="925"/>
      <c r="CL10" s="926"/>
      <c r="CM10" s="924">
        <v>24</v>
      </c>
      <c r="CN10" s="925"/>
      <c r="CO10" s="925"/>
      <c r="CP10" s="925"/>
      <c r="CQ10" s="926"/>
      <c r="CR10" s="924">
        <v>10</v>
      </c>
      <c r="CS10" s="925"/>
      <c r="CT10" s="925"/>
      <c r="CU10" s="925"/>
      <c r="CV10" s="926"/>
      <c r="CW10" s="924"/>
      <c r="CX10" s="925"/>
      <c r="CY10" s="925"/>
      <c r="CZ10" s="925"/>
      <c r="DA10" s="926"/>
      <c r="DB10" s="924"/>
      <c r="DC10" s="925"/>
      <c r="DD10" s="925"/>
      <c r="DE10" s="925"/>
      <c r="DF10" s="926"/>
      <c r="DG10" s="924"/>
      <c r="DH10" s="925"/>
      <c r="DI10" s="925"/>
      <c r="DJ10" s="925"/>
      <c r="DK10" s="926"/>
      <c r="DL10" s="924"/>
      <c r="DM10" s="925"/>
      <c r="DN10" s="925"/>
      <c r="DO10" s="925"/>
      <c r="DP10" s="926"/>
      <c r="DQ10" s="924"/>
      <c r="DR10" s="925"/>
      <c r="DS10" s="925"/>
      <c r="DT10" s="925"/>
      <c r="DU10" s="926"/>
      <c r="DV10" s="927"/>
      <c r="DW10" s="928"/>
      <c r="DX10" s="928"/>
      <c r="DY10" s="928"/>
      <c r="DZ10" s="929"/>
      <c r="EA10" s="197"/>
    </row>
    <row r="11" spans="1:131" s="198" customFormat="1" ht="26.25" customHeight="1">
      <c r="A11" s="204">
        <v>5</v>
      </c>
      <c r="B11" s="978" t="s">
        <v>333</v>
      </c>
      <c r="C11" s="979"/>
      <c r="D11" s="979"/>
      <c r="E11" s="979"/>
      <c r="F11" s="979"/>
      <c r="G11" s="979"/>
      <c r="H11" s="979"/>
      <c r="I11" s="979"/>
      <c r="J11" s="979"/>
      <c r="K11" s="979"/>
      <c r="L11" s="979"/>
      <c r="M11" s="979"/>
      <c r="N11" s="979"/>
      <c r="O11" s="979"/>
      <c r="P11" s="980"/>
      <c r="Q11" s="985">
        <v>97905</v>
      </c>
      <c r="R11" s="982"/>
      <c r="S11" s="982"/>
      <c r="T11" s="982"/>
      <c r="U11" s="982"/>
      <c r="V11" s="982">
        <v>97889</v>
      </c>
      <c r="W11" s="982"/>
      <c r="X11" s="982"/>
      <c r="Y11" s="982"/>
      <c r="Z11" s="982"/>
      <c r="AA11" s="982">
        <v>16</v>
      </c>
      <c r="AB11" s="982"/>
      <c r="AC11" s="982"/>
      <c r="AD11" s="982"/>
      <c r="AE11" s="986"/>
      <c r="AF11" s="1033">
        <v>16</v>
      </c>
      <c r="AG11" s="1034"/>
      <c r="AH11" s="1034"/>
      <c r="AI11" s="1034"/>
      <c r="AJ11" s="1035"/>
      <c r="AK11" s="1036">
        <v>83</v>
      </c>
      <c r="AL11" s="1037"/>
      <c r="AM11" s="1037"/>
      <c r="AN11" s="1037"/>
      <c r="AO11" s="1037"/>
      <c r="AP11" s="1037" t="s">
        <v>509</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514</v>
      </c>
      <c r="BT11" s="950"/>
      <c r="BU11" s="950"/>
      <c r="BV11" s="950"/>
      <c r="BW11" s="950"/>
      <c r="BX11" s="950"/>
      <c r="BY11" s="950"/>
      <c r="BZ11" s="950"/>
      <c r="CA11" s="950"/>
      <c r="CB11" s="950"/>
      <c r="CC11" s="950"/>
      <c r="CD11" s="950"/>
      <c r="CE11" s="950"/>
      <c r="CF11" s="950"/>
      <c r="CG11" s="951"/>
      <c r="CH11" s="924">
        <v>-1</v>
      </c>
      <c r="CI11" s="925"/>
      <c r="CJ11" s="925"/>
      <c r="CK11" s="925"/>
      <c r="CL11" s="926"/>
      <c r="CM11" s="924">
        <v>911</v>
      </c>
      <c r="CN11" s="925"/>
      <c r="CO11" s="925"/>
      <c r="CP11" s="925"/>
      <c r="CQ11" s="926"/>
      <c r="CR11" s="924">
        <v>129</v>
      </c>
      <c r="CS11" s="925"/>
      <c r="CT11" s="925"/>
      <c r="CU11" s="925"/>
      <c r="CV11" s="926"/>
      <c r="CW11" s="924"/>
      <c r="CX11" s="925"/>
      <c r="CY11" s="925"/>
      <c r="CZ11" s="925"/>
      <c r="DA11" s="926"/>
      <c r="DB11" s="924"/>
      <c r="DC11" s="925"/>
      <c r="DD11" s="925"/>
      <c r="DE11" s="925"/>
      <c r="DF11" s="926"/>
      <c r="DG11" s="924"/>
      <c r="DH11" s="925"/>
      <c r="DI11" s="925"/>
      <c r="DJ11" s="925"/>
      <c r="DK11" s="926"/>
      <c r="DL11" s="924"/>
      <c r="DM11" s="925"/>
      <c r="DN11" s="925"/>
      <c r="DO11" s="925"/>
      <c r="DP11" s="926"/>
      <c r="DQ11" s="924"/>
      <c r="DR11" s="925"/>
      <c r="DS11" s="925"/>
      <c r="DT11" s="925"/>
      <c r="DU11" s="926"/>
      <c r="DV11" s="927"/>
      <c r="DW11" s="928"/>
      <c r="DX11" s="928"/>
      <c r="DY11" s="928"/>
      <c r="DZ11" s="929"/>
      <c r="EA11" s="197"/>
    </row>
    <row r="12" spans="1:131" s="198" customFormat="1" ht="26.25" customHeight="1">
      <c r="A12" s="204">
        <v>6</v>
      </c>
      <c r="B12" s="978" t="s">
        <v>334</v>
      </c>
      <c r="C12" s="979"/>
      <c r="D12" s="979"/>
      <c r="E12" s="979"/>
      <c r="F12" s="979"/>
      <c r="G12" s="979"/>
      <c r="H12" s="979"/>
      <c r="I12" s="979"/>
      <c r="J12" s="979"/>
      <c r="K12" s="979"/>
      <c r="L12" s="979"/>
      <c r="M12" s="979"/>
      <c r="N12" s="979"/>
      <c r="O12" s="979"/>
      <c r="P12" s="980"/>
      <c r="Q12" s="985">
        <v>2770</v>
      </c>
      <c r="R12" s="982"/>
      <c r="S12" s="982"/>
      <c r="T12" s="982"/>
      <c r="U12" s="982"/>
      <c r="V12" s="982">
        <v>2649</v>
      </c>
      <c r="W12" s="982"/>
      <c r="X12" s="982"/>
      <c r="Y12" s="982"/>
      <c r="Z12" s="982"/>
      <c r="AA12" s="982">
        <v>121</v>
      </c>
      <c r="AB12" s="982"/>
      <c r="AC12" s="982"/>
      <c r="AD12" s="982"/>
      <c r="AE12" s="986"/>
      <c r="AF12" s="1033">
        <v>121</v>
      </c>
      <c r="AG12" s="1034"/>
      <c r="AH12" s="1034"/>
      <c r="AI12" s="1034"/>
      <c r="AJ12" s="1035"/>
      <c r="AK12" s="1036" t="s">
        <v>509</v>
      </c>
      <c r="AL12" s="1037"/>
      <c r="AM12" s="1037"/>
      <c r="AN12" s="1037"/>
      <c r="AO12" s="1037"/>
      <c r="AP12" s="1037" t="s">
        <v>509</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515</v>
      </c>
      <c r="BT12" s="950"/>
      <c r="BU12" s="950"/>
      <c r="BV12" s="950"/>
      <c r="BW12" s="950"/>
      <c r="BX12" s="950"/>
      <c r="BY12" s="950"/>
      <c r="BZ12" s="950"/>
      <c r="CA12" s="950"/>
      <c r="CB12" s="950"/>
      <c r="CC12" s="950"/>
      <c r="CD12" s="950"/>
      <c r="CE12" s="950"/>
      <c r="CF12" s="950"/>
      <c r="CG12" s="951"/>
      <c r="CH12" s="924">
        <v>-2</v>
      </c>
      <c r="CI12" s="925"/>
      <c r="CJ12" s="925"/>
      <c r="CK12" s="925"/>
      <c r="CL12" s="926"/>
      <c r="CM12" s="924">
        <v>765</v>
      </c>
      <c r="CN12" s="925"/>
      <c r="CO12" s="925"/>
      <c r="CP12" s="925"/>
      <c r="CQ12" s="926"/>
      <c r="CR12" s="924">
        <v>202</v>
      </c>
      <c r="CS12" s="925"/>
      <c r="CT12" s="925"/>
      <c r="CU12" s="925"/>
      <c r="CV12" s="926"/>
      <c r="CW12" s="924"/>
      <c r="CX12" s="925"/>
      <c r="CY12" s="925"/>
      <c r="CZ12" s="925"/>
      <c r="DA12" s="926"/>
      <c r="DB12" s="924"/>
      <c r="DC12" s="925"/>
      <c r="DD12" s="925"/>
      <c r="DE12" s="925"/>
      <c r="DF12" s="926"/>
      <c r="DG12" s="924"/>
      <c r="DH12" s="925"/>
      <c r="DI12" s="925"/>
      <c r="DJ12" s="925"/>
      <c r="DK12" s="926"/>
      <c r="DL12" s="924"/>
      <c r="DM12" s="925"/>
      <c r="DN12" s="925"/>
      <c r="DO12" s="925"/>
      <c r="DP12" s="926"/>
      <c r="DQ12" s="924"/>
      <c r="DR12" s="925"/>
      <c r="DS12" s="925"/>
      <c r="DT12" s="925"/>
      <c r="DU12" s="926"/>
      <c r="DV12" s="927"/>
      <c r="DW12" s="928"/>
      <c r="DX12" s="928"/>
      <c r="DY12" s="928"/>
      <c r="DZ12" s="929"/>
      <c r="EA12" s="197"/>
    </row>
    <row r="13" spans="1:131" s="198" customFormat="1" ht="26.25" customHeight="1">
      <c r="A13" s="204">
        <v>7</v>
      </c>
      <c r="B13" s="978" t="s">
        <v>335</v>
      </c>
      <c r="C13" s="979"/>
      <c r="D13" s="979"/>
      <c r="E13" s="979"/>
      <c r="F13" s="979"/>
      <c r="G13" s="979"/>
      <c r="H13" s="979"/>
      <c r="I13" s="979"/>
      <c r="J13" s="979"/>
      <c r="K13" s="979"/>
      <c r="L13" s="979"/>
      <c r="M13" s="979"/>
      <c r="N13" s="979"/>
      <c r="O13" s="979"/>
      <c r="P13" s="980"/>
      <c r="Q13" s="985">
        <v>280</v>
      </c>
      <c r="R13" s="982"/>
      <c r="S13" s="982"/>
      <c r="T13" s="982"/>
      <c r="U13" s="982"/>
      <c r="V13" s="982">
        <v>280</v>
      </c>
      <c r="W13" s="982"/>
      <c r="X13" s="982"/>
      <c r="Y13" s="982"/>
      <c r="Z13" s="982"/>
      <c r="AA13" s="982">
        <v>0</v>
      </c>
      <c r="AB13" s="982"/>
      <c r="AC13" s="982"/>
      <c r="AD13" s="982"/>
      <c r="AE13" s="986"/>
      <c r="AF13" s="1033">
        <v>0</v>
      </c>
      <c r="AG13" s="1034"/>
      <c r="AH13" s="1034"/>
      <c r="AI13" s="1034"/>
      <c r="AJ13" s="1035"/>
      <c r="AK13" s="1036">
        <v>65</v>
      </c>
      <c r="AL13" s="1037"/>
      <c r="AM13" s="1037"/>
      <c r="AN13" s="1037"/>
      <c r="AO13" s="1037"/>
      <c r="AP13" s="1037" t="s">
        <v>509</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516</v>
      </c>
      <c r="BT13" s="950"/>
      <c r="BU13" s="950"/>
      <c r="BV13" s="950"/>
      <c r="BW13" s="950"/>
      <c r="BX13" s="950"/>
      <c r="BY13" s="950"/>
      <c r="BZ13" s="950"/>
      <c r="CA13" s="950"/>
      <c r="CB13" s="950"/>
      <c r="CC13" s="950"/>
      <c r="CD13" s="950"/>
      <c r="CE13" s="950"/>
      <c r="CF13" s="950"/>
      <c r="CG13" s="951"/>
      <c r="CH13" s="924">
        <v>-2</v>
      </c>
      <c r="CI13" s="925"/>
      <c r="CJ13" s="925"/>
      <c r="CK13" s="925"/>
      <c r="CL13" s="926"/>
      <c r="CM13" s="924">
        <v>100</v>
      </c>
      <c r="CN13" s="925"/>
      <c r="CO13" s="925"/>
      <c r="CP13" s="925"/>
      <c r="CQ13" s="926"/>
      <c r="CR13" s="924">
        <v>50</v>
      </c>
      <c r="CS13" s="925"/>
      <c r="CT13" s="925"/>
      <c r="CU13" s="925"/>
      <c r="CV13" s="926"/>
      <c r="CW13" s="924">
        <v>8</v>
      </c>
      <c r="CX13" s="925"/>
      <c r="CY13" s="925"/>
      <c r="CZ13" s="925"/>
      <c r="DA13" s="926"/>
      <c r="DB13" s="924"/>
      <c r="DC13" s="925"/>
      <c r="DD13" s="925"/>
      <c r="DE13" s="925"/>
      <c r="DF13" s="926"/>
      <c r="DG13" s="924"/>
      <c r="DH13" s="925"/>
      <c r="DI13" s="925"/>
      <c r="DJ13" s="925"/>
      <c r="DK13" s="926"/>
      <c r="DL13" s="924"/>
      <c r="DM13" s="925"/>
      <c r="DN13" s="925"/>
      <c r="DO13" s="925"/>
      <c r="DP13" s="926"/>
      <c r="DQ13" s="924"/>
      <c r="DR13" s="925"/>
      <c r="DS13" s="925"/>
      <c r="DT13" s="925"/>
      <c r="DU13" s="926"/>
      <c r="DV13" s="927"/>
      <c r="DW13" s="928"/>
      <c r="DX13" s="928"/>
      <c r="DY13" s="928"/>
      <c r="DZ13" s="929"/>
      <c r="EA13" s="197"/>
    </row>
    <row r="14" spans="1:131" s="198" customFormat="1" ht="26.25" customHeight="1">
      <c r="A14" s="204">
        <v>8</v>
      </c>
      <c r="B14" s="978" t="s">
        <v>336</v>
      </c>
      <c r="C14" s="979"/>
      <c r="D14" s="979"/>
      <c r="E14" s="979"/>
      <c r="F14" s="979"/>
      <c r="G14" s="979"/>
      <c r="H14" s="979"/>
      <c r="I14" s="979"/>
      <c r="J14" s="979"/>
      <c r="K14" s="979"/>
      <c r="L14" s="979"/>
      <c r="M14" s="979"/>
      <c r="N14" s="979"/>
      <c r="O14" s="979"/>
      <c r="P14" s="980"/>
      <c r="Q14" s="985">
        <v>2367</v>
      </c>
      <c r="R14" s="982"/>
      <c r="S14" s="982"/>
      <c r="T14" s="982"/>
      <c r="U14" s="982"/>
      <c r="V14" s="982">
        <v>2367</v>
      </c>
      <c r="W14" s="982"/>
      <c r="X14" s="982"/>
      <c r="Y14" s="982"/>
      <c r="Z14" s="982"/>
      <c r="AA14" s="982">
        <v>0</v>
      </c>
      <c r="AB14" s="982"/>
      <c r="AC14" s="982"/>
      <c r="AD14" s="982"/>
      <c r="AE14" s="986"/>
      <c r="AF14" s="1033" t="s">
        <v>99</v>
      </c>
      <c r="AG14" s="1034"/>
      <c r="AH14" s="1034"/>
      <c r="AI14" s="1034"/>
      <c r="AJ14" s="1035"/>
      <c r="AK14" s="1036">
        <v>518</v>
      </c>
      <c r="AL14" s="1037"/>
      <c r="AM14" s="1037"/>
      <c r="AN14" s="1037"/>
      <c r="AO14" s="1037"/>
      <c r="AP14" s="1037" t="s">
        <v>509</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517</v>
      </c>
      <c r="BT14" s="950"/>
      <c r="BU14" s="950"/>
      <c r="BV14" s="950"/>
      <c r="BW14" s="950"/>
      <c r="BX14" s="950"/>
      <c r="BY14" s="950"/>
      <c r="BZ14" s="950"/>
      <c r="CA14" s="950"/>
      <c r="CB14" s="950"/>
      <c r="CC14" s="950"/>
      <c r="CD14" s="950"/>
      <c r="CE14" s="950"/>
      <c r="CF14" s="950"/>
      <c r="CG14" s="951"/>
      <c r="CH14" s="924">
        <v>0</v>
      </c>
      <c r="CI14" s="925"/>
      <c r="CJ14" s="925"/>
      <c r="CK14" s="925"/>
      <c r="CL14" s="926"/>
      <c r="CM14" s="924">
        <v>98</v>
      </c>
      <c r="CN14" s="925"/>
      <c r="CO14" s="925"/>
      <c r="CP14" s="925"/>
      <c r="CQ14" s="926"/>
      <c r="CR14" s="924">
        <v>59</v>
      </c>
      <c r="CS14" s="925"/>
      <c r="CT14" s="925"/>
      <c r="CU14" s="925"/>
      <c r="CV14" s="926"/>
      <c r="CW14" s="924">
        <v>3</v>
      </c>
      <c r="CX14" s="925"/>
      <c r="CY14" s="925"/>
      <c r="CZ14" s="925"/>
      <c r="DA14" s="926"/>
      <c r="DB14" s="924"/>
      <c r="DC14" s="925"/>
      <c r="DD14" s="925"/>
      <c r="DE14" s="925"/>
      <c r="DF14" s="926"/>
      <c r="DG14" s="924"/>
      <c r="DH14" s="925"/>
      <c r="DI14" s="925"/>
      <c r="DJ14" s="925"/>
      <c r="DK14" s="926"/>
      <c r="DL14" s="924"/>
      <c r="DM14" s="925"/>
      <c r="DN14" s="925"/>
      <c r="DO14" s="925"/>
      <c r="DP14" s="926"/>
      <c r="DQ14" s="924"/>
      <c r="DR14" s="925"/>
      <c r="DS14" s="925"/>
      <c r="DT14" s="925"/>
      <c r="DU14" s="926"/>
      <c r="DV14" s="927"/>
      <c r="DW14" s="928"/>
      <c r="DX14" s="928"/>
      <c r="DY14" s="928"/>
      <c r="DZ14" s="929"/>
      <c r="EA14" s="197"/>
    </row>
    <row r="15" spans="1:131" s="198" customFormat="1" ht="26.25" customHeight="1">
      <c r="A15" s="204">
        <v>9</v>
      </c>
      <c r="B15" s="978" t="s">
        <v>337</v>
      </c>
      <c r="C15" s="979"/>
      <c r="D15" s="979"/>
      <c r="E15" s="979"/>
      <c r="F15" s="979"/>
      <c r="G15" s="979"/>
      <c r="H15" s="979"/>
      <c r="I15" s="979"/>
      <c r="J15" s="979"/>
      <c r="K15" s="979"/>
      <c r="L15" s="979"/>
      <c r="M15" s="979"/>
      <c r="N15" s="979"/>
      <c r="O15" s="979"/>
      <c r="P15" s="980"/>
      <c r="Q15" s="985">
        <v>67</v>
      </c>
      <c r="R15" s="982"/>
      <c r="S15" s="982"/>
      <c r="T15" s="982"/>
      <c r="U15" s="982"/>
      <c r="V15" s="982">
        <v>0</v>
      </c>
      <c r="W15" s="982"/>
      <c r="X15" s="982"/>
      <c r="Y15" s="982"/>
      <c r="Z15" s="982"/>
      <c r="AA15" s="982">
        <v>67</v>
      </c>
      <c r="AB15" s="982"/>
      <c r="AC15" s="982"/>
      <c r="AD15" s="982"/>
      <c r="AE15" s="986"/>
      <c r="AF15" s="1033" t="s">
        <v>99</v>
      </c>
      <c r="AG15" s="1034"/>
      <c r="AH15" s="1034"/>
      <c r="AI15" s="1034"/>
      <c r="AJ15" s="1035"/>
      <c r="AK15" s="1036" t="s">
        <v>509</v>
      </c>
      <c r="AL15" s="1037"/>
      <c r="AM15" s="1037"/>
      <c r="AN15" s="1037"/>
      <c r="AO15" s="1037"/>
      <c r="AP15" s="1037" t="s">
        <v>509</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518</v>
      </c>
      <c r="BT15" s="950"/>
      <c r="BU15" s="950"/>
      <c r="BV15" s="950"/>
      <c r="BW15" s="950"/>
      <c r="BX15" s="950"/>
      <c r="BY15" s="950"/>
      <c r="BZ15" s="950"/>
      <c r="CA15" s="950"/>
      <c r="CB15" s="950"/>
      <c r="CC15" s="950"/>
      <c r="CD15" s="950"/>
      <c r="CE15" s="950"/>
      <c r="CF15" s="950"/>
      <c r="CG15" s="951"/>
      <c r="CH15" s="924">
        <v>1</v>
      </c>
      <c r="CI15" s="925"/>
      <c r="CJ15" s="925"/>
      <c r="CK15" s="925"/>
      <c r="CL15" s="926"/>
      <c r="CM15" s="924">
        <v>11</v>
      </c>
      <c r="CN15" s="925"/>
      <c r="CO15" s="925"/>
      <c r="CP15" s="925"/>
      <c r="CQ15" s="926"/>
      <c r="CR15" s="924">
        <v>2</v>
      </c>
      <c r="CS15" s="925"/>
      <c r="CT15" s="925"/>
      <c r="CU15" s="925"/>
      <c r="CV15" s="926"/>
      <c r="CW15" s="924">
        <v>13</v>
      </c>
      <c r="CX15" s="925"/>
      <c r="CY15" s="925"/>
      <c r="CZ15" s="925"/>
      <c r="DA15" s="926"/>
      <c r="DB15" s="924"/>
      <c r="DC15" s="925"/>
      <c r="DD15" s="925"/>
      <c r="DE15" s="925"/>
      <c r="DF15" s="926"/>
      <c r="DG15" s="924"/>
      <c r="DH15" s="925"/>
      <c r="DI15" s="925"/>
      <c r="DJ15" s="925"/>
      <c r="DK15" s="926"/>
      <c r="DL15" s="924"/>
      <c r="DM15" s="925"/>
      <c r="DN15" s="925"/>
      <c r="DO15" s="925"/>
      <c r="DP15" s="926"/>
      <c r="DQ15" s="924"/>
      <c r="DR15" s="925"/>
      <c r="DS15" s="925"/>
      <c r="DT15" s="925"/>
      <c r="DU15" s="926"/>
      <c r="DV15" s="927"/>
      <c r="DW15" s="928"/>
      <c r="DX15" s="928"/>
      <c r="DY15" s="928"/>
      <c r="DZ15" s="929"/>
      <c r="EA15" s="197"/>
    </row>
    <row r="16" spans="1:131" s="198" customFormat="1" ht="26.25" customHeight="1">
      <c r="A16" s="204">
        <v>10</v>
      </c>
      <c r="B16" s="978" t="s">
        <v>338</v>
      </c>
      <c r="C16" s="979"/>
      <c r="D16" s="979"/>
      <c r="E16" s="979"/>
      <c r="F16" s="979"/>
      <c r="G16" s="979"/>
      <c r="H16" s="979"/>
      <c r="I16" s="979"/>
      <c r="J16" s="979"/>
      <c r="K16" s="979"/>
      <c r="L16" s="979"/>
      <c r="M16" s="979"/>
      <c r="N16" s="979"/>
      <c r="O16" s="979"/>
      <c r="P16" s="980"/>
      <c r="Q16" s="985">
        <v>147</v>
      </c>
      <c r="R16" s="982"/>
      <c r="S16" s="982"/>
      <c r="T16" s="982"/>
      <c r="U16" s="982"/>
      <c r="V16" s="982">
        <v>58</v>
      </c>
      <c r="W16" s="982"/>
      <c r="X16" s="982"/>
      <c r="Y16" s="982"/>
      <c r="Z16" s="982"/>
      <c r="AA16" s="982">
        <v>89</v>
      </c>
      <c r="AB16" s="982"/>
      <c r="AC16" s="982"/>
      <c r="AD16" s="982"/>
      <c r="AE16" s="986"/>
      <c r="AF16" s="1033" t="s">
        <v>99</v>
      </c>
      <c r="AG16" s="1034"/>
      <c r="AH16" s="1034"/>
      <c r="AI16" s="1034"/>
      <c r="AJ16" s="1035"/>
      <c r="AK16" s="1036">
        <v>1</v>
      </c>
      <c r="AL16" s="1037"/>
      <c r="AM16" s="1037"/>
      <c r="AN16" s="1037"/>
      <c r="AO16" s="1037"/>
      <c r="AP16" s="1037" t="s">
        <v>509</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519</v>
      </c>
      <c r="BT16" s="950"/>
      <c r="BU16" s="950"/>
      <c r="BV16" s="950"/>
      <c r="BW16" s="950"/>
      <c r="BX16" s="950"/>
      <c r="BY16" s="950"/>
      <c r="BZ16" s="950"/>
      <c r="CA16" s="950"/>
      <c r="CB16" s="950"/>
      <c r="CC16" s="950"/>
      <c r="CD16" s="950"/>
      <c r="CE16" s="950"/>
      <c r="CF16" s="950"/>
      <c r="CG16" s="951"/>
      <c r="CH16" s="924">
        <v>0</v>
      </c>
      <c r="CI16" s="925"/>
      <c r="CJ16" s="925"/>
      <c r="CK16" s="925"/>
      <c r="CL16" s="926"/>
      <c r="CM16" s="924">
        <v>10</v>
      </c>
      <c r="CN16" s="925"/>
      <c r="CO16" s="925"/>
      <c r="CP16" s="925"/>
      <c r="CQ16" s="926"/>
      <c r="CR16" s="924">
        <v>10</v>
      </c>
      <c r="CS16" s="925"/>
      <c r="CT16" s="925"/>
      <c r="CU16" s="925"/>
      <c r="CV16" s="926"/>
      <c r="CW16" s="924"/>
      <c r="CX16" s="925"/>
      <c r="CY16" s="925"/>
      <c r="CZ16" s="925"/>
      <c r="DA16" s="926"/>
      <c r="DB16" s="924"/>
      <c r="DC16" s="925"/>
      <c r="DD16" s="925"/>
      <c r="DE16" s="925"/>
      <c r="DF16" s="926"/>
      <c r="DG16" s="924"/>
      <c r="DH16" s="925"/>
      <c r="DI16" s="925"/>
      <c r="DJ16" s="925"/>
      <c r="DK16" s="926"/>
      <c r="DL16" s="924"/>
      <c r="DM16" s="925"/>
      <c r="DN16" s="925"/>
      <c r="DO16" s="925"/>
      <c r="DP16" s="926"/>
      <c r="DQ16" s="924"/>
      <c r="DR16" s="925"/>
      <c r="DS16" s="925"/>
      <c r="DT16" s="925"/>
      <c r="DU16" s="926"/>
      <c r="DV16" s="927"/>
      <c r="DW16" s="928"/>
      <c r="DX16" s="928"/>
      <c r="DY16" s="928"/>
      <c r="DZ16" s="929"/>
      <c r="EA16" s="197"/>
    </row>
    <row r="17" spans="1:131" s="198" customFormat="1" ht="26.25" customHeight="1">
      <c r="A17" s="204">
        <v>11</v>
      </c>
      <c r="B17" s="978" t="s">
        <v>339</v>
      </c>
      <c r="C17" s="979"/>
      <c r="D17" s="979"/>
      <c r="E17" s="979"/>
      <c r="F17" s="979"/>
      <c r="G17" s="979"/>
      <c r="H17" s="979"/>
      <c r="I17" s="979"/>
      <c r="J17" s="979"/>
      <c r="K17" s="979"/>
      <c r="L17" s="979"/>
      <c r="M17" s="979"/>
      <c r="N17" s="979"/>
      <c r="O17" s="979"/>
      <c r="P17" s="980"/>
      <c r="Q17" s="985">
        <v>820</v>
      </c>
      <c r="R17" s="982"/>
      <c r="S17" s="982"/>
      <c r="T17" s="982"/>
      <c r="U17" s="982"/>
      <c r="V17" s="982">
        <v>820</v>
      </c>
      <c r="W17" s="982"/>
      <c r="X17" s="982"/>
      <c r="Y17" s="982"/>
      <c r="Z17" s="982"/>
      <c r="AA17" s="982">
        <v>0</v>
      </c>
      <c r="AB17" s="982"/>
      <c r="AC17" s="982"/>
      <c r="AD17" s="982"/>
      <c r="AE17" s="986"/>
      <c r="AF17" s="1033" t="s">
        <v>99</v>
      </c>
      <c r="AG17" s="1034"/>
      <c r="AH17" s="1034"/>
      <c r="AI17" s="1034"/>
      <c r="AJ17" s="1035"/>
      <c r="AK17" s="1036">
        <v>578</v>
      </c>
      <c r="AL17" s="1037"/>
      <c r="AM17" s="1037"/>
      <c r="AN17" s="1037"/>
      <c r="AO17" s="1037"/>
      <c r="AP17" s="1037" t="s">
        <v>509</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520</v>
      </c>
      <c r="BT17" s="950"/>
      <c r="BU17" s="950"/>
      <c r="BV17" s="950"/>
      <c r="BW17" s="950"/>
      <c r="BX17" s="950"/>
      <c r="BY17" s="950"/>
      <c r="BZ17" s="950"/>
      <c r="CA17" s="950"/>
      <c r="CB17" s="950"/>
      <c r="CC17" s="950"/>
      <c r="CD17" s="950"/>
      <c r="CE17" s="950"/>
      <c r="CF17" s="950"/>
      <c r="CG17" s="951"/>
      <c r="CH17" s="924">
        <v>0</v>
      </c>
      <c r="CI17" s="925"/>
      <c r="CJ17" s="925"/>
      <c r="CK17" s="925"/>
      <c r="CL17" s="926"/>
      <c r="CM17" s="924">
        <v>284</v>
      </c>
      <c r="CN17" s="925"/>
      <c r="CO17" s="925"/>
      <c r="CP17" s="925"/>
      <c r="CQ17" s="926"/>
      <c r="CR17" s="924">
        <v>263</v>
      </c>
      <c r="CS17" s="925"/>
      <c r="CT17" s="925"/>
      <c r="CU17" s="925"/>
      <c r="CV17" s="926"/>
      <c r="CW17" s="924"/>
      <c r="CX17" s="925"/>
      <c r="CY17" s="925"/>
      <c r="CZ17" s="925"/>
      <c r="DA17" s="926"/>
      <c r="DB17" s="924"/>
      <c r="DC17" s="925"/>
      <c r="DD17" s="925"/>
      <c r="DE17" s="925"/>
      <c r="DF17" s="926"/>
      <c r="DG17" s="924"/>
      <c r="DH17" s="925"/>
      <c r="DI17" s="925"/>
      <c r="DJ17" s="925"/>
      <c r="DK17" s="926"/>
      <c r="DL17" s="924"/>
      <c r="DM17" s="925"/>
      <c r="DN17" s="925"/>
      <c r="DO17" s="925"/>
      <c r="DP17" s="926"/>
      <c r="DQ17" s="924"/>
      <c r="DR17" s="925"/>
      <c r="DS17" s="925"/>
      <c r="DT17" s="925"/>
      <c r="DU17" s="926"/>
      <c r="DV17" s="927"/>
      <c r="DW17" s="928"/>
      <c r="DX17" s="928"/>
      <c r="DY17" s="928"/>
      <c r="DZ17" s="929"/>
      <c r="EA17" s="197"/>
    </row>
    <row r="18" spans="1:131" s="198" customFormat="1" ht="26.25" customHeight="1">
      <c r="A18" s="204">
        <v>12</v>
      </c>
      <c r="B18" s="978" t="s">
        <v>340</v>
      </c>
      <c r="C18" s="979"/>
      <c r="D18" s="979"/>
      <c r="E18" s="979"/>
      <c r="F18" s="979"/>
      <c r="G18" s="979"/>
      <c r="H18" s="979"/>
      <c r="I18" s="979"/>
      <c r="J18" s="979"/>
      <c r="K18" s="979"/>
      <c r="L18" s="979"/>
      <c r="M18" s="979"/>
      <c r="N18" s="979"/>
      <c r="O18" s="979"/>
      <c r="P18" s="980"/>
      <c r="Q18" s="985">
        <v>588</v>
      </c>
      <c r="R18" s="982"/>
      <c r="S18" s="982"/>
      <c r="T18" s="982"/>
      <c r="U18" s="982"/>
      <c r="V18" s="982">
        <v>588</v>
      </c>
      <c r="W18" s="982"/>
      <c r="X18" s="982"/>
      <c r="Y18" s="982"/>
      <c r="Z18" s="982"/>
      <c r="AA18" s="982">
        <v>0</v>
      </c>
      <c r="AB18" s="982"/>
      <c r="AC18" s="982"/>
      <c r="AD18" s="982"/>
      <c r="AE18" s="986"/>
      <c r="AF18" s="1033">
        <v>0</v>
      </c>
      <c r="AG18" s="1034"/>
      <c r="AH18" s="1034"/>
      <c r="AI18" s="1034"/>
      <c r="AJ18" s="1035"/>
      <c r="AK18" s="1036">
        <v>328</v>
      </c>
      <c r="AL18" s="1037"/>
      <c r="AM18" s="1037"/>
      <c r="AN18" s="1037"/>
      <c r="AO18" s="1037"/>
      <c r="AP18" s="1037" t="s">
        <v>509</v>
      </c>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t="s">
        <v>536</v>
      </c>
      <c r="BS18" s="949" t="s">
        <v>521</v>
      </c>
      <c r="BT18" s="950"/>
      <c r="BU18" s="950"/>
      <c r="BV18" s="950"/>
      <c r="BW18" s="950"/>
      <c r="BX18" s="950"/>
      <c r="BY18" s="950"/>
      <c r="BZ18" s="950"/>
      <c r="CA18" s="950"/>
      <c r="CB18" s="950"/>
      <c r="CC18" s="950"/>
      <c r="CD18" s="950"/>
      <c r="CE18" s="950"/>
      <c r="CF18" s="950"/>
      <c r="CG18" s="951"/>
      <c r="CH18" s="924">
        <v>-67</v>
      </c>
      <c r="CI18" s="925"/>
      <c r="CJ18" s="925"/>
      <c r="CK18" s="925"/>
      <c r="CL18" s="926"/>
      <c r="CM18" s="924">
        <v>7034</v>
      </c>
      <c r="CN18" s="925"/>
      <c r="CO18" s="925"/>
      <c r="CP18" s="925"/>
      <c r="CQ18" s="926"/>
      <c r="CR18" s="924">
        <v>3077</v>
      </c>
      <c r="CS18" s="925"/>
      <c r="CT18" s="925"/>
      <c r="CU18" s="925"/>
      <c r="CV18" s="926"/>
      <c r="CW18" s="924">
        <v>211</v>
      </c>
      <c r="CX18" s="925"/>
      <c r="CY18" s="925"/>
      <c r="CZ18" s="925"/>
      <c r="DA18" s="926"/>
      <c r="DB18" s="924">
        <v>11635</v>
      </c>
      <c r="DC18" s="925"/>
      <c r="DD18" s="925"/>
      <c r="DE18" s="925"/>
      <c r="DF18" s="926"/>
      <c r="DG18" s="924"/>
      <c r="DH18" s="925"/>
      <c r="DI18" s="925"/>
      <c r="DJ18" s="925"/>
      <c r="DK18" s="926"/>
      <c r="DL18" s="924"/>
      <c r="DM18" s="925"/>
      <c r="DN18" s="925"/>
      <c r="DO18" s="925"/>
      <c r="DP18" s="926"/>
      <c r="DQ18" s="924"/>
      <c r="DR18" s="925"/>
      <c r="DS18" s="925"/>
      <c r="DT18" s="925"/>
      <c r="DU18" s="926"/>
      <c r="DV18" s="927"/>
      <c r="DW18" s="928"/>
      <c r="DX18" s="928"/>
      <c r="DY18" s="928"/>
      <c r="DZ18" s="929"/>
      <c r="EA18" s="197"/>
    </row>
    <row r="19" spans="1:131" s="198" customFormat="1" ht="26.25" customHeight="1">
      <c r="A19" s="204">
        <v>13</v>
      </c>
      <c r="B19" s="978" t="s">
        <v>341</v>
      </c>
      <c r="C19" s="979"/>
      <c r="D19" s="979"/>
      <c r="E19" s="979"/>
      <c r="F19" s="979"/>
      <c r="G19" s="979"/>
      <c r="H19" s="979"/>
      <c r="I19" s="979"/>
      <c r="J19" s="979"/>
      <c r="K19" s="979"/>
      <c r="L19" s="979"/>
      <c r="M19" s="979"/>
      <c r="N19" s="979"/>
      <c r="O19" s="979"/>
      <c r="P19" s="980"/>
      <c r="Q19" s="985">
        <v>121543</v>
      </c>
      <c r="R19" s="982"/>
      <c r="S19" s="982"/>
      <c r="T19" s="982"/>
      <c r="U19" s="982"/>
      <c r="V19" s="982">
        <v>121543</v>
      </c>
      <c r="W19" s="982"/>
      <c r="X19" s="982"/>
      <c r="Y19" s="982"/>
      <c r="Z19" s="982"/>
      <c r="AA19" s="982">
        <v>0</v>
      </c>
      <c r="AB19" s="982"/>
      <c r="AC19" s="982"/>
      <c r="AD19" s="982"/>
      <c r="AE19" s="986"/>
      <c r="AF19" s="1033" t="s">
        <v>99</v>
      </c>
      <c r="AG19" s="1034"/>
      <c r="AH19" s="1034"/>
      <c r="AI19" s="1034"/>
      <c r="AJ19" s="1035"/>
      <c r="AK19" s="1036">
        <v>61508</v>
      </c>
      <c r="AL19" s="1037"/>
      <c r="AM19" s="1037"/>
      <c r="AN19" s="1037"/>
      <c r="AO19" s="1037"/>
      <c r="AP19" s="1037" t="s">
        <v>509</v>
      </c>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t="s">
        <v>537</v>
      </c>
      <c r="BS19" s="949" t="s">
        <v>522</v>
      </c>
      <c r="BT19" s="950"/>
      <c r="BU19" s="950"/>
      <c r="BV19" s="950"/>
      <c r="BW19" s="950"/>
      <c r="BX19" s="950"/>
      <c r="BY19" s="950"/>
      <c r="BZ19" s="950"/>
      <c r="CA19" s="950"/>
      <c r="CB19" s="950"/>
      <c r="CC19" s="950"/>
      <c r="CD19" s="950"/>
      <c r="CE19" s="950"/>
      <c r="CF19" s="950"/>
      <c r="CG19" s="951"/>
      <c r="CH19" s="924">
        <v>16</v>
      </c>
      <c r="CI19" s="925"/>
      <c r="CJ19" s="925"/>
      <c r="CK19" s="925"/>
      <c r="CL19" s="926"/>
      <c r="CM19" s="924">
        <v>1526</v>
      </c>
      <c r="CN19" s="925"/>
      <c r="CO19" s="925"/>
      <c r="CP19" s="925"/>
      <c r="CQ19" s="926"/>
      <c r="CR19" s="924">
        <v>1266</v>
      </c>
      <c r="CS19" s="925"/>
      <c r="CT19" s="925"/>
      <c r="CU19" s="925"/>
      <c r="CV19" s="926"/>
      <c r="CW19" s="924">
        <v>5</v>
      </c>
      <c r="CX19" s="925"/>
      <c r="CY19" s="925"/>
      <c r="CZ19" s="925"/>
      <c r="DA19" s="926"/>
      <c r="DB19" s="924">
        <v>8</v>
      </c>
      <c r="DC19" s="925"/>
      <c r="DD19" s="925"/>
      <c r="DE19" s="925"/>
      <c r="DF19" s="926"/>
      <c r="DG19" s="924"/>
      <c r="DH19" s="925"/>
      <c r="DI19" s="925"/>
      <c r="DJ19" s="925"/>
      <c r="DK19" s="926"/>
      <c r="DL19" s="924">
        <v>73</v>
      </c>
      <c r="DM19" s="925"/>
      <c r="DN19" s="925"/>
      <c r="DO19" s="925"/>
      <c r="DP19" s="926"/>
      <c r="DQ19" s="924">
        <v>7</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523</v>
      </c>
      <c r="BT20" s="950"/>
      <c r="BU20" s="950"/>
      <c r="BV20" s="950"/>
      <c r="BW20" s="950"/>
      <c r="BX20" s="950"/>
      <c r="BY20" s="950"/>
      <c r="BZ20" s="950"/>
      <c r="CA20" s="950"/>
      <c r="CB20" s="950"/>
      <c r="CC20" s="950"/>
      <c r="CD20" s="950"/>
      <c r="CE20" s="950"/>
      <c r="CF20" s="950"/>
      <c r="CG20" s="951"/>
      <c r="CH20" s="924">
        <v>0</v>
      </c>
      <c r="CI20" s="925"/>
      <c r="CJ20" s="925"/>
      <c r="CK20" s="925"/>
      <c r="CL20" s="926"/>
      <c r="CM20" s="924">
        <v>1259</v>
      </c>
      <c r="CN20" s="925"/>
      <c r="CO20" s="925"/>
      <c r="CP20" s="925"/>
      <c r="CQ20" s="926"/>
      <c r="CR20" s="924">
        <v>186</v>
      </c>
      <c r="CS20" s="925"/>
      <c r="CT20" s="925"/>
      <c r="CU20" s="925"/>
      <c r="CV20" s="926"/>
      <c r="CW20" s="924">
        <v>10</v>
      </c>
      <c r="CX20" s="925"/>
      <c r="CY20" s="925"/>
      <c r="CZ20" s="925"/>
      <c r="DA20" s="926"/>
      <c r="DB20" s="924"/>
      <c r="DC20" s="925"/>
      <c r="DD20" s="925"/>
      <c r="DE20" s="925"/>
      <c r="DF20" s="926"/>
      <c r="DG20" s="924"/>
      <c r="DH20" s="925"/>
      <c r="DI20" s="925"/>
      <c r="DJ20" s="925"/>
      <c r="DK20" s="926"/>
      <c r="DL20" s="924"/>
      <c r="DM20" s="925"/>
      <c r="DN20" s="925"/>
      <c r="DO20" s="925"/>
      <c r="DP20" s="926"/>
      <c r="DQ20" s="924"/>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524</v>
      </c>
      <c r="BT21" s="950"/>
      <c r="BU21" s="950"/>
      <c r="BV21" s="950"/>
      <c r="BW21" s="950"/>
      <c r="BX21" s="950"/>
      <c r="BY21" s="950"/>
      <c r="BZ21" s="950"/>
      <c r="CA21" s="950"/>
      <c r="CB21" s="950"/>
      <c r="CC21" s="950"/>
      <c r="CD21" s="950"/>
      <c r="CE21" s="950"/>
      <c r="CF21" s="950"/>
      <c r="CG21" s="951"/>
      <c r="CH21" s="924">
        <v>2</v>
      </c>
      <c r="CI21" s="925"/>
      <c r="CJ21" s="925"/>
      <c r="CK21" s="925"/>
      <c r="CL21" s="926"/>
      <c r="CM21" s="924">
        <v>1437</v>
      </c>
      <c r="CN21" s="925"/>
      <c r="CO21" s="925"/>
      <c r="CP21" s="925"/>
      <c r="CQ21" s="926"/>
      <c r="CR21" s="924">
        <v>1204</v>
      </c>
      <c r="CS21" s="925"/>
      <c r="CT21" s="925"/>
      <c r="CU21" s="925"/>
      <c r="CV21" s="926"/>
      <c r="CW21" s="924"/>
      <c r="CX21" s="925"/>
      <c r="CY21" s="925"/>
      <c r="CZ21" s="925"/>
      <c r="DA21" s="926"/>
      <c r="DB21" s="924"/>
      <c r="DC21" s="925"/>
      <c r="DD21" s="925"/>
      <c r="DE21" s="925"/>
      <c r="DF21" s="926"/>
      <c r="DG21" s="924"/>
      <c r="DH21" s="925"/>
      <c r="DI21" s="925"/>
      <c r="DJ21" s="925"/>
      <c r="DK21" s="926"/>
      <c r="DL21" s="924"/>
      <c r="DM21" s="925"/>
      <c r="DN21" s="925"/>
      <c r="DO21" s="925"/>
      <c r="DP21" s="926"/>
      <c r="DQ21" s="924"/>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342</v>
      </c>
      <c r="BA22" s="969"/>
      <c r="BB22" s="969"/>
      <c r="BC22" s="969"/>
      <c r="BD22" s="970"/>
      <c r="BE22" s="196"/>
      <c r="BF22" s="196"/>
      <c r="BG22" s="196"/>
      <c r="BH22" s="196"/>
      <c r="BI22" s="196"/>
      <c r="BJ22" s="196"/>
      <c r="BK22" s="196"/>
      <c r="BL22" s="196"/>
      <c r="BM22" s="196"/>
      <c r="BN22" s="196"/>
      <c r="BO22" s="196"/>
      <c r="BP22" s="196"/>
      <c r="BQ22" s="205">
        <v>16</v>
      </c>
      <c r="BR22" s="206"/>
      <c r="BS22" s="949" t="s">
        <v>525</v>
      </c>
      <c r="BT22" s="950"/>
      <c r="BU22" s="950"/>
      <c r="BV22" s="950"/>
      <c r="BW22" s="950"/>
      <c r="BX22" s="950"/>
      <c r="BY22" s="950"/>
      <c r="BZ22" s="950"/>
      <c r="CA22" s="950"/>
      <c r="CB22" s="950"/>
      <c r="CC22" s="950"/>
      <c r="CD22" s="950"/>
      <c r="CE22" s="950"/>
      <c r="CF22" s="950"/>
      <c r="CG22" s="951"/>
      <c r="CH22" s="924">
        <v>-5</v>
      </c>
      <c r="CI22" s="925"/>
      <c r="CJ22" s="925"/>
      <c r="CK22" s="925"/>
      <c r="CL22" s="926"/>
      <c r="CM22" s="924">
        <v>178</v>
      </c>
      <c r="CN22" s="925"/>
      <c r="CO22" s="925"/>
      <c r="CP22" s="925"/>
      <c r="CQ22" s="926"/>
      <c r="CR22" s="924">
        <v>21</v>
      </c>
      <c r="CS22" s="925"/>
      <c r="CT22" s="925"/>
      <c r="CU22" s="925"/>
      <c r="CV22" s="926"/>
      <c r="CW22" s="924"/>
      <c r="CX22" s="925"/>
      <c r="CY22" s="925"/>
      <c r="CZ22" s="925"/>
      <c r="DA22" s="926"/>
      <c r="DB22" s="924"/>
      <c r="DC22" s="925"/>
      <c r="DD22" s="925"/>
      <c r="DE22" s="925"/>
      <c r="DF22" s="926"/>
      <c r="DG22" s="924"/>
      <c r="DH22" s="925"/>
      <c r="DI22" s="925"/>
      <c r="DJ22" s="925"/>
      <c r="DK22" s="926"/>
      <c r="DL22" s="924"/>
      <c r="DM22" s="925"/>
      <c r="DN22" s="925"/>
      <c r="DO22" s="925"/>
      <c r="DP22" s="926"/>
      <c r="DQ22" s="924"/>
      <c r="DR22" s="925"/>
      <c r="DS22" s="925"/>
      <c r="DT22" s="925"/>
      <c r="DU22" s="926"/>
      <c r="DV22" s="927"/>
      <c r="DW22" s="928"/>
      <c r="DX22" s="928"/>
      <c r="DY22" s="928"/>
      <c r="DZ22" s="929"/>
      <c r="EA22" s="197"/>
    </row>
    <row r="23" spans="1:131" s="198" customFormat="1" ht="26.25" customHeight="1" thickBot="1">
      <c r="A23" s="207" t="s">
        <v>343</v>
      </c>
      <c r="B23" s="879" t="s">
        <v>344</v>
      </c>
      <c r="C23" s="880"/>
      <c r="D23" s="880"/>
      <c r="E23" s="880"/>
      <c r="F23" s="880"/>
      <c r="G23" s="880"/>
      <c r="H23" s="880"/>
      <c r="I23" s="880"/>
      <c r="J23" s="880"/>
      <c r="K23" s="880"/>
      <c r="L23" s="880"/>
      <c r="M23" s="880"/>
      <c r="N23" s="880"/>
      <c r="O23" s="880"/>
      <c r="P23" s="881"/>
      <c r="Q23" s="1009">
        <v>430061</v>
      </c>
      <c r="R23" s="1010"/>
      <c r="S23" s="1010"/>
      <c r="T23" s="1010"/>
      <c r="U23" s="1010"/>
      <c r="V23" s="1010">
        <v>418730</v>
      </c>
      <c r="W23" s="1010"/>
      <c r="X23" s="1010"/>
      <c r="Y23" s="1010"/>
      <c r="Z23" s="1010"/>
      <c r="AA23" s="1010">
        <v>11331</v>
      </c>
      <c r="AB23" s="1010"/>
      <c r="AC23" s="1010"/>
      <c r="AD23" s="1010"/>
      <c r="AE23" s="1011"/>
      <c r="AF23" s="1012">
        <v>3894</v>
      </c>
      <c r="AG23" s="1010"/>
      <c r="AH23" s="1010"/>
      <c r="AI23" s="1010"/>
      <c r="AJ23" s="1013"/>
      <c r="AK23" s="1014"/>
      <c r="AL23" s="1015"/>
      <c r="AM23" s="1015"/>
      <c r="AN23" s="1015"/>
      <c r="AO23" s="1015"/>
      <c r="AP23" s="1010">
        <v>860469</v>
      </c>
      <c r="AQ23" s="1010"/>
      <c r="AR23" s="1010"/>
      <c r="AS23" s="1010"/>
      <c r="AT23" s="1010"/>
      <c r="AU23" s="1016"/>
      <c r="AV23" s="1016"/>
      <c r="AW23" s="1016"/>
      <c r="AX23" s="1016"/>
      <c r="AY23" s="1017"/>
      <c r="AZ23" s="1006" t="s">
        <v>99</v>
      </c>
      <c r="BA23" s="1007"/>
      <c r="BB23" s="1007"/>
      <c r="BC23" s="1007"/>
      <c r="BD23" s="1008"/>
      <c r="BE23" s="196"/>
      <c r="BF23" s="196"/>
      <c r="BG23" s="196"/>
      <c r="BH23" s="196"/>
      <c r="BI23" s="196"/>
      <c r="BJ23" s="196"/>
      <c r="BK23" s="196"/>
      <c r="BL23" s="196"/>
      <c r="BM23" s="196"/>
      <c r="BN23" s="196"/>
      <c r="BO23" s="196"/>
      <c r="BP23" s="196"/>
      <c r="BQ23" s="205">
        <v>17</v>
      </c>
      <c r="BR23" s="206"/>
      <c r="BS23" s="949" t="s">
        <v>526</v>
      </c>
      <c r="BT23" s="950"/>
      <c r="BU23" s="950"/>
      <c r="BV23" s="950"/>
      <c r="BW23" s="950"/>
      <c r="BX23" s="950"/>
      <c r="BY23" s="950"/>
      <c r="BZ23" s="950"/>
      <c r="CA23" s="950"/>
      <c r="CB23" s="950"/>
      <c r="CC23" s="950"/>
      <c r="CD23" s="950"/>
      <c r="CE23" s="950"/>
      <c r="CF23" s="950"/>
      <c r="CG23" s="951"/>
      <c r="CH23" s="924">
        <v>-5</v>
      </c>
      <c r="CI23" s="925"/>
      <c r="CJ23" s="925"/>
      <c r="CK23" s="925"/>
      <c r="CL23" s="926"/>
      <c r="CM23" s="924">
        <v>359</v>
      </c>
      <c r="CN23" s="925"/>
      <c r="CO23" s="925"/>
      <c r="CP23" s="925"/>
      <c r="CQ23" s="926"/>
      <c r="CR23" s="924">
        <v>319</v>
      </c>
      <c r="CS23" s="925"/>
      <c r="CT23" s="925"/>
      <c r="CU23" s="925"/>
      <c r="CV23" s="926"/>
      <c r="CW23" s="924"/>
      <c r="CX23" s="925"/>
      <c r="CY23" s="925"/>
      <c r="CZ23" s="925"/>
      <c r="DA23" s="926"/>
      <c r="DB23" s="924"/>
      <c r="DC23" s="925"/>
      <c r="DD23" s="925"/>
      <c r="DE23" s="925"/>
      <c r="DF23" s="926"/>
      <c r="DG23" s="924"/>
      <c r="DH23" s="925"/>
      <c r="DI23" s="925"/>
      <c r="DJ23" s="925"/>
      <c r="DK23" s="926"/>
      <c r="DL23" s="924"/>
      <c r="DM23" s="925"/>
      <c r="DN23" s="925"/>
      <c r="DO23" s="925"/>
      <c r="DP23" s="926"/>
      <c r="DQ23" s="924"/>
      <c r="DR23" s="925"/>
      <c r="DS23" s="925"/>
      <c r="DT23" s="925"/>
      <c r="DU23" s="926"/>
      <c r="DV23" s="927"/>
      <c r="DW23" s="928"/>
      <c r="DX23" s="928"/>
      <c r="DY23" s="928"/>
      <c r="DZ23" s="929"/>
      <c r="EA23" s="197"/>
    </row>
    <row r="24" spans="1:131" s="198" customFormat="1" ht="26.25" customHeight="1">
      <c r="A24" s="1005" t="s">
        <v>345</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527</v>
      </c>
      <c r="BT24" s="950"/>
      <c r="BU24" s="950"/>
      <c r="BV24" s="950"/>
      <c r="BW24" s="950"/>
      <c r="BX24" s="950"/>
      <c r="BY24" s="950"/>
      <c r="BZ24" s="950"/>
      <c r="CA24" s="950"/>
      <c r="CB24" s="950"/>
      <c r="CC24" s="950"/>
      <c r="CD24" s="950"/>
      <c r="CE24" s="950"/>
      <c r="CF24" s="950"/>
      <c r="CG24" s="951"/>
      <c r="CH24" s="924">
        <v>1</v>
      </c>
      <c r="CI24" s="925"/>
      <c r="CJ24" s="925"/>
      <c r="CK24" s="925"/>
      <c r="CL24" s="926"/>
      <c r="CM24" s="924">
        <v>691</v>
      </c>
      <c r="CN24" s="925"/>
      <c r="CO24" s="925"/>
      <c r="CP24" s="925"/>
      <c r="CQ24" s="926"/>
      <c r="CR24" s="924">
        <v>504</v>
      </c>
      <c r="CS24" s="925"/>
      <c r="CT24" s="925"/>
      <c r="CU24" s="925"/>
      <c r="CV24" s="926"/>
      <c r="CW24" s="924"/>
      <c r="CX24" s="925"/>
      <c r="CY24" s="925"/>
      <c r="CZ24" s="925"/>
      <c r="DA24" s="926"/>
      <c r="DB24" s="924"/>
      <c r="DC24" s="925"/>
      <c r="DD24" s="925"/>
      <c r="DE24" s="925"/>
      <c r="DF24" s="926"/>
      <c r="DG24" s="924"/>
      <c r="DH24" s="925"/>
      <c r="DI24" s="925"/>
      <c r="DJ24" s="925"/>
      <c r="DK24" s="926"/>
      <c r="DL24" s="924"/>
      <c r="DM24" s="925"/>
      <c r="DN24" s="925"/>
      <c r="DO24" s="925"/>
      <c r="DP24" s="926"/>
      <c r="DQ24" s="924"/>
      <c r="DR24" s="925"/>
      <c r="DS24" s="925"/>
      <c r="DT24" s="925"/>
      <c r="DU24" s="926"/>
      <c r="DV24" s="927"/>
      <c r="DW24" s="928"/>
      <c r="DX24" s="928"/>
      <c r="DY24" s="928"/>
      <c r="DZ24" s="929"/>
      <c r="EA24" s="197"/>
    </row>
    <row r="25" spans="1:131" s="190" customFormat="1" ht="26.25" customHeight="1" thickBot="1">
      <c r="A25" s="1004" t="s">
        <v>346</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528</v>
      </c>
      <c r="BT25" s="950"/>
      <c r="BU25" s="950"/>
      <c r="BV25" s="950"/>
      <c r="BW25" s="950"/>
      <c r="BX25" s="950"/>
      <c r="BY25" s="950"/>
      <c r="BZ25" s="950"/>
      <c r="CA25" s="950"/>
      <c r="CB25" s="950"/>
      <c r="CC25" s="950"/>
      <c r="CD25" s="950"/>
      <c r="CE25" s="950"/>
      <c r="CF25" s="950"/>
      <c r="CG25" s="951"/>
      <c r="CH25" s="924">
        <v>-10</v>
      </c>
      <c r="CI25" s="925"/>
      <c r="CJ25" s="925"/>
      <c r="CK25" s="925"/>
      <c r="CL25" s="926"/>
      <c r="CM25" s="924">
        <v>331</v>
      </c>
      <c r="CN25" s="925"/>
      <c r="CO25" s="925"/>
      <c r="CP25" s="925"/>
      <c r="CQ25" s="926"/>
      <c r="CR25" s="924">
        <v>11</v>
      </c>
      <c r="CS25" s="925"/>
      <c r="CT25" s="925"/>
      <c r="CU25" s="925"/>
      <c r="CV25" s="926"/>
      <c r="CW25" s="924">
        <v>4</v>
      </c>
      <c r="CX25" s="925"/>
      <c r="CY25" s="925"/>
      <c r="CZ25" s="925"/>
      <c r="DA25" s="926"/>
      <c r="DB25" s="924"/>
      <c r="DC25" s="925"/>
      <c r="DD25" s="925"/>
      <c r="DE25" s="925"/>
      <c r="DF25" s="926"/>
      <c r="DG25" s="924"/>
      <c r="DH25" s="925"/>
      <c r="DI25" s="925"/>
      <c r="DJ25" s="925"/>
      <c r="DK25" s="926"/>
      <c r="DL25" s="924"/>
      <c r="DM25" s="925"/>
      <c r="DN25" s="925"/>
      <c r="DO25" s="925"/>
      <c r="DP25" s="926"/>
      <c r="DQ25" s="924"/>
      <c r="DR25" s="925"/>
      <c r="DS25" s="925"/>
      <c r="DT25" s="925"/>
      <c r="DU25" s="926"/>
      <c r="DV25" s="927"/>
      <c r="DW25" s="928"/>
      <c r="DX25" s="928"/>
      <c r="DY25" s="928"/>
      <c r="DZ25" s="929"/>
      <c r="EA25" s="189"/>
    </row>
    <row r="26" spans="1:131" s="190" customFormat="1" ht="26.25" customHeight="1">
      <c r="A26" s="930" t="s">
        <v>312</v>
      </c>
      <c r="B26" s="931"/>
      <c r="C26" s="931"/>
      <c r="D26" s="931"/>
      <c r="E26" s="931"/>
      <c r="F26" s="931"/>
      <c r="G26" s="931"/>
      <c r="H26" s="931"/>
      <c r="I26" s="931"/>
      <c r="J26" s="931"/>
      <c r="K26" s="931"/>
      <c r="L26" s="931"/>
      <c r="M26" s="931"/>
      <c r="N26" s="931"/>
      <c r="O26" s="931"/>
      <c r="P26" s="932"/>
      <c r="Q26" s="936" t="s">
        <v>347</v>
      </c>
      <c r="R26" s="937"/>
      <c r="S26" s="937"/>
      <c r="T26" s="937"/>
      <c r="U26" s="938"/>
      <c r="V26" s="936" t="s">
        <v>348</v>
      </c>
      <c r="W26" s="937"/>
      <c r="X26" s="937"/>
      <c r="Y26" s="937"/>
      <c r="Z26" s="938"/>
      <c r="AA26" s="936" t="s">
        <v>349</v>
      </c>
      <c r="AB26" s="937"/>
      <c r="AC26" s="937"/>
      <c r="AD26" s="937"/>
      <c r="AE26" s="937"/>
      <c r="AF26" s="1000" t="s">
        <v>350</v>
      </c>
      <c r="AG26" s="943"/>
      <c r="AH26" s="943"/>
      <c r="AI26" s="943"/>
      <c r="AJ26" s="1001"/>
      <c r="AK26" s="937" t="s">
        <v>351</v>
      </c>
      <c r="AL26" s="937"/>
      <c r="AM26" s="937"/>
      <c r="AN26" s="937"/>
      <c r="AO26" s="938"/>
      <c r="AP26" s="936" t="s">
        <v>352</v>
      </c>
      <c r="AQ26" s="937"/>
      <c r="AR26" s="937"/>
      <c r="AS26" s="937"/>
      <c r="AT26" s="938"/>
      <c r="AU26" s="936" t="s">
        <v>353</v>
      </c>
      <c r="AV26" s="937"/>
      <c r="AW26" s="937"/>
      <c r="AX26" s="937"/>
      <c r="AY26" s="938"/>
      <c r="AZ26" s="936" t="s">
        <v>354</v>
      </c>
      <c r="BA26" s="937"/>
      <c r="BB26" s="937"/>
      <c r="BC26" s="937"/>
      <c r="BD26" s="938"/>
      <c r="BE26" s="936" t="s">
        <v>319</v>
      </c>
      <c r="BF26" s="937"/>
      <c r="BG26" s="937"/>
      <c r="BH26" s="937"/>
      <c r="BI26" s="952"/>
      <c r="BJ26" s="195"/>
      <c r="BK26" s="195"/>
      <c r="BL26" s="195"/>
      <c r="BM26" s="195"/>
      <c r="BN26" s="195"/>
      <c r="BO26" s="208"/>
      <c r="BP26" s="208"/>
      <c r="BQ26" s="205">
        <v>20</v>
      </c>
      <c r="BR26" s="206"/>
      <c r="BS26" s="949" t="s">
        <v>529</v>
      </c>
      <c r="BT26" s="950"/>
      <c r="BU26" s="950"/>
      <c r="BV26" s="950"/>
      <c r="BW26" s="950"/>
      <c r="BX26" s="950"/>
      <c r="BY26" s="950"/>
      <c r="BZ26" s="950"/>
      <c r="CA26" s="950"/>
      <c r="CB26" s="950"/>
      <c r="CC26" s="950"/>
      <c r="CD26" s="950"/>
      <c r="CE26" s="950"/>
      <c r="CF26" s="950"/>
      <c r="CG26" s="951"/>
      <c r="CH26" s="924">
        <v>-6</v>
      </c>
      <c r="CI26" s="925"/>
      <c r="CJ26" s="925"/>
      <c r="CK26" s="925"/>
      <c r="CL26" s="926"/>
      <c r="CM26" s="924">
        <v>934</v>
      </c>
      <c r="CN26" s="925"/>
      <c r="CO26" s="925"/>
      <c r="CP26" s="925"/>
      <c r="CQ26" s="926"/>
      <c r="CR26" s="924">
        <v>910</v>
      </c>
      <c r="CS26" s="925"/>
      <c r="CT26" s="925"/>
      <c r="CU26" s="925"/>
      <c r="CV26" s="926"/>
      <c r="CW26" s="924"/>
      <c r="CX26" s="925"/>
      <c r="CY26" s="925"/>
      <c r="CZ26" s="925"/>
      <c r="DA26" s="926"/>
      <c r="DB26" s="924"/>
      <c r="DC26" s="925"/>
      <c r="DD26" s="925"/>
      <c r="DE26" s="925"/>
      <c r="DF26" s="926"/>
      <c r="DG26" s="924"/>
      <c r="DH26" s="925"/>
      <c r="DI26" s="925"/>
      <c r="DJ26" s="925"/>
      <c r="DK26" s="926"/>
      <c r="DL26" s="924"/>
      <c r="DM26" s="925"/>
      <c r="DN26" s="925"/>
      <c r="DO26" s="925"/>
      <c r="DP26" s="926"/>
      <c r="DQ26" s="924"/>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530</v>
      </c>
      <c r="BT27" s="950"/>
      <c r="BU27" s="950"/>
      <c r="BV27" s="950"/>
      <c r="BW27" s="950"/>
      <c r="BX27" s="950"/>
      <c r="BY27" s="950"/>
      <c r="BZ27" s="950"/>
      <c r="CA27" s="950"/>
      <c r="CB27" s="950"/>
      <c r="CC27" s="950"/>
      <c r="CD27" s="950"/>
      <c r="CE27" s="950"/>
      <c r="CF27" s="950"/>
      <c r="CG27" s="951"/>
      <c r="CH27" s="924">
        <v>-65</v>
      </c>
      <c r="CI27" s="925"/>
      <c r="CJ27" s="925"/>
      <c r="CK27" s="925"/>
      <c r="CL27" s="926"/>
      <c r="CM27" s="924">
        <v>-463</v>
      </c>
      <c r="CN27" s="925"/>
      <c r="CO27" s="925"/>
      <c r="CP27" s="925"/>
      <c r="CQ27" s="926"/>
      <c r="CR27" s="924">
        <v>32</v>
      </c>
      <c r="CS27" s="925"/>
      <c r="CT27" s="925"/>
      <c r="CU27" s="925"/>
      <c r="CV27" s="926"/>
      <c r="CW27" s="924"/>
      <c r="CX27" s="925"/>
      <c r="CY27" s="925"/>
      <c r="CZ27" s="925"/>
      <c r="DA27" s="926"/>
      <c r="DB27" s="924">
        <v>110</v>
      </c>
      <c r="DC27" s="925"/>
      <c r="DD27" s="925"/>
      <c r="DE27" s="925"/>
      <c r="DF27" s="926"/>
      <c r="DG27" s="924"/>
      <c r="DH27" s="925"/>
      <c r="DI27" s="925"/>
      <c r="DJ27" s="925"/>
      <c r="DK27" s="926"/>
      <c r="DL27" s="924"/>
      <c r="DM27" s="925"/>
      <c r="DN27" s="925"/>
      <c r="DO27" s="925"/>
      <c r="DP27" s="926"/>
      <c r="DQ27" s="924"/>
      <c r="DR27" s="925"/>
      <c r="DS27" s="925"/>
      <c r="DT27" s="925"/>
      <c r="DU27" s="926"/>
      <c r="DV27" s="927"/>
      <c r="DW27" s="928"/>
      <c r="DX27" s="928"/>
      <c r="DY27" s="928"/>
      <c r="DZ27" s="929"/>
      <c r="EA27" s="189"/>
    </row>
    <row r="28" spans="1:131" s="190" customFormat="1" ht="26.25" customHeight="1" thickTop="1">
      <c r="A28" s="209">
        <v>1</v>
      </c>
      <c r="B28" s="991" t="s">
        <v>355</v>
      </c>
      <c r="C28" s="992"/>
      <c r="D28" s="992"/>
      <c r="E28" s="992"/>
      <c r="F28" s="992"/>
      <c r="G28" s="992"/>
      <c r="H28" s="992"/>
      <c r="I28" s="992"/>
      <c r="J28" s="992"/>
      <c r="K28" s="992"/>
      <c r="L28" s="992"/>
      <c r="M28" s="992"/>
      <c r="N28" s="992"/>
      <c r="O28" s="992"/>
      <c r="P28" s="993"/>
      <c r="Q28" s="994">
        <v>711</v>
      </c>
      <c r="R28" s="995"/>
      <c r="S28" s="995"/>
      <c r="T28" s="995"/>
      <c r="U28" s="995"/>
      <c r="V28" s="995">
        <v>710</v>
      </c>
      <c r="W28" s="995"/>
      <c r="X28" s="995"/>
      <c r="Y28" s="995"/>
      <c r="Z28" s="995"/>
      <c r="AA28" s="995">
        <v>1</v>
      </c>
      <c r="AB28" s="995"/>
      <c r="AC28" s="995"/>
      <c r="AD28" s="995"/>
      <c r="AE28" s="996"/>
      <c r="AF28" s="997">
        <v>1</v>
      </c>
      <c r="AG28" s="995"/>
      <c r="AH28" s="995"/>
      <c r="AI28" s="995"/>
      <c r="AJ28" s="998"/>
      <c r="AK28" s="999">
        <v>425</v>
      </c>
      <c r="AL28" s="987"/>
      <c r="AM28" s="987"/>
      <c r="AN28" s="987"/>
      <c r="AO28" s="987"/>
      <c r="AP28" s="987">
        <v>2445</v>
      </c>
      <c r="AQ28" s="987"/>
      <c r="AR28" s="987"/>
      <c r="AS28" s="987"/>
      <c r="AT28" s="987"/>
      <c r="AU28" s="987">
        <v>1780</v>
      </c>
      <c r="AV28" s="987"/>
      <c r="AW28" s="987"/>
      <c r="AX28" s="987"/>
      <c r="AY28" s="987"/>
      <c r="AZ28" s="988"/>
      <c r="BA28" s="988"/>
      <c r="BB28" s="988"/>
      <c r="BC28" s="988"/>
      <c r="BD28" s="988"/>
      <c r="BE28" s="989"/>
      <c r="BF28" s="989"/>
      <c r="BG28" s="989"/>
      <c r="BH28" s="989"/>
      <c r="BI28" s="990"/>
      <c r="BJ28" s="195"/>
      <c r="BK28" s="195"/>
      <c r="BL28" s="195"/>
      <c r="BM28" s="195"/>
      <c r="BN28" s="195"/>
      <c r="BO28" s="208"/>
      <c r="BP28" s="208"/>
      <c r="BQ28" s="205">
        <v>22</v>
      </c>
      <c r="BR28" s="206"/>
      <c r="BS28" s="949" t="s">
        <v>531</v>
      </c>
      <c r="BT28" s="950"/>
      <c r="BU28" s="950"/>
      <c r="BV28" s="950"/>
      <c r="BW28" s="950"/>
      <c r="BX28" s="950"/>
      <c r="BY28" s="950"/>
      <c r="BZ28" s="950"/>
      <c r="CA28" s="950"/>
      <c r="CB28" s="950"/>
      <c r="CC28" s="950"/>
      <c r="CD28" s="950"/>
      <c r="CE28" s="950"/>
      <c r="CF28" s="950"/>
      <c r="CG28" s="951"/>
      <c r="CH28" s="924">
        <v>-3</v>
      </c>
      <c r="CI28" s="925"/>
      <c r="CJ28" s="925"/>
      <c r="CK28" s="925"/>
      <c r="CL28" s="926"/>
      <c r="CM28" s="924">
        <v>616</v>
      </c>
      <c r="CN28" s="925"/>
      <c r="CO28" s="925"/>
      <c r="CP28" s="925"/>
      <c r="CQ28" s="926"/>
      <c r="CR28" s="924">
        <v>520</v>
      </c>
      <c r="CS28" s="925"/>
      <c r="CT28" s="925"/>
      <c r="CU28" s="925"/>
      <c r="CV28" s="926"/>
      <c r="CW28" s="924"/>
      <c r="CX28" s="925"/>
      <c r="CY28" s="925"/>
      <c r="CZ28" s="925"/>
      <c r="DA28" s="926"/>
      <c r="DB28" s="924"/>
      <c r="DC28" s="925"/>
      <c r="DD28" s="925"/>
      <c r="DE28" s="925"/>
      <c r="DF28" s="926"/>
      <c r="DG28" s="924"/>
      <c r="DH28" s="925"/>
      <c r="DI28" s="925"/>
      <c r="DJ28" s="925"/>
      <c r="DK28" s="926"/>
      <c r="DL28" s="924"/>
      <c r="DM28" s="925"/>
      <c r="DN28" s="925"/>
      <c r="DO28" s="925"/>
      <c r="DP28" s="926"/>
      <c r="DQ28" s="924"/>
      <c r="DR28" s="925"/>
      <c r="DS28" s="925"/>
      <c r="DT28" s="925"/>
      <c r="DU28" s="926"/>
      <c r="DV28" s="927"/>
      <c r="DW28" s="928"/>
      <c r="DX28" s="928"/>
      <c r="DY28" s="928"/>
      <c r="DZ28" s="929"/>
      <c r="EA28" s="189"/>
    </row>
    <row r="29" spans="1:131" s="190" customFormat="1" ht="26.25" customHeight="1">
      <c r="A29" s="209">
        <v>2</v>
      </c>
      <c r="B29" s="978" t="s">
        <v>356</v>
      </c>
      <c r="C29" s="979"/>
      <c r="D29" s="979"/>
      <c r="E29" s="979"/>
      <c r="F29" s="979"/>
      <c r="G29" s="979"/>
      <c r="H29" s="979"/>
      <c r="I29" s="979"/>
      <c r="J29" s="979"/>
      <c r="K29" s="979"/>
      <c r="L29" s="979"/>
      <c r="M29" s="979"/>
      <c r="N29" s="979"/>
      <c r="O29" s="979"/>
      <c r="P29" s="980"/>
      <c r="Q29" s="985">
        <v>23044</v>
      </c>
      <c r="R29" s="982"/>
      <c r="S29" s="982"/>
      <c r="T29" s="982"/>
      <c r="U29" s="982"/>
      <c r="V29" s="982">
        <v>25074</v>
      </c>
      <c r="W29" s="982"/>
      <c r="X29" s="982"/>
      <c r="Y29" s="982"/>
      <c r="Z29" s="982"/>
      <c r="AA29" s="982">
        <v>-2030</v>
      </c>
      <c r="AB29" s="982"/>
      <c r="AC29" s="982"/>
      <c r="AD29" s="982"/>
      <c r="AE29" s="986"/>
      <c r="AF29" s="981">
        <v>5972</v>
      </c>
      <c r="AG29" s="982"/>
      <c r="AH29" s="982"/>
      <c r="AI29" s="982"/>
      <c r="AJ29" s="983"/>
      <c r="AK29" s="915">
        <v>2415</v>
      </c>
      <c r="AL29" s="906"/>
      <c r="AM29" s="906"/>
      <c r="AN29" s="906"/>
      <c r="AO29" s="906"/>
      <c r="AP29" s="906">
        <v>24383</v>
      </c>
      <c r="AQ29" s="906"/>
      <c r="AR29" s="906"/>
      <c r="AS29" s="906"/>
      <c r="AT29" s="906"/>
      <c r="AU29" s="906">
        <v>16434</v>
      </c>
      <c r="AV29" s="906"/>
      <c r="AW29" s="906"/>
      <c r="AX29" s="906"/>
      <c r="AY29" s="906"/>
      <c r="AZ29" s="984"/>
      <c r="BA29" s="984"/>
      <c r="BB29" s="984"/>
      <c r="BC29" s="984"/>
      <c r="BD29" s="984"/>
      <c r="BE29" s="976" t="s">
        <v>357</v>
      </c>
      <c r="BF29" s="976"/>
      <c r="BG29" s="976"/>
      <c r="BH29" s="976"/>
      <c r="BI29" s="977"/>
      <c r="BJ29" s="195"/>
      <c r="BK29" s="195"/>
      <c r="BL29" s="195"/>
      <c r="BM29" s="195"/>
      <c r="BN29" s="195"/>
      <c r="BO29" s="208"/>
      <c r="BP29" s="208"/>
      <c r="BQ29" s="205">
        <v>23</v>
      </c>
      <c r="BR29" s="206"/>
      <c r="BS29" s="949" t="s">
        <v>532</v>
      </c>
      <c r="BT29" s="950"/>
      <c r="BU29" s="950"/>
      <c r="BV29" s="950"/>
      <c r="BW29" s="950"/>
      <c r="BX29" s="950"/>
      <c r="BY29" s="950"/>
      <c r="BZ29" s="950"/>
      <c r="CA29" s="950"/>
      <c r="CB29" s="950"/>
      <c r="CC29" s="950"/>
      <c r="CD29" s="950"/>
      <c r="CE29" s="950"/>
      <c r="CF29" s="950"/>
      <c r="CG29" s="951"/>
      <c r="CH29" s="924">
        <v>-2</v>
      </c>
      <c r="CI29" s="925"/>
      <c r="CJ29" s="925"/>
      <c r="CK29" s="925"/>
      <c r="CL29" s="926"/>
      <c r="CM29" s="924">
        <v>174</v>
      </c>
      <c r="CN29" s="925"/>
      <c r="CO29" s="925"/>
      <c r="CP29" s="925"/>
      <c r="CQ29" s="926"/>
      <c r="CR29" s="924">
        <v>104</v>
      </c>
      <c r="CS29" s="925"/>
      <c r="CT29" s="925"/>
      <c r="CU29" s="925"/>
      <c r="CV29" s="926"/>
      <c r="CW29" s="924">
        <v>13</v>
      </c>
      <c r="CX29" s="925"/>
      <c r="CY29" s="925"/>
      <c r="CZ29" s="925"/>
      <c r="DA29" s="926"/>
      <c r="DB29" s="924"/>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c r="A30" s="209">
        <v>3</v>
      </c>
      <c r="B30" s="978" t="s">
        <v>358</v>
      </c>
      <c r="C30" s="979"/>
      <c r="D30" s="979"/>
      <c r="E30" s="979"/>
      <c r="F30" s="979"/>
      <c r="G30" s="979"/>
      <c r="H30" s="979"/>
      <c r="I30" s="979"/>
      <c r="J30" s="979"/>
      <c r="K30" s="979"/>
      <c r="L30" s="979"/>
      <c r="M30" s="979"/>
      <c r="N30" s="979"/>
      <c r="O30" s="979"/>
      <c r="P30" s="980"/>
      <c r="Q30" s="985">
        <v>5155</v>
      </c>
      <c r="R30" s="982"/>
      <c r="S30" s="982"/>
      <c r="T30" s="982"/>
      <c r="U30" s="982"/>
      <c r="V30" s="982">
        <v>4173</v>
      </c>
      <c r="W30" s="982"/>
      <c r="X30" s="982"/>
      <c r="Y30" s="982"/>
      <c r="Z30" s="982"/>
      <c r="AA30" s="982">
        <v>982</v>
      </c>
      <c r="AB30" s="982"/>
      <c r="AC30" s="982"/>
      <c r="AD30" s="982"/>
      <c r="AE30" s="986"/>
      <c r="AF30" s="981">
        <v>12468</v>
      </c>
      <c r="AG30" s="982"/>
      <c r="AH30" s="982"/>
      <c r="AI30" s="982"/>
      <c r="AJ30" s="983"/>
      <c r="AK30" s="915">
        <v>0</v>
      </c>
      <c r="AL30" s="906"/>
      <c r="AM30" s="906"/>
      <c r="AN30" s="906"/>
      <c r="AO30" s="906"/>
      <c r="AP30" s="906">
        <v>8939</v>
      </c>
      <c r="AQ30" s="906"/>
      <c r="AR30" s="906"/>
      <c r="AS30" s="906"/>
      <c r="AT30" s="906"/>
      <c r="AU30" s="906">
        <v>0</v>
      </c>
      <c r="AV30" s="906"/>
      <c r="AW30" s="906"/>
      <c r="AX30" s="906"/>
      <c r="AY30" s="906"/>
      <c r="AZ30" s="984"/>
      <c r="BA30" s="984"/>
      <c r="BB30" s="984"/>
      <c r="BC30" s="984"/>
      <c r="BD30" s="984"/>
      <c r="BE30" s="976" t="s">
        <v>357</v>
      </c>
      <c r="BF30" s="976"/>
      <c r="BG30" s="976"/>
      <c r="BH30" s="976"/>
      <c r="BI30" s="977"/>
      <c r="BJ30" s="195"/>
      <c r="BK30" s="195"/>
      <c r="BL30" s="195"/>
      <c r="BM30" s="195"/>
      <c r="BN30" s="195"/>
      <c r="BO30" s="208"/>
      <c r="BP30" s="208"/>
      <c r="BQ30" s="205">
        <v>24</v>
      </c>
      <c r="BR30" s="206"/>
      <c r="BS30" s="949" t="s">
        <v>533</v>
      </c>
      <c r="BT30" s="950"/>
      <c r="BU30" s="950"/>
      <c r="BV30" s="950"/>
      <c r="BW30" s="950"/>
      <c r="BX30" s="950"/>
      <c r="BY30" s="950"/>
      <c r="BZ30" s="950"/>
      <c r="CA30" s="950"/>
      <c r="CB30" s="950"/>
      <c r="CC30" s="950"/>
      <c r="CD30" s="950"/>
      <c r="CE30" s="950"/>
      <c r="CF30" s="950"/>
      <c r="CG30" s="951"/>
      <c r="CH30" s="924">
        <v>1</v>
      </c>
      <c r="CI30" s="925"/>
      <c r="CJ30" s="925"/>
      <c r="CK30" s="925"/>
      <c r="CL30" s="926"/>
      <c r="CM30" s="924">
        <v>519</v>
      </c>
      <c r="CN30" s="925"/>
      <c r="CO30" s="925"/>
      <c r="CP30" s="925"/>
      <c r="CQ30" s="926"/>
      <c r="CR30" s="924">
        <v>428</v>
      </c>
      <c r="CS30" s="925"/>
      <c r="CT30" s="925"/>
      <c r="CU30" s="925"/>
      <c r="CV30" s="926"/>
      <c r="CW30" s="924">
        <v>16</v>
      </c>
      <c r="CX30" s="925"/>
      <c r="CY30" s="925"/>
      <c r="CZ30" s="925"/>
      <c r="DA30" s="926"/>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c r="A31" s="209">
        <v>4</v>
      </c>
      <c r="B31" s="978" t="s">
        <v>359</v>
      </c>
      <c r="C31" s="979"/>
      <c r="D31" s="979"/>
      <c r="E31" s="979"/>
      <c r="F31" s="979"/>
      <c r="G31" s="979"/>
      <c r="H31" s="979"/>
      <c r="I31" s="979"/>
      <c r="J31" s="979"/>
      <c r="K31" s="979"/>
      <c r="L31" s="979"/>
      <c r="M31" s="979"/>
      <c r="N31" s="979"/>
      <c r="O31" s="979"/>
      <c r="P31" s="980"/>
      <c r="Q31" s="985">
        <v>952</v>
      </c>
      <c r="R31" s="982"/>
      <c r="S31" s="982"/>
      <c r="T31" s="982"/>
      <c r="U31" s="982"/>
      <c r="V31" s="982">
        <v>555</v>
      </c>
      <c r="W31" s="982"/>
      <c r="X31" s="982"/>
      <c r="Y31" s="982"/>
      <c r="Z31" s="982"/>
      <c r="AA31" s="982">
        <v>397</v>
      </c>
      <c r="AB31" s="982"/>
      <c r="AC31" s="982"/>
      <c r="AD31" s="982"/>
      <c r="AE31" s="986"/>
      <c r="AF31" s="981">
        <v>1968</v>
      </c>
      <c r="AG31" s="982"/>
      <c r="AH31" s="982"/>
      <c r="AI31" s="982"/>
      <c r="AJ31" s="983"/>
      <c r="AK31" s="915">
        <v>0</v>
      </c>
      <c r="AL31" s="906"/>
      <c r="AM31" s="906"/>
      <c r="AN31" s="906"/>
      <c r="AO31" s="906"/>
      <c r="AP31" s="906">
        <v>633</v>
      </c>
      <c r="AQ31" s="906"/>
      <c r="AR31" s="906"/>
      <c r="AS31" s="906"/>
      <c r="AT31" s="906"/>
      <c r="AU31" s="906">
        <v>0</v>
      </c>
      <c r="AV31" s="906"/>
      <c r="AW31" s="906"/>
      <c r="AX31" s="906"/>
      <c r="AY31" s="906"/>
      <c r="AZ31" s="984"/>
      <c r="BA31" s="984"/>
      <c r="BB31" s="984"/>
      <c r="BC31" s="984"/>
      <c r="BD31" s="984"/>
      <c r="BE31" s="976" t="s">
        <v>357</v>
      </c>
      <c r="BF31" s="976"/>
      <c r="BG31" s="976"/>
      <c r="BH31" s="976"/>
      <c r="BI31" s="977"/>
      <c r="BJ31" s="195"/>
      <c r="BK31" s="195"/>
      <c r="BL31" s="195"/>
      <c r="BM31" s="195"/>
      <c r="BN31" s="195"/>
      <c r="BO31" s="208"/>
      <c r="BP31" s="208"/>
      <c r="BQ31" s="205">
        <v>25</v>
      </c>
      <c r="BR31" s="206"/>
      <c r="BS31" s="949" t="s">
        <v>534</v>
      </c>
      <c r="BT31" s="950"/>
      <c r="BU31" s="950"/>
      <c r="BV31" s="950"/>
      <c r="BW31" s="950"/>
      <c r="BX31" s="950"/>
      <c r="BY31" s="950"/>
      <c r="BZ31" s="950"/>
      <c r="CA31" s="950"/>
      <c r="CB31" s="950"/>
      <c r="CC31" s="950"/>
      <c r="CD31" s="950"/>
      <c r="CE31" s="950"/>
      <c r="CF31" s="950"/>
      <c r="CG31" s="951"/>
      <c r="CH31" s="924">
        <v>-6</v>
      </c>
      <c r="CI31" s="925"/>
      <c r="CJ31" s="925"/>
      <c r="CK31" s="925"/>
      <c r="CL31" s="926"/>
      <c r="CM31" s="924">
        <v>90</v>
      </c>
      <c r="CN31" s="925"/>
      <c r="CO31" s="925"/>
      <c r="CP31" s="925"/>
      <c r="CQ31" s="926"/>
      <c r="CR31" s="924">
        <v>100</v>
      </c>
      <c r="CS31" s="925"/>
      <c r="CT31" s="925"/>
      <c r="CU31" s="925"/>
      <c r="CV31" s="926"/>
      <c r="CW31" s="924">
        <v>81</v>
      </c>
      <c r="CX31" s="925"/>
      <c r="CY31" s="925"/>
      <c r="CZ31" s="925"/>
      <c r="DA31" s="926"/>
      <c r="DB31" s="924"/>
      <c r="DC31" s="925"/>
      <c r="DD31" s="925"/>
      <c r="DE31" s="925"/>
      <c r="DF31" s="926"/>
      <c r="DG31" s="924"/>
      <c r="DH31" s="925"/>
      <c r="DI31" s="925"/>
      <c r="DJ31" s="925"/>
      <c r="DK31" s="926"/>
      <c r="DL31" s="924"/>
      <c r="DM31" s="925"/>
      <c r="DN31" s="925"/>
      <c r="DO31" s="925"/>
      <c r="DP31" s="926"/>
      <c r="DQ31" s="924"/>
      <c r="DR31" s="925"/>
      <c r="DS31" s="925"/>
      <c r="DT31" s="925"/>
      <c r="DU31" s="926"/>
      <c r="DV31" s="927"/>
      <c r="DW31" s="928"/>
      <c r="DX31" s="928"/>
      <c r="DY31" s="928"/>
      <c r="DZ31" s="929"/>
      <c r="EA31" s="189"/>
    </row>
    <row r="32" spans="1:131" s="190" customFormat="1" ht="26.25" customHeight="1">
      <c r="A32" s="209">
        <v>5</v>
      </c>
      <c r="B32" s="978" t="s">
        <v>360</v>
      </c>
      <c r="C32" s="979"/>
      <c r="D32" s="979"/>
      <c r="E32" s="979"/>
      <c r="F32" s="979"/>
      <c r="G32" s="979"/>
      <c r="H32" s="979"/>
      <c r="I32" s="979"/>
      <c r="J32" s="979"/>
      <c r="K32" s="979"/>
      <c r="L32" s="979"/>
      <c r="M32" s="979"/>
      <c r="N32" s="979"/>
      <c r="O32" s="979"/>
      <c r="P32" s="980"/>
      <c r="Q32" s="985">
        <v>29</v>
      </c>
      <c r="R32" s="982"/>
      <c r="S32" s="982"/>
      <c r="T32" s="982"/>
      <c r="U32" s="982"/>
      <c r="V32" s="982">
        <v>14</v>
      </c>
      <c r="W32" s="982"/>
      <c r="X32" s="982"/>
      <c r="Y32" s="982"/>
      <c r="Z32" s="982"/>
      <c r="AA32" s="982">
        <v>15</v>
      </c>
      <c r="AB32" s="982"/>
      <c r="AC32" s="982"/>
      <c r="AD32" s="982"/>
      <c r="AE32" s="986"/>
      <c r="AF32" s="981">
        <v>115</v>
      </c>
      <c r="AG32" s="982"/>
      <c r="AH32" s="982"/>
      <c r="AI32" s="982"/>
      <c r="AJ32" s="983"/>
      <c r="AK32" s="915">
        <v>3</v>
      </c>
      <c r="AL32" s="906"/>
      <c r="AM32" s="906"/>
      <c r="AN32" s="906"/>
      <c r="AO32" s="906"/>
      <c r="AP32" s="906">
        <v>0</v>
      </c>
      <c r="AQ32" s="906"/>
      <c r="AR32" s="906"/>
      <c r="AS32" s="906"/>
      <c r="AT32" s="906"/>
      <c r="AU32" s="906">
        <v>0</v>
      </c>
      <c r="AV32" s="906"/>
      <c r="AW32" s="906"/>
      <c r="AX32" s="906"/>
      <c r="AY32" s="906"/>
      <c r="AZ32" s="984"/>
      <c r="BA32" s="984"/>
      <c r="BB32" s="984"/>
      <c r="BC32" s="984"/>
      <c r="BD32" s="984"/>
      <c r="BE32" s="976" t="s">
        <v>357</v>
      </c>
      <c r="BF32" s="976"/>
      <c r="BG32" s="976"/>
      <c r="BH32" s="976"/>
      <c r="BI32" s="977"/>
      <c r="BJ32" s="195"/>
      <c r="BK32" s="195"/>
      <c r="BL32" s="195"/>
      <c r="BM32" s="195"/>
      <c r="BN32" s="195"/>
      <c r="BO32" s="208"/>
      <c r="BP32" s="208"/>
      <c r="BQ32" s="205">
        <v>26</v>
      </c>
      <c r="BR32" s="206"/>
      <c r="BS32" s="949" t="s">
        <v>535</v>
      </c>
      <c r="BT32" s="950"/>
      <c r="BU32" s="950"/>
      <c r="BV32" s="950"/>
      <c r="BW32" s="950"/>
      <c r="BX32" s="950"/>
      <c r="BY32" s="950"/>
      <c r="BZ32" s="950"/>
      <c r="CA32" s="950"/>
      <c r="CB32" s="950"/>
      <c r="CC32" s="950"/>
      <c r="CD32" s="950"/>
      <c r="CE32" s="950"/>
      <c r="CF32" s="950"/>
      <c r="CG32" s="951"/>
      <c r="CH32" s="924">
        <v>1</v>
      </c>
      <c r="CI32" s="925"/>
      <c r="CJ32" s="925"/>
      <c r="CK32" s="925"/>
      <c r="CL32" s="926"/>
      <c r="CM32" s="924">
        <v>547</v>
      </c>
      <c r="CN32" s="925"/>
      <c r="CO32" s="925"/>
      <c r="CP32" s="925"/>
      <c r="CQ32" s="926"/>
      <c r="CR32" s="924">
        <v>150</v>
      </c>
      <c r="CS32" s="925"/>
      <c r="CT32" s="925"/>
      <c r="CU32" s="925"/>
      <c r="CV32" s="926"/>
      <c r="CW32" s="924">
        <v>7</v>
      </c>
      <c r="CX32" s="925"/>
      <c r="CY32" s="925"/>
      <c r="CZ32" s="925"/>
      <c r="DA32" s="926"/>
      <c r="DB32" s="924"/>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c r="A33" s="209">
        <v>6</v>
      </c>
      <c r="B33" s="978" t="s">
        <v>361</v>
      </c>
      <c r="C33" s="979"/>
      <c r="D33" s="979"/>
      <c r="E33" s="979"/>
      <c r="F33" s="979"/>
      <c r="G33" s="979"/>
      <c r="H33" s="979"/>
      <c r="I33" s="979"/>
      <c r="J33" s="979"/>
      <c r="K33" s="979"/>
      <c r="L33" s="979"/>
      <c r="M33" s="979"/>
      <c r="N33" s="979"/>
      <c r="O33" s="979"/>
      <c r="P33" s="980"/>
      <c r="Q33" s="985">
        <v>2723</v>
      </c>
      <c r="R33" s="982"/>
      <c r="S33" s="982"/>
      <c r="T33" s="982"/>
      <c r="U33" s="982"/>
      <c r="V33" s="982">
        <v>2676</v>
      </c>
      <c r="W33" s="982"/>
      <c r="X33" s="982"/>
      <c r="Y33" s="982"/>
      <c r="Z33" s="982"/>
      <c r="AA33" s="982">
        <v>51</v>
      </c>
      <c r="AB33" s="982"/>
      <c r="AC33" s="982"/>
      <c r="AD33" s="982"/>
      <c r="AE33" s="986"/>
      <c r="AF33" s="981">
        <v>4</v>
      </c>
      <c r="AG33" s="982"/>
      <c r="AH33" s="982"/>
      <c r="AI33" s="982"/>
      <c r="AJ33" s="983"/>
      <c r="AK33" s="915">
        <v>922</v>
      </c>
      <c r="AL33" s="906"/>
      <c r="AM33" s="906"/>
      <c r="AN33" s="906"/>
      <c r="AO33" s="906"/>
      <c r="AP33" s="906">
        <v>10749</v>
      </c>
      <c r="AQ33" s="906"/>
      <c r="AR33" s="906"/>
      <c r="AS33" s="906"/>
      <c r="AT33" s="906"/>
      <c r="AU33" s="906">
        <v>4944</v>
      </c>
      <c r="AV33" s="906"/>
      <c r="AW33" s="906"/>
      <c r="AX33" s="906"/>
      <c r="AY33" s="906"/>
      <c r="AZ33" s="984"/>
      <c r="BA33" s="984"/>
      <c r="BB33" s="984"/>
      <c r="BC33" s="984"/>
      <c r="BD33" s="984"/>
      <c r="BE33" s="976" t="s">
        <v>362</v>
      </c>
      <c r="BF33" s="976"/>
      <c r="BG33" s="976"/>
      <c r="BH33" s="976"/>
      <c r="BI33" s="977"/>
      <c r="BJ33" s="195"/>
      <c r="BK33" s="195"/>
      <c r="BL33" s="195"/>
      <c r="BM33" s="195"/>
      <c r="BN33" s="195"/>
      <c r="BO33" s="208"/>
      <c r="BP33" s="208"/>
      <c r="BQ33" s="205">
        <v>27</v>
      </c>
      <c r="BR33" s="206"/>
      <c r="BS33" s="949"/>
      <c r="BT33" s="950"/>
      <c r="BU33" s="950"/>
      <c r="BV33" s="950"/>
      <c r="BW33" s="950"/>
      <c r="BX33" s="950"/>
      <c r="BY33" s="950"/>
      <c r="BZ33" s="950"/>
      <c r="CA33" s="950"/>
      <c r="CB33" s="950"/>
      <c r="CC33" s="950"/>
      <c r="CD33" s="950"/>
      <c r="CE33" s="950"/>
      <c r="CF33" s="950"/>
      <c r="CG33" s="951"/>
      <c r="CH33" s="924"/>
      <c r="CI33" s="925"/>
      <c r="CJ33" s="925"/>
      <c r="CK33" s="925"/>
      <c r="CL33" s="926"/>
      <c r="CM33" s="924"/>
      <c r="CN33" s="925"/>
      <c r="CO33" s="925"/>
      <c r="CP33" s="925"/>
      <c r="CQ33" s="926"/>
      <c r="CR33" s="924"/>
      <c r="CS33" s="925"/>
      <c r="CT33" s="925"/>
      <c r="CU33" s="925"/>
      <c r="CV33" s="926"/>
      <c r="CW33" s="924"/>
      <c r="CX33" s="925"/>
      <c r="CY33" s="925"/>
      <c r="CZ33" s="925"/>
      <c r="DA33" s="926"/>
      <c r="DB33" s="924"/>
      <c r="DC33" s="925"/>
      <c r="DD33" s="925"/>
      <c r="DE33" s="925"/>
      <c r="DF33" s="926"/>
      <c r="DG33" s="924"/>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c r="A34" s="209">
        <v>7</v>
      </c>
      <c r="B34" s="978" t="s">
        <v>363</v>
      </c>
      <c r="C34" s="979"/>
      <c r="D34" s="979"/>
      <c r="E34" s="979"/>
      <c r="F34" s="979"/>
      <c r="G34" s="979"/>
      <c r="H34" s="979"/>
      <c r="I34" s="979"/>
      <c r="J34" s="979"/>
      <c r="K34" s="979"/>
      <c r="L34" s="979"/>
      <c r="M34" s="979"/>
      <c r="N34" s="979"/>
      <c r="O34" s="979"/>
      <c r="P34" s="980"/>
      <c r="Q34" s="985">
        <v>989</v>
      </c>
      <c r="R34" s="982"/>
      <c r="S34" s="982"/>
      <c r="T34" s="982"/>
      <c r="U34" s="982"/>
      <c r="V34" s="982">
        <v>968</v>
      </c>
      <c r="W34" s="982"/>
      <c r="X34" s="982"/>
      <c r="Y34" s="982"/>
      <c r="Z34" s="982"/>
      <c r="AA34" s="982">
        <v>21</v>
      </c>
      <c r="AB34" s="982"/>
      <c r="AC34" s="982"/>
      <c r="AD34" s="982"/>
      <c r="AE34" s="986"/>
      <c r="AF34" s="981" t="s">
        <v>99</v>
      </c>
      <c r="AG34" s="982"/>
      <c r="AH34" s="982"/>
      <c r="AI34" s="982"/>
      <c r="AJ34" s="983"/>
      <c r="AK34" s="915">
        <v>270</v>
      </c>
      <c r="AL34" s="906"/>
      <c r="AM34" s="906"/>
      <c r="AN34" s="906"/>
      <c r="AO34" s="906"/>
      <c r="AP34" s="906">
        <v>6460</v>
      </c>
      <c r="AQ34" s="906"/>
      <c r="AR34" s="906"/>
      <c r="AS34" s="906"/>
      <c r="AT34" s="906"/>
      <c r="AU34" s="906">
        <v>3115</v>
      </c>
      <c r="AV34" s="906"/>
      <c r="AW34" s="906"/>
      <c r="AX34" s="906"/>
      <c r="AY34" s="906"/>
      <c r="AZ34" s="984"/>
      <c r="BA34" s="984"/>
      <c r="BB34" s="984"/>
      <c r="BC34" s="984"/>
      <c r="BD34" s="984"/>
      <c r="BE34" s="976" t="s">
        <v>362</v>
      </c>
      <c r="BF34" s="976"/>
      <c r="BG34" s="976"/>
      <c r="BH34" s="976"/>
      <c r="BI34" s="977"/>
      <c r="BJ34" s="195"/>
      <c r="BK34" s="195"/>
      <c r="BL34" s="195"/>
      <c r="BM34" s="195"/>
      <c r="BN34" s="195"/>
      <c r="BO34" s="208"/>
      <c r="BP34" s="208"/>
      <c r="BQ34" s="205">
        <v>28</v>
      </c>
      <c r="BR34" s="206"/>
      <c r="BS34" s="949"/>
      <c r="BT34" s="950"/>
      <c r="BU34" s="950"/>
      <c r="BV34" s="950"/>
      <c r="BW34" s="950"/>
      <c r="BX34" s="950"/>
      <c r="BY34" s="950"/>
      <c r="BZ34" s="950"/>
      <c r="CA34" s="950"/>
      <c r="CB34" s="950"/>
      <c r="CC34" s="950"/>
      <c r="CD34" s="950"/>
      <c r="CE34" s="950"/>
      <c r="CF34" s="950"/>
      <c r="CG34" s="951"/>
      <c r="CH34" s="924"/>
      <c r="CI34" s="925"/>
      <c r="CJ34" s="925"/>
      <c r="CK34" s="925"/>
      <c r="CL34" s="926"/>
      <c r="CM34" s="924"/>
      <c r="CN34" s="925"/>
      <c r="CO34" s="925"/>
      <c r="CP34" s="925"/>
      <c r="CQ34" s="926"/>
      <c r="CR34" s="924"/>
      <c r="CS34" s="925"/>
      <c r="CT34" s="925"/>
      <c r="CU34" s="925"/>
      <c r="CV34" s="926"/>
      <c r="CW34" s="924"/>
      <c r="CX34" s="925"/>
      <c r="CY34" s="925"/>
      <c r="CZ34" s="925"/>
      <c r="DA34" s="926"/>
      <c r="DB34" s="924"/>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c r="A35" s="209">
        <v>8</v>
      </c>
      <c r="B35" s="978" t="s">
        <v>364</v>
      </c>
      <c r="C35" s="979"/>
      <c r="D35" s="979"/>
      <c r="E35" s="979"/>
      <c r="F35" s="979"/>
      <c r="G35" s="979"/>
      <c r="H35" s="979"/>
      <c r="I35" s="979"/>
      <c r="J35" s="979"/>
      <c r="K35" s="979"/>
      <c r="L35" s="979"/>
      <c r="M35" s="979"/>
      <c r="N35" s="979"/>
      <c r="O35" s="979"/>
      <c r="P35" s="980"/>
      <c r="Q35" s="985">
        <v>1341</v>
      </c>
      <c r="R35" s="982"/>
      <c r="S35" s="982"/>
      <c r="T35" s="982"/>
      <c r="U35" s="982"/>
      <c r="V35" s="982">
        <v>1234</v>
      </c>
      <c r="W35" s="982"/>
      <c r="X35" s="982"/>
      <c r="Y35" s="982"/>
      <c r="Z35" s="982"/>
      <c r="AA35" s="982">
        <v>107</v>
      </c>
      <c r="AB35" s="982"/>
      <c r="AC35" s="982"/>
      <c r="AD35" s="982"/>
      <c r="AE35" s="986"/>
      <c r="AF35" s="981">
        <v>877</v>
      </c>
      <c r="AG35" s="982"/>
      <c r="AH35" s="982"/>
      <c r="AI35" s="982"/>
      <c r="AJ35" s="983"/>
      <c r="AK35" s="915">
        <v>54</v>
      </c>
      <c r="AL35" s="906"/>
      <c r="AM35" s="906"/>
      <c r="AN35" s="906"/>
      <c r="AO35" s="906"/>
      <c r="AP35" s="906">
        <v>0</v>
      </c>
      <c r="AQ35" s="906"/>
      <c r="AR35" s="906"/>
      <c r="AS35" s="906"/>
      <c r="AT35" s="906"/>
      <c r="AU35" s="906">
        <v>0</v>
      </c>
      <c r="AV35" s="906"/>
      <c r="AW35" s="906"/>
      <c r="AX35" s="906"/>
      <c r="AY35" s="906"/>
      <c r="AZ35" s="984"/>
      <c r="BA35" s="984"/>
      <c r="BB35" s="984"/>
      <c r="BC35" s="984"/>
      <c r="BD35" s="984"/>
      <c r="BE35" s="976" t="s">
        <v>362</v>
      </c>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c r="A36" s="209">
        <v>9</v>
      </c>
      <c r="B36" s="978" t="s">
        <v>365</v>
      </c>
      <c r="C36" s="979"/>
      <c r="D36" s="979"/>
      <c r="E36" s="979"/>
      <c r="F36" s="979"/>
      <c r="G36" s="979"/>
      <c r="H36" s="979"/>
      <c r="I36" s="979"/>
      <c r="J36" s="979"/>
      <c r="K36" s="979"/>
      <c r="L36" s="979"/>
      <c r="M36" s="979"/>
      <c r="N36" s="979"/>
      <c r="O36" s="979"/>
      <c r="P36" s="980"/>
      <c r="Q36" s="985">
        <v>526</v>
      </c>
      <c r="R36" s="982"/>
      <c r="S36" s="982"/>
      <c r="T36" s="982"/>
      <c r="U36" s="982"/>
      <c r="V36" s="982">
        <v>526</v>
      </c>
      <c r="W36" s="982"/>
      <c r="X36" s="982"/>
      <c r="Y36" s="982"/>
      <c r="Z36" s="982"/>
      <c r="AA36" s="982">
        <v>0</v>
      </c>
      <c r="AB36" s="982"/>
      <c r="AC36" s="982"/>
      <c r="AD36" s="982"/>
      <c r="AE36" s="986"/>
      <c r="AF36" s="981" t="s">
        <v>99</v>
      </c>
      <c r="AG36" s="982"/>
      <c r="AH36" s="982"/>
      <c r="AI36" s="982"/>
      <c r="AJ36" s="983"/>
      <c r="AK36" s="915">
        <v>484</v>
      </c>
      <c r="AL36" s="906"/>
      <c r="AM36" s="906"/>
      <c r="AN36" s="906"/>
      <c r="AO36" s="906"/>
      <c r="AP36" s="906">
        <v>1465</v>
      </c>
      <c r="AQ36" s="906"/>
      <c r="AR36" s="906"/>
      <c r="AS36" s="906"/>
      <c r="AT36" s="906"/>
      <c r="AU36" s="906">
        <v>0</v>
      </c>
      <c r="AV36" s="906"/>
      <c r="AW36" s="906"/>
      <c r="AX36" s="906"/>
      <c r="AY36" s="906"/>
      <c r="AZ36" s="984"/>
      <c r="BA36" s="984"/>
      <c r="BB36" s="984"/>
      <c r="BC36" s="984"/>
      <c r="BD36" s="984"/>
      <c r="BE36" s="976" t="s">
        <v>362</v>
      </c>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366</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343</v>
      </c>
      <c r="B63" s="879" t="s">
        <v>367</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21405</v>
      </c>
      <c r="AG63" s="894"/>
      <c r="AH63" s="894"/>
      <c r="AI63" s="894"/>
      <c r="AJ63" s="964"/>
      <c r="AK63" s="965"/>
      <c r="AL63" s="898"/>
      <c r="AM63" s="898"/>
      <c r="AN63" s="898"/>
      <c r="AO63" s="898"/>
      <c r="AP63" s="894">
        <v>55074</v>
      </c>
      <c r="AQ63" s="894"/>
      <c r="AR63" s="894"/>
      <c r="AS63" s="894"/>
      <c r="AT63" s="894"/>
      <c r="AU63" s="894">
        <v>26273</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369</v>
      </c>
      <c r="B66" s="931"/>
      <c r="C66" s="931"/>
      <c r="D66" s="931"/>
      <c r="E66" s="931"/>
      <c r="F66" s="931"/>
      <c r="G66" s="931"/>
      <c r="H66" s="931"/>
      <c r="I66" s="931"/>
      <c r="J66" s="931"/>
      <c r="K66" s="931"/>
      <c r="L66" s="931"/>
      <c r="M66" s="931"/>
      <c r="N66" s="931"/>
      <c r="O66" s="931"/>
      <c r="P66" s="932"/>
      <c r="Q66" s="936" t="s">
        <v>347</v>
      </c>
      <c r="R66" s="937"/>
      <c r="S66" s="937"/>
      <c r="T66" s="937"/>
      <c r="U66" s="938"/>
      <c r="V66" s="936" t="s">
        <v>348</v>
      </c>
      <c r="W66" s="937"/>
      <c r="X66" s="937"/>
      <c r="Y66" s="937"/>
      <c r="Z66" s="938"/>
      <c r="AA66" s="936" t="s">
        <v>349</v>
      </c>
      <c r="AB66" s="937"/>
      <c r="AC66" s="937"/>
      <c r="AD66" s="937"/>
      <c r="AE66" s="938"/>
      <c r="AF66" s="942" t="s">
        <v>350</v>
      </c>
      <c r="AG66" s="943"/>
      <c r="AH66" s="943"/>
      <c r="AI66" s="943"/>
      <c r="AJ66" s="944"/>
      <c r="AK66" s="936" t="s">
        <v>351</v>
      </c>
      <c r="AL66" s="931"/>
      <c r="AM66" s="931"/>
      <c r="AN66" s="931"/>
      <c r="AO66" s="932"/>
      <c r="AP66" s="936" t="s">
        <v>352</v>
      </c>
      <c r="AQ66" s="937"/>
      <c r="AR66" s="937"/>
      <c r="AS66" s="937"/>
      <c r="AT66" s="938"/>
      <c r="AU66" s="936" t="s">
        <v>370</v>
      </c>
      <c r="AV66" s="937"/>
      <c r="AW66" s="937"/>
      <c r="AX66" s="937"/>
      <c r="AY66" s="938"/>
      <c r="AZ66" s="936" t="s">
        <v>319</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343</v>
      </c>
      <c r="B88" s="879" t="s">
        <v>371</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879" t="s">
        <v>372</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11314</v>
      </c>
      <c r="CS102" s="886"/>
      <c r="CT102" s="886"/>
      <c r="CU102" s="886"/>
      <c r="CV102" s="887"/>
      <c r="CW102" s="885">
        <v>381</v>
      </c>
      <c r="CX102" s="886"/>
      <c r="CY102" s="886"/>
      <c r="CZ102" s="886"/>
      <c r="DA102" s="887"/>
      <c r="DB102" s="885">
        <v>11753</v>
      </c>
      <c r="DC102" s="886"/>
      <c r="DD102" s="886"/>
      <c r="DE102" s="886"/>
      <c r="DF102" s="887"/>
      <c r="DG102" s="885"/>
      <c r="DH102" s="886"/>
      <c r="DI102" s="886"/>
      <c r="DJ102" s="886"/>
      <c r="DK102" s="887"/>
      <c r="DL102" s="885">
        <v>73</v>
      </c>
      <c r="DM102" s="886"/>
      <c r="DN102" s="886"/>
      <c r="DO102" s="886"/>
      <c r="DP102" s="887"/>
      <c r="DQ102" s="885">
        <v>7</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373</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374</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377</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378</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379</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380</v>
      </c>
      <c r="AB109" s="827"/>
      <c r="AC109" s="827"/>
      <c r="AD109" s="827"/>
      <c r="AE109" s="828"/>
      <c r="AF109" s="829" t="s">
        <v>274</v>
      </c>
      <c r="AG109" s="827"/>
      <c r="AH109" s="827"/>
      <c r="AI109" s="827"/>
      <c r="AJ109" s="828"/>
      <c r="AK109" s="829" t="s">
        <v>273</v>
      </c>
      <c r="AL109" s="827"/>
      <c r="AM109" s="827"/>
      <c r="AN109" s="827"/>
      <c r="AO109" s="828"/>
      <c r="AP109" s="829" t="s">
        <v>381</v>
      </c>
      <c r="AQ109" s="827"/>
      <c r="AR109" s="827"/>
      <c r="AS109" s="827"/>
      <c r="AT109" s="858"/>
      <c r="AU109" s="826" t="s">
        <v>379</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380</v>
      </c>
      <c r="BR109" s="827"/>
      <c r="BS109" s="827"/>
      <c r="BT109" s="827"/>
      <c r="BU109" s="828"/>
      <c r="BV109" s="829" t="s">
        <v>274</v>
      </c>
      <c r="BW109" s="827"/>
      <c r="BX109" s="827"/>
      <c r="BY109" s="827"/>
      <c r="BZ109" s="828"/>
      <c r="CA109" s="829" t="s">
        <v>273</v>
      </c>
      <c r="CB109" s="827"/>
      <c r="CC109" s="827"/>
      <c r="CD109" s="827"/>
      <c r="CE109" s="828"/>
      <c r="CF109" s="867" t="s">
        <v>381</v>
      </c>
      <c r="CG109" s="867"/>
      <c r="CH109" s="867"/>
      <c r="CI109" s="867"/>
      <c r="CJ109" s="867"/>
      <c r="CK109" s="829" t="s">
        <v>382</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380</v>
      </c>
      <c r="DH109" s="827"/>
      <c r="DI109" s="827"/>
      <c r="DJ109" s="827"/>
      <c r="DK109" s="828"/>
      <c r="DL109" s="829" t="s">
        <v>274</v>
      </c>
      <c r="DM109" s="827"/>
      <c r="DN109" s="827"/>
      <c r="DO109" s="827"/>
      <c r="DP109" s="828"/>
      <c r="DQ109" s="829" t="s">
        <v>273</v>
      </c>
      <c r="DR109" s="827"/>
      <c r="DS109" s="827"/>
      <c r="DT109" s="827"/>
      <c r="DU109" s="828"/>
      <c r="DV109" s="829" t="s">
        <v>381</v>
      </c>
      <c r="DW109" s="827"/>
      <c r="DX109" s="827"/>
      <c r="DY109" s="827"/>
      <c r="DZ109" s="858"/>
    </row>
    <row r="110" spans="1:131" s="189" customFormat="1" ht="26.25" customHeight="1">
      <c r="A110" s="694" t="s">
        <v>383</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60743299</v>
      </c>
      <c r="AB110" s="812"/>
      <c r="AC110" s="812"/>
      <c r="AD110" s="812"/>
      <c r="AE110" s="813"/>
      <c r="AF110" s="814">
        <v>62961789</v>
      </c>
      <c r="AG110" s="812"/>
      <c r="AH110" s="812"/>
      <c r="AI110" s="812"/>
      <c r="AJ110" s="813"/>
      <c r="AK110" s="814">
        <v>62065665</v>
      </c>
      <c r="AL110" s="812"/>
      <c r="AM110" s="812"/>
      <c r="AN110" s="812"/>
      <c r="AO110" s="813"/>
      <c r="AP110" s="815">
        <v>28.3</v>
      </c>
      <c r="AQ110" s="816"/>
      <c r="AR110" s="816"/>
      <c r="AS110" s="816"/>
      <c r="AT110" s="817"/>
      <c r="AU110" s="859" t="s">
        <v>56</v>
      </c>
      <c r="AV110" s="860"/>
      <c r="AW110" s="860"/>
      <c r="AX110" s="860"/>
      <c r="AY110" s="861"/>
      <c r="AZ110" s="753" t="s">
        <v>384</v>
      </c>
      <c r="BA110" s="695"/>
      <c r="BB110" s="695"/>
      <c r="BC110" s="695"/>
      <c r="BD110" s="695"/>
      <c r="BE110" s="695"/>
      <c r="BF110" s="695"/>
      <c r="BG110" s="695"/>
      <c r="BH110" s="695"/>
      <c r="BI110" s="695"/>
      <c r="BJ110" s="695"/>
      <c r="BK110" s="695"/>
      <c r="BL110" s="695"/>
      <c r="BM110" s="695"/>
      <c r="BN110" s="695"/>
      <c r="BO110" s="695"/>
      <c r="BP110" s="696"/>
      <c r="BQ110" s="736">
        <v>850472203</v>
      </c>
      <c r="BR110" s="737"/>
      <c r="BS110" s="737"/>
      <c r="BT110" s="737"/>
      <c r="BU110" s="737"/>
      <c r="BV110" s="737">
        <v>857781772</v>
      </c>
      <c r="BW110" s="737"/>
      <c r="BX110" s="737"/>
      <c r="BY110" s="737"/>
      <c r="BZ110" s="737"/>
      <c r="CA110" s="737">
        <v>860468779</v>
      </c>
      <c r="CB110" s="737"/>
      <c r="CC110" s="737"/>
      <c r="CD110" s="737"/>
      <c r="CE110" s="737"/>
      <c r="CF110" s="800">
        <v>392.2</v>
      </c>
      <c r="CG110" s="801"/>
      <c r="CH110" s="801"/>
      <c r="CI110" s="801"/>
      <c r="CJ110" s="801"/>
      <c r="CK110" s="855" t="s">
        <v>385</v>
      </c>
      <c r="CL110" s="803"/>
      <c r="CM110" s="808" t="s">
        <v>386</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387</v>
      </c>
      <c r="DH110" s="737"/>
      <c r="DI110" s="737"/>
      <c r="DJ110" s="737"/>
      <c r="DK110" s="737"/>
      <c r="DL110" s="737" t="s">
        <v>387</v>
      </c>
      <c r="DM110" s="737"/>
      <c r="DN110" s="737"/>
      <c r="DO110" s="737"/>
      <c r="DP110" s="737"/>
      <c r="DQ110" s="737" t="s">
        <v>387</v>
      </c>
      <c r="DR110" s="737"/>
      <c r="DS110" s="737"/>
      <c r="DT110" s="737"/>
      <c r="DU110" s="737"/>
      <c r="DV110" s="738" t="s">
        <v>387</v>
      </c>
      <c r="DW110" s="738"/>
      <c r="DX110" s="738"/>
      <c r="DY110" s="738"/>
      <c r="DZ110" s="739"/>
    </row>
    <row r="111" spans="1:131" s="189" customFormat="1" ht="26.25" customHeight="1">
      <c r="A111" s="715" t="s">
        <v>388</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99</v>
      </c>
      <c r="AB111" s="849"/>
      <c r="AC111" s="849"/>
      <c r="AD111" s="849"/>
      <c r="AE111" s="850"/>
      <c r="AF111" s="851" t="s">
        <v>99</v>
      </c>
      <c r="AG111" s="849"/>
      <c r="AH111" s="849"/>
      <c r="AI111" s="849"/>
      <c r="AJ111" s="850"/>
      <c r="AK111" s="851" t="s">
        <v>99</v>
      </c>
      <c r="AL111" s="849"/>
      <c r="AM111" s="849"/>
      <c r="AN111" s="849"/>
      <c r="AO111" s="850"/>
      <c r="AP111" s="852" t="s">
        <v>99</v>
      </c>
      <c r="AQ111" s="853"/>
      <c r="AR111" s="853"/>
      <c r="AS111" s="853"/>
      <c r="AT111" s="854"/>
      <c r="AU111" s="862"/>
      <c r="AV111" s="863"/>
      <c r="AW111" s="863"/>
      <c r="AX111" s="863"/>
      <c r="AY111" s="864"/>
      <c r="AZ111" s="704" t="s">
        <v>389</v>
      </c>
      <c r="BA111" s="705"/>
      <c r="BB111" s="705"/>
      <c r="BC111" s="705"/>
      <c r="BD111" s="705"/>
      <c r="BE111" s="705"/>
      <c r="BF111" s="705"/>
      <c r="BG111" s="705"/>
      <c r="BH111" s="705"/>
      <c r="BI111" s="705"/>
      <c r="BJ111" s="705"/>
      <c r="BK111" s="705"/>
      <c r="BL111" s="705"/>
      <c r="BM111" s="705"/>
      <c r="BN111" s="705"/>
      <c r="BO111" s="705"/>
      <c r="BP111" s="706"/>
      <c r="BQ111" s="707">
        <v>5178406</v>
      </c>
      <c r="BR111" s="708"/>
      <c r="BS111" s="708"/>
      <c r="BT111" s="708"/>
      <c r="BU111" s="708"/>
      <c r="BV111" s="708">
        <v>4196367</v>
      </c>
      <c r="BW111" s="708"/>
      <c r="BX111" s="708"/>
      <c r="BY111" s="708"/>
      <c r="BZ111" s="708"/>
      <c r="CA111" s="708">
        <v>3257567</v>
      </c>
      <c r="CB111" s="708"/>
      <c r="CC111" s="708"/>
      <c r="CD111" s="708"/>
      <c r="CE111" s="708"/>
      <c r="CF111" s="789">
        <v>1.5</v>
      </c>
      <c r="CG111" s="790"/>
      <c r="CH111" s="790"/>
      <c r="CI111" s="790"/>
      <c r="CJ111" s="790"/>
      <c r="CK111" s="856"/>
      <c r="CL111" s="805"/>
      <c r="CM111" s="740" t="s">
        <v>390</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c r="A112" s="841" t="s">
        <v>391</v>
      </c>
      <c r="B112" s="842"/>
      <c r="C112" s="705" t="s">
        <v>392</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4115280</v>
      </c>
      <c r="AB112" s="721"/>
      <c r="AC112" s="721"/>
      <c r="AD112" s="721"/>
      <c r="AE112" s="722"/>
      <c r="AF112" s="723">
        <v>2566950</v>
      </c>
      <c r="AG112" s="721"/>
      <c r="AH112" s="721"/>
      <c r="AI112" s="721"/>
      <c r="AJ112" s="722"/>
      <c r="AK112" s="723">
        <v>968910</v>
      </c>
      <c r="AL112" s="721"/>
      <c r="AM112" s="721"/>
      <c r="AN112" s="721"/>
      <c r="AO112" s="722"/>
      <c r="AP112" s="691">
        <v>0.4</v>
      </c>
      <c r="AQ112" s="692"/>
      <c r="AR112" s="692"/>
      <c r="AS112" s="692"/>
      <c r="AT112" s="693"/>
      <c r="AU112" s="862"/>
      <c r="AV112" s="863"/>
      <c r="AW112" s="863"/>
      <c r="AX112" s="863"/>
      <c r="AY112" s="864"/>
      <c r="AZ112" s="704" t="s">
        <v>393</v>
      </c>
      <c r="BA112" s="705"/>
      <c r="BB112" s="705"/>
      <c r="BC112" s="705"/>
      <c r="BD112" s="705"/>
      <c r="BE112" s="705"/>
      <c r="BF112" s="705"/>
      <c r="BG112" s="705"/>
      <c r="BH112" s="705"/>
      <c r="BI112" s="705"/>
      <c r="BJ112" s="705"/>
      <c r="BK112" s="705"/>
      <c r="BL112" s="705"/>
      <c r="BM112" s="705"/>
      <c r="BN112" s="705"/>
      <c r="BO112" s="705"/>
      <c r="BP112" s="706"/>
      <c r="BQ112" s="707">
        <v>18476856</v>
      </c>
      <c r="BR112" s="708"/>
      <c r="BS112" s="708"/>
      <c r="BT112" s="708"/>
      <c r="BU112" s="708"/>
      <c r="BV112" s="708">
        <v>29001243</v>
      </c>
      <c r="BW112" s="708"/>
      <c r="BX112" s="708"/>
      <c r="BY112" s="708"/>
      <c r="BZ112" s="708"/>
      <c r="CA112" s="708">
        <v>26273611</v>
      </c>
      <c r="CB112" s="708"/>
      <c r="CC112" s="708"/>
      <c r="CD112" s="708"/>
      <c r="CE112" s="708"/>
      <c r="CF112" s="789">
        <v>12</v>
      </c>
      <c r="CG112" s="790"/>
      <c r="CH112" s="790"/>
      <c r="CI112" s="790"/>
      <c r="CJ112" s="790"/>
      <c r="CK112" s="856"/>
      <c r="CL112" s="805"/>
      <c r="CM112" s="740" t="s">
        <v>394</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3394952</v>
      </c>
      <c r="DH112" s="708"/>
      <c r="DI112" s="708"/>
      <c r="DJ112" s="708"/>
      <c r="DK112" s="708"/>
      <c r="DL112" s="708">
        <v>2653314</v>
      </c>
      <c r="DM112" s="708"/>
      <c r="DN112" s="708"/>
      <c r="DO112" s="708"/>
      <c r="DP112" s="708"/>
      <c r="DQ112" s="708">
        <v>1961253</v>
      </c>
      <c r="DR112" s="708"/>
      <c r="DS112" s="708"/>
      <c r="DT112" s="708"/>
      <c r="DU112" s="708"/>
      <c r="DV112" s="760">
        <v>0.9</v>
      </c>
      <c r="DW112" s="760"/>
      <c r="DX112" s="760"/>
      <c r="DY112" s="760"/>
      <c r="DZ112" s="761"/>
    </row>
    <row r="113" spans="1:130" s="189" customFormat="1" ht="26.25" customHeight="1">
      <c r="A113" s="843"/>
      <c r="B113" s="844"/>
      <c r="C113" s="705" t="s">
        <v>395</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2826251</v>
      </c>
      <c r="AB113" s="721"/>
      <c r="AC113" s="721"/>
      <c r="AD113" s="721"/>
      <c r="AE113" s="722"/>
      <c r="AF113" s="723">
        <v>2280578</v>
      </c>
      <c r="AG113" s="721"/>
      <c r="AH113" s="721"/>
      <c r="AI113" s="721"/>
      <c r="AJ113" s="722"/>
      <c r="AK113" s="723">
        <v>1835088</v>
      </c>
      <c r="AL113" s="721"/>
      <c r="AM113" s="721"/>
      <c r="AN113" s="721"/>
      <c r="AO113" s="722"/>
      <c r="AP113" s="691">
        <v>0.8</v>
      </c>
      <c r="AQ113" s="692"/>
      <c r="AR113" s="692"/>
      <c r="AS113" s="692"/>
      <c r="AT113" s="693"/>
      <c r="AU113" s="862"/>
      <c r="AV113" s="863"/>
      <c r="AW113" s="863"/>
      <c r="AX113" s="863"/>
      <c r="AY113" s="864"/>
      <c r="AZ113" s="704" t="s">
        <v>396</v>
      </c>
      <c r="BA113" s="705"/>
      <c r="BB113" s="705"/>
      <c r="BC113" s="705"/>
      <c r="BD113" s="705"/>
      <c r="BE113" s="705"/>
      <c r="BF113" s="705"/>
      <c r="BG113" s="705"/>
      <c r="BH113" s="705"/>
      <c r="BI113" s="705"/>
      <c r="BJ113" s="705"/>
      <c r="BK113" s="705"/>
      <c r="BL113" s="705"/>
      <c r="BM113" s="705"/>
      <c r="BN113" s="705"/>
      <c r="BO113" s="705"/>
      <c r="BP113" s="706"/>
      <c r="BQ113" s="707" t="s">
        <v>99</v>
      </c>
      <c r="BR113" s="708"/>
      <c r="BS113" s="708"/>
      <c r="BT113" s="708"/>
      <c r="BU113" s="708"/>
      <c r="BV113" s="708" t="s">
        <v>99</v>
      </c>
      <c r="BW113" s="708"/>
      <c r="BX113" s="708"/>
      <c r="BY113" s="708"/>
      <c r="BZ113" s="708"/>
      <c r="CA113" s="708" t="s">
        <v>99</v>
      </c>
      <c r="CB113" s="708"/>
      <c r="CC113" s="708"/>
      <c r="CD113" s="708"/>
      <c r="CE113" s="708"/>
      <c r="CF113" s="789" t="s">
        <v>99</v>
      </c>
      <c r="CG113" s="790"/>
      <c r="CH113" s="790"/>
      <c r="CI113" s="790"/>
      <c r="CJ113" s="790"/>
      <c r="CK113" s="856"/>
      <c r="CL113" s="805"/>
      <c r="CM113" s="740" t="s">
        <v>397</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1301352</v>
      </c>
      <c r="DH113" s="708"/>
      <c r="DI113" s="708"/>
      <c r="DJ113" s="708"/>
      <c r="DK113" s="708"/>
      <c r="DL113" s="708">
        <v>1180573</v>
      </c>
      <c r="DM113" s="708"/>
      <c r="DN113" s="708"/>
      <c r="DO113" s="708"/>
      <c r="DP113" s="708"/>
      <c r="DQ113" s="708">
        <v>1057804</v>
      </c>
      <c r="DR113" s="708"/>
      <c r="DS113" s="708"/>
      <c r="DT113" s="708"/>
      <c r="DU113" s="708"/>
      <c r="DV113" s="760">
        <v>0.5</v>
      </c>
      <c r="DW113" s="760"/>
      <c r="DX113" s="760"/>
      <c r="DY113" s="760"/>
      <c r="DZ113" s="761"/>
    </row>
    <row r="114" spans="1:130" s="189" customFormat="1" ht="26.25" customHeight="1">
      <c r="A114" s="843"/>
      <c r="B114" s="844"/>
      <c r="C114" s="705" t="s">
        <v>398</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99</v>
      </c>
      <c r="AB114" s="721"/>
      <c r="AC114" s="721"/>
      <c r="AD114" s="721"/>
      <c r="AE114" s="722"/>
      <c r="AF114" s="723" t="s">
        <v>99</v>
      </c>
      <c r="AG114" s="721"/>
      <c r="AH114" s="721"/>
      <c r="AI114" s="721"/>
      <c r="AJ114" s="722"/>
      <c r="AK114" s="723" t="s">
        <v>99</v>
      </c>
      <c r="AL114" s="721"/>
      <c r="AM114" s="721"/>
      <c r="AN114" s="721"/>
      <c r="AO114" s="722"/>
      <c r="AP114" s="691" t="s">
        <v>99</v>
      </c>
      <c r="AQ114" s="692"/>
      <c r="AR114" s="692"/>
      <c r="AS114" s="692"/>
      <c r="AT114" s="693"/>
      <c r="AU114" s="862"/>
      <c r="AV114" s="863"/>
      <c r="AW114" s="863"/>
      <c r="AX114" s="863"/>
      <c r="AY114" s="864"/>
      <c r="AZ114" s="704" t="s">
        <v>399</v>
      </c>
      <c r="BA114" s="705"/>
      <c r="BB114" s="705"/>
      <c r="BC114" s="705"/>
      <c r="BD114" s="705"/>
      <c r="BE114" s="705"/>
      <c r="BF114" s="705"/>
      <c r="BG114" s="705"/>
      <c r="BH114" s="705"/>
      <c r="BI114" s="705"/>
      <c r="BJ114" s="705"/>
      <c r="BK114" s="705"/>
      <c r="BL114" s="705"/>
      <c r="BM114" s="705"/>
      <c r="BN114" s="705"/>
      <c r="BO114" s="705"/>
      <c r="BP114" s="706"/>
      <c r="BQ114" s="707">
        <v>139310679</v>
      </c>
      <c r="BR114" s="708"/>
      <c r="BS114" s="708"/>
      <c r="BT114" s="708"/>
      <c r="BU114" s="708"/>
      <c r="BV114" s="708">
        <v>129391867</v>
      </c>
      <c r="BW114" s="708"/>
      <c r="BX114" s="708"/>
      <c r="BY114" s="708"/>
      <c r="BZ114" s="708"/>
      <c r="CA114" s="708">
        <v>120899019</v>
      </c>
      <c r="CB114" s="708"/>
      <c r="CC114" s="708"/>
      <c r="CD114" s="708"/>
      <c r="CE114" s="708"/>
      <c r="CF114" s="789">
        <v>55.1</v>
      </c>
      <c r="CG114" s="790"/>
      <c r="CH114" s="790"/>
      <c r="CI114" s="790"/>
      <c r="CJ114" s="790"/>
      <c r="CK114" s="856"/>
      <c r="CL114" s="805"/>
      <c r="CM114" s="740" t="s">
        <v>400</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99</v>
      </c>
      <c r="DH114" s="708"/>
      <c r="DI114" s="708"/>
      <c r="DJ114" s="708"/>
      <c r="DK114" s="708"/>
      <c r="DL114" s="708" t="s">
        <v>99</v>
      </c>
      <c r="DM114" s="708"/>
      <c r="DN114" s="708"/>
      <c r="DO114" s="708"/>
      <c r="DP114" s="708"/>
      <c r="DQ114" s="708" t="s">
        <v>99</v>
      </c>
      <c r="DR114" s="708"/>
      <c r="DS114" s="708"/>
      <c r="DT114" s="708"/>
      <c r="DU114" s="708"/>
      <c r="DV114" s="760" t="s">
        <v>99</v>
      </c>
      <c r="DW114" s="760"/>
      <c r="DX114" s="760"/>
      <c r="DY114" s="760"/>
      <c r="DZ114" s="761"/>
    </row>
    <row r="115" spans="1:130" s="189" customFormat="1" ht="26.25" customHeight="1">
      <c r="A115" s="843"/>
      <c r="B115" s="844"/>
      <c r="C115" s="705" t="s">
        <v>401</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1110174</v>
      </c>
      <c r="AB115" s="721"/>
      <c r="AC115" s="721"/>
      <c r="AD115" s="721"/>
      <c r="AE115" s="722"/>
      <c r="AF115" s="723">
        <v>1015117</v>
      </c>
      <c r="AG115" s="721"/>
      <c r="AH115" s="721"/>
      <c r="AI115" s="721"/>
      <c r="AJ115" s="722"/>
      <c r="AK115" s="723">
        <v>954863</v>
      </c>
      <c r="AL115" s="721"/>
      <c r="AM115" s="721"/>
      <c r="AN115" s="721"/>
      <c r="AO115" s="722"/>
      <c r="AP115" s="691">
        <v>0.4</v>
      </c>
      <c r="AQ115" s="692"/>
      <c r="AR115" s="692"/>
      <c r="AS115" s="692"/>
      <c r="AT115" s="693"/>
      <c r="AU115" s="862"/>
      <c r="AV115" s="863"/>
      <c r="AW115" s="863"/>
      <c r="AX115" s="863"/>
      <c r="AY115" s="864"/>
      <c r="AZ115" s="704" t="s">
        <v>402</v>
      </c>
      <c r="BA115" s="705"/>
      <c r="BB115" s="705"/>
      <c r="BC115" s="705"/>
      <c r="BD115" s="705"/>
      <c r="BE115" s="705"/>
      <c r="BF115" s="705"/>
      <c r="BG115" s="705"/>
      <c r="BH115" s="705"/>
      <c r="BI115" s="705"/>
      <c r="BJ115" s="705"/>
      <c r="BK115" s="705"/>
      <c r="BL115" s="705"/>
      <c r="BM115" s="705"/>
      <c r="BN115" s="705"/>
      <c r="BO115" s="705"/>
      <c r="BP115" s="706"/>
      <c r="BQ115" s="707">
        <v>82906</v>
      </c>
      <c r="BR115" s="708"/>
      <c r="BS115" s="708"/>
      <c r="BT115" s="708"/>
      <c r="BU115" s="708"/>
      <c r="BV115" s="708">
        <v>27497</v>
      </c>
      <c r="BW115" s="708"/>
      <c r="BX115" s="708"/>
      <c r="BY115" s="708"/>
      <c r="BZ115" s="708"/>
      <c r="CA115" s="708">
        <v>7502</v>
      </c>
      <c r="CB115" s="708"/>
      <c r="CC115" s="708"/>
      <c r="CD115" s="708"/>
      <c r="CE115" s="708"/>
      <c r="CF115" s="789">
        <v>0</v>
      </c>
      <c r="CG115" s="790"/>
      <c r="CH115" s="790"/>
      <c r="CI115" s="790"/>
      <c r="CJ115" s="790"/>
      <c r="CK115" s="856"/>
      <c r="CL115" s="805"/>
      <c r="CM115" s="704" t="s">
        <v>403</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99</v>
      </c>
      <c r="DH115" s="708"/>
      <c r="DI115" s="708"/>
      <c r="DJ115" s="708"/>
      <c r="DK115" s="708"/>
      <c r="DL115" s="708" t="s">
        <v>99</v>
      </c>
      <c r="DM115" s="708"/>
      <c r="DN115" s="708"/>
      <c r="DO115" s="708"/>
      <c r="DP115" s="708"/>
      <c r="DQ115" s="708" t="s">
        <v>99</v>
      </c>
      <c r="DR115" s="708"/>
      <c r="DS115" s="708"/>
      <c r="DT115" s="708"/>
      <c r="DU115" s="708"/>
      <c r="DV115" s="760" t="s">
        <v>99</v>
      </c>
      <c r="DW115" s="760"/>
      <c r="DX115" s="760"/>
      <c r="DY115" s="760"/>
      <c r="DZ115" s="761"/>
    </row>
    <row r="116" spans="1:130" s="189" customFormat="1" ht="26.25" customHeight="1">
      <c r="A116" s="845"/>
      <c r="B116" s="846"/>
      <c r="C116" s="787" t="s">
        <v>404</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10801</v>
      </c>
      <c r="AB116" s="721"/>
      <c r="AC116" s="721"/>
      <c r="AD116" s="721"/>
      <c r="AE116" s="722"/>
      <c r="AF116" s="723">
        <v>7778</v>
      </c>
      <c r="AG116" s="721"/>
      <c r="AH116" s="721"/>
      <c r="AI116" s="721"/>
      <c r="AJ116" s="722"/>
      <c r="AK116" s="723">
        <v>7321</v>
      </c>
      <c r="AL116" s="721"/>
      <c r="AM116" s="721"/>
      <c r="AN116" s="721"/>
      <c r="AO116" s="722"/>
      <c r="AP116" s="691">
        <v>0</v>
      </c>
      <c r="AQ116" s="692"/>
      <c r="AR116" s="692"/>
      <c r="AS116" s="692"/>
      <c r="AT116" s="693"/>
      <c r="AU116" s="862"/>
      <c r="AV116" s="863"/>
      <c r="AW116" s="863"/>
      <c r="AX116" s="863"/>
      <c r="AY116" s="864"/>
      <c r="AZ116" s="704" t="s">
        <v>405</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406</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407</v>
      </c>
      <c r="Z117" s="828"/>
      <c r="AA117" s="833">
        <v>68805805</v>
      </c>
      <c r="AB117" s="834"/>
      <c r="AC117" s="834"/>
      <c r="AD117" s="834"/>
      <c r="AE117" s="835"/>
      <c r="AF117" s="837">
        <v>68832212</v>
      </c>
      <c r="AG117" s="834"/>
      <c r="AH117" s="834"/>
      <c r="AI117" s="834"/>
      <c r="AJ117" s="835"/>
      <c r="AK117" s="837">
        <v>65831847</v>
      </c>
      <c r="AL117" s="834"/>
      <c r="AM117" s="834"/>
      <c r="AN117" s="834"/>
      <c r="AO117" s="835"/>
      <c r="AP117" s="838"/>
      <c r="AQ117" s="839"/>
      <c r="AR117" s="839"/>
      <c r="AS117" s="839"/>
      <c r="AT117" s="840"/>
      <c r="AU117" s="862"/>
      <c r="AV117" s="863"/>
      <c r="AW117" s="863"/>
      <c r="AX117" s="863"/>
      <c r="AY117" s="864"/>
      <c r="AZ117" s="786" t="s">
        <v>408</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409</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c r="A118" s="826" t="s">
        <v>382</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380</v>
      </c>
      <c r="AB118" s="827"/>
      <c r="AC118" s="827"/>
      <c r="AD118" s="827"/>
      <c r="AE118" s="828"/>
      <c r="AF118" s="829" t="s">
        <v>274</v>
      </c>
      <c r="AG118" s="827"/>
      <c r="AH118" s="827"/>
      <c r="AI118" s="827"/>
      <c r="AJ118" s="828"/>
      <c r="AK118" s="829" t="s">
        <v>273</v>
      </c>
      <c r="AL118" s="827"/>
      <c r="AM118" s="827"/>
      <c r="AN118" s="827"/>
      <c r="AO118" s="828"/>
      <c r="AP118" s="830" t="s">
        <v>381</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410</v>
      </c>
      <c r="BP118" s="779"/>
      <c r="BQ118" s="768">
        <v>1013521050</v>
      </c>
      <c r="BR118" s="744"/>
      <c r="BS118" s="744"/>
      <c r="BT118" s="744"/>
      <c r="BU118" s="744"/>
      <c r="BV118" s="744">
        <v>1020398746</v>
      </c>
      <c r="BW118" s="744"/>
      <c r="BX118" s="744"/>
      <c r="BY118" s="744"/>
      <c r="BZ118" s="744"/>
      <c r="CA118" s="744">
        <v>1010906478</v>
      </c>
      <c r="CB118" s="744"/>
      <c r="CC118" s="744"/>
      <c r="CD118" s="744"/>
      <c r="CE118" s="744"/>
      <c r="CF118" s="680"/>
      <c r="CG118" s="681"/>
      <c r="CH118" s="681"/>
      <c r="CI118" s="681"/>
      <c r="CJ118" s="782"/>
      <c r="CK118" s="856"/>
      <c r="CL118" s="805"/>
      <c r="CM118" s="740" t="s">
        <v>411</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c r="A119" s="802" t="s">
        <v>385</v>
      </c>
      <c r="B119" s="803"/>
      <c r="C119" s="808" t="s">
        <v>386</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99</v>
      </c>
      <c r="AB119" s="812"/>
      <c r="AC119" s="812"/>
      <c r="AD119" s="812"/>
      <c r="AE119" s="813"/>
      <c r="AF119" s="814" t="s">
        <v>99</v>
      </c>
      <c r="AG119" s="812"/>
      <c r="AH119" s="812"/>
      <c r="AI119" s="812"/>
      <c r="AJ119" s="813"/>
      <c r="AK119" s="814" t="s">
        <v>99</v>
      </c>
      <c r="AL119" s="812"/>
      <c r="AM119" s="812"/>
      <c r="AN119" s="812"/>
      <c r="AO119" s="813"/>
      <c r="AP119" s="815" t="s">
        <v>99</v>
      </c>
      <c r="AQ119" s="816"/>
      <c r="AR119" s="816"/>
      <c r="AS119" s="816"/>
      <c r="AT119" s="817"/>
      <c r="AU119" s="818" t="s">
        <v>412</v>
      </c>
      <c r="AV119" s="819"/>
      <c r="AW119" s="819"/>
      <c r="AX119" s="819"/>
      <c r="AY119" s="820"/>
      <c r="AZ119" s="753" t="s">
        <v>413</v>
      </c>
      <c r="BA119" s="695"/>
      <c r="BB119" s="695"/>
      <c r="BC119" s="695"/>
      <c r="BD119" s="695"/>
      <c r="BE119" s="695"/>
      <c r="BF119" s="695"/>
      <c r="BG119" s="695"/>
      <c r="BH119" s="695"/>
      <c r="BI119" s="695"/>
      <c r="BJ119" s="695"/>
      <c r="BK119" s="695"/>
      <c r="BL119" s="695"/>
      <c r="BM119" s="695"/>
      <c r="BN119" s="695"/>
      <c r="BO119" s="695"/>
      <c r="BP119" s="696"/>
      <c r="BQ119" s="736">
        <v>48729323</v>
      </c>
      <c r="BR119" s="737"/>
      <c r="BS119" s="737"/>
      <c r="BT119" s="737"/>
      <c r="BU119" s="737"/>
      <c r="BV119" s="737">
        <v>53243670</v>
      </c>
      <c r="BW119" s="737"/>
      <c r="BX119" s="737"/>
      <c r="BY119" s="737"/>
      <c r="BZ119" s="737"/>
      <c r="CA119" s="737">
        <v>55979589</v>
      </c>
      <c r="CB119" s="737"/>
      <c r="CC119" s="737"/>
      <c r="CD119" s="737"/>
      <c r="CE119" s="737"/>
      <c r="CF119" s="800">
        <v>25.5</v>
      </c>
      <c r="CG119" s="801"/>
      <c r="CH119" s="801"/>
      <c r="CI119" s="801"/>
      <c r="CJ119" s="801"/>
      <c r="CK119" s="857"/>
      <c r="CL119" s="807"/>
      <c r="CM119" s="762" t="s">
        <v>414</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482102</v>
      </c>
      <c r="DH119" s="708"/>
      <c r="DI119" s="708"/>
      <c r="DJ119" s="708"/>
      <c r="DK119" s="708"/>
      <c r="DL119" s="708">
        <v>362480</v>
      </c>
      <c r="DM119" s="708"/>
      <c r="DN119" s="708"/>
      <c r="DO119" s="708"/>
      <c r="DP119" s="708"/>
      <c r="DQ119" s="708">
        <v>238510</v>
      </c>
      <c r="DR119" s="708"/>
      <c r="DS119" s="708"/>
      <c r="DT119" s="708"/>
      <c r="DU119" s="708"/>
      <c r="DV119" s="760">
        <v>0.1</v>
      </c>
      <c r="DW119" s="760"/>
      <c r="DX119" s="760"/>
      <c r="DY119" s="760"/>
      <c r="DZ119" s="761"/>
    </row>
    <row r="120" spans="1:130" s="189" customFormat="1" ht="26.25" customHeight="1">
      <c r="A120" s="804"/>
      <c r="B120" s="805"/>
      <c r="C120" s="740" t="s">
        <v>390</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415</v>
      </c>
      <c r="BA120" s="705"/>
      <c r="BB120" s="705"/>
      <c r="BC120" s="705"/>
      <c r="BD120" s="705"/>
      <c r="BE120" s="705"/>
      <c r="BF120" s="705"/>
      <c r="BG120" s="705"/>
      <c r="BH120" s="705"/>
      <c r="BI120" s="705"/>
      <c r="BJ120" s="705"/>
      <c r="BK120" s="705"/>
      <c r="BL120" s="705"/>
      <c r="BM120" s="705"/>
      <c r="BN120" s="705"/>
      <c r="BO120" s="705"/>
      <c r="BP120" s="706"/>
      <c r="BQ120" s="707">
        <v>20125442</v>
      </c>
      <c r="BR120" s="708"/>
      <c r="BS120" s="708"/>
      <c r="BT120" s="708"/>
      <c r="BU120" s="708"/>
      <c r="BV120" s="708">
        <v>19625725</v>
      </c>
      <c r="BW120" s="708"/>
      <c r="BX120" s="708"/>
      <c r="BY120" s="708"/>
      <c r="BZ120" s="708"/>
      <c r="CA120" s="708">
        <v>18790561</v>
      </c>
      <c r="CB120" s="708"/>
      <c r="CC120" s="708"/>
      <c r="CD120" s="708"/>
      <c r="CE120" s="708"/>
      <c r="CF120" s="789">
        <v>8.6</v>
      </c>
      <c r="CG120" s="790"/>
      <c r="CH120" s="790"/>
      <c r="CI120" s="790"/>
      <c r="CJ120" s="790"/>
      <c r="CK120" s="791" t="s">
        <v>416</v>
      </c>
      <c r="CL120" s="747"/>
      <c r="CM120" s="747"/>
      <c r="CN120" s="747"/>
      <c r="CO120" s="748"/>
      <c r="CP120" s="795" t="s">
        <v>356</v>
      </c>
      <c r="CQ120" s="796"/>
      <c r="CR120" s="796"/>
      <c r="CS120" s="796"/>
      <c r="CT120" s="796"/>
      <c r="CU120" s="796"/>
      <c r="CV120" s="796"/>
      <c r="CW120" s="796"/>
      <c r="CX120" s="796"/>
      <c r="CY120" s="796"/>
      <c r="CZ120" s="796"/>
      <c r="DA120" s="796"/>
      <c r="DB120" s="796"/>
      <c r="DC120" s="796"/>
      <c r="DD120" s="796"/>
      <c r="DE120" s="796"/>
      <c r="DF120" s="797"/>
      <c r="DG120" s="736">
        <v>6511800</v>
      </c>
      <c r="DH120" s="737"/>
      <c r="DI120" s="737"/>
      <c r="DJ120" s="737"/>
      <c r="DK120" s="737"/>
      <c r="DL120" s="737">
        <v>17563665</v>
      </c>
      <c r="DM120" s="737"/>
      <c r="DN120" s="737"/>
      <c r="DO120" s="737"/>
      <c r="DP120" s="737"/>
      <c r="DQ120" s="737">
        <v>16434167</v>
      </c>
      <c r="DR120" s="737"/>
      <c r="DS120" s="737"/>
      <c r="DT120" s="737"/>
      <c r="DU120" s="737"/>
      <c r="DV120" s="738">
        <v>7.5</v>
      </c>
      <c r="DW120" s="738"/>
      <c r="DX120" s="738"/>
      <c r="DY120" s="738"/>
      <c r="DZ120" s="739"/>
    </row>
    <row r="121" spans="1:130" s="189" customFormat="1" ht="26.25" customHeight="1">
      <c r="A121" s="804"/>
      <c r="B121" s="805"/>
      <c r="C121" s="783" t="s">
        <v>417</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989314</v>
      </c>
      <c r="AB121" s="721"/>
      <c r="AC121" s="721"/>
      <c r="AD121" s="721"/>
      <c r="AE121" s="722"/>
      <c r="AF121" s="723">
        <v>903139</v>
      </c>
      <c r="AG121" s="721"/>
      <c r="AH121" s="721"/>
      <c r="AI121" s="721"/>
      <c r="AJ121" s="722"/>
      <c r="AK121" s="723">
        <v>843662</v>
      </c>
      <c r="AL121" s="721"/>
      <c r="AM121" s="721"/>
      <c r="AN121" s="721"/>
      <c r="AO121" s="722"/>
      <c r="AP121" s="691">
        <v>0.4</v>
      </c>
      <c r="AQ121" s="692"/>
      <c r="AR121" s="692"/>
      <c r="AS121" s="692"/>
      <c r="AT121" s="693"/>
      <c r="AU121" s="821"/>
      <c r="AV121" s="822"/>
      <c r="AW121" s="822"/>
      <c r="AX121" s="822"/>
      <c r="AY121" s="823"/>
      <c r="AZ121" s="786" t="s">
        <v>418</v>
      </c>
      <c r="BA121" s="787"/>
      <c r="BB121" s="787"/>
      <c r="BC121" s="787"/>
      <c r="BD121" s="787"/>
      <c r="BE121" s="787"/>
      <c r="BF121" s="787"/>
      <c r="BG121" s="787"/>
      <c r="BH121" s="787"/>
      <c r="BI121" s="787"/>
      <c r="BJ121" s="787"/>
      <c r="BK121" s="787"/>
      <c r="BL121" s="787"/>
      <c r="BM121" s="787"/>
      <c r="BN121" s="787"/>
      <c r="BO121" s="787"/>
      <c r="BP121" s="788"/>
      <c r="BQ121" s="768">
        <v>498169267</v>
      </c>
      <c r="BR121" s="744"/>
      <c r="BS121" s="744"/>
      <c r="BT121" s="744"/>
      <c r="BU121" s="744"/>
      <c r="BV121" s="744">
        <v>510882209</v>
      </c>
      <c r="BW121" s="744"/>
      <c r="BX121" s="744"/>
      <c r="BY121" s="744"/>
      <c r="BZ121" s="744"/>
      <c r="CA121" s="744">
        <v>515516737</v>
      </c>
      <c r="CB121" s="744"/>
      <c r="CC121" s="744"/>
      <c r="CD121" s="744"/>
      <c r="CE121" s="744"/>
      <c r="CF121" s="798">
        <v>235</v>
      </c>
      <c r="CG121" s="799"/>
      <c r="CH121" s="799"/>
      <c r="CI121" s="799"/>
      <c r="CJ121" s="799"/>
      <c r="CK121" s="792"/>
      <c r="CL121" s="749"/>
      <c r="CM121" s="749"/>
      <c r="CN121" s="749"/>
      <c r="CO121" s="750"/>
      <c r="CP121" s="772" t="s">
        <v>361</v>
      </c>
      <c r="CQ121" s="773"/>
      <c r="CR121" s="773"/>
      <c r="CS121" s="773"/>
      <c r="CT121" s="773"/>
      <c r="CU121" s="773"/>
      <c r="CV121" s="773"/>
      <c r="CW121" s="773"/>
      <c r="CX121" s="773"/>
      <c r="CY121" s="773"/>
      <c r="CZ121" s="773"/>
      <c r="DA121" s="773"/>
      <c r="DB121" s="773"/>
      <c r="DC121" s="773"/>
      <c r="DD121" s="773"/>
      <c r="DE121" s="773"/>
      <c r="DF121" s="774"/>
      <c r="DG121" s="707">
        <v>5845631</v>
      </c>
      <c r="DH121" s="708"/>
      <c r="DI121" s="708"/>
      <c r="DJ121" s="708"/>
      <c r="DK121" s="708"/>
      <c r="DL121" s="708">
        <v>5370601</v>
      </c>
      <c r="DM121" s="708"/>
      <c r="DN121" s="708"/>
      <c r="DO121" s="708"/>
      <c r="DP121" s="708"/>
      <c r="DQ121" s="708">
        <v>4944398</v>
      </c>
      <c r="DR121" s="708"/>
      <c r="DS121" s="708"/>
      <c r="DT121" s="708"/>
      <c r="DU121" s="708"/>
      <c r="DV121" s="760">
        <v>2.2999999999999998</v>
      </c>
      <c r="DW121" s="760"/>
      <c r="DX121" s="760"/>
      <c r="DY121" s="760"/>
      <c r="DZ121" s="761"/>
    </row>
    <row r="122" spans="1:130" s="189" customFormat="1" ht="26.25" customHeight="1">
      <c r="A122" s="804"/>
      <c r="B122" s="805"/>
      <c r="C122" s="740" t="s">
        <v>400</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117061</v>
      </c>
      <c r="AB122" s="721"/>
      <c r="AC122" s="721"/>
      <c r="AD122" s="721"/>
      <c r="AE122" s="722"/>
      <c r="AF122" s="723">
        <v>109373</v>
      </c>
      <c r="AG122" s="721"/>
      <c r="AH122" s="721"/>
      <c r="AI122" s="721"/>
      <c r="AJ122" s="722"/>
      <c r="AK122" s="723">
        <v>109373</v>
      </c>
      <c r="AL122" s="721"/>
      <c r="AM122" s="721"/>
      <c r="AN122" s="721"/>
      <c r="AO122" s="722"/>
      <c r="AP122" s="691">
        <v>0</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419</v>
      </c>
      <c r="BP122" s="779"/>
      <c r="BQ122" s="780">
        <v>567024032</v>
      </c>
      <c r="BR122" s="781"/>
      <c r="BS122" s="781"/>
      <c r="BT122" s="781"/>
      <c r="BU122" s="781"/>
      <c r="BV122" s="781">
        <v>583751604</v>
      </c>
      <c r="BW122" s="781"/>
      <c r="BX122" s="781"/>
      <c r="BY122" s="781"/>
      <c r="BZ122" s="781"/>
      <c r="CA122" s="781">
        <v>590286887</v>
      </c>
      <c r="CB122" s="781"/>
      <c r="CC122" s="781"/>
      <c r="CD122" s="781"/>
      <c r="CE122" s="781"/>
      <c r="CF122" s="680"/>
      <c r="CG122" s="681"/>
      <c r="CH122" s="681"/>
      <c r="CI122" s="681"/>
      <c r="CJ122" s="782"/>
      <c r="CK122" s="792"/>
      <c r="CL122" s="749"/>
      <c r="CM122" s="749"/>
      <c r="CN122" s="749"/>
      <c r="CO122" s="750"/>
      <c r="CP122" s="772" t="s">
        <v>363</v>
      </c>
      <c r="CQ122" s="773"/>
      <c r="CR122" s="773"/>
      <c r="CS122" s="773"/>
      <c r="CT122" s="773"/>
      <c r="CU122" s="773"/>
      <c r="CV122" s="773"/>
      <c r="CW122" s="773"/>
      <c r="CX122" s="773"/>
      <c r="CY122" s="773"/>
      <c r="CZ122" s="773"/>
      <c r="DA122" s="773"/>
      <c r="DB122" s="773"/>
      <c r="DC122" s="773"/>
      <c r="DD122" s="773"/>
      <c r="DE122" s="773"/>
      <c r="DF122" s="774"/>
      <c r="DG122" s="707">
        <v>3458476</v>
      </c>
      <c r="DH122" s="708"/>
      <c r="DI122" s="708"/>
      <c r="DJ122" s="708"/>
      <c r="DK122" s="708"/>
      <c r="DL122" s="708">
        <v>3922912</v>
      </c>
      <c r="DM122" s="708"/>
      <c r="DN122" s="708"/>
      <c r="DO122" s="708"/>
      <c r="DP122" s="708"/>
      <c r="DQ122" s="708">
        <v>3115195</v>
      </c>
      <c r="DR122" s="708"/>
      <c r="DS122" s="708"/>
      <c r="DT122" s="708"/>
      <c r="DU122" s="708"/>
      <c r="DV122" s="760">
        <v>1.4</v>
      </c>
      <c r="DW122" s="760"/>
      <c r="DX122" s="760"/>
      <c r="DY122" s="760"/>
      <c r="DZ122" s="761"/>
    </row>
    <row r="123" spans="1:130" s="189" customFormat="1" ht="26.25" customHeight="1" thickBot="1">
      <c r="A123" s="804"/>
      <c r="B123" s="805"/>
      <c r="C123" s="740" t="s">
        <v>406</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420</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201.3</v>
      </c>
      <c r="BR123" s="770"/>
      <c r="BS123" s="770"/>
      <c r="BT123" s="770"/>
      <c r="BU123" s="770"/>
      <c r="BV123" s="770">
        <v>198.5</v>
      </c>
      <c r="BW123" s="770"/>
      <c r="BX123" s="770"/>
      <c r="BY123" s="770"/>
      <c r="BZ123" s="770"/>
      <c r="CA123" s="770">
        <v>191.7</v>
      </c>
      <c r="CB123" s="770"/>
      <c r="CC123" s="770"/>
      <c r="CD123" s="770"/>
      <c r="CE123" s="770"/>
      <c r="CF123" s="667"/>
      <c r="CG123" s="668"/>
      <c r="CH123" s="668"/>
      <c r="CI123" s="668"/>
      <c r="CJ123" s="771"/>
      <c r="CK123" s="792"/>
      <c r="CL123" s="749"/>
      <c r="CM123" s="749"/>
      <c r="CN123" s="749"/>
      <c r="CO123" s="750"/>
      <c r="CP123" s="772" t="s">
        <v>360</v>
      </c>
      <c r="CQ123" s="773"/>
      <c r="CR123" s="773"/>
      <c r="CS123" s="773"/>
      <c r="CT123" s="773"/>
      <c r="CU123" s="773"/>
      <c r="CV123" s="773"/>
      <c r="CW123" s="773"/>
      <c r="CX123" s="773"/>
      <c r="CY123" s="773"/>
      <c r="CZ123" s="773"/>
      <c r="DA123" s="773"/>
      <c r="DB123" s="773"/>
      <c r="DC123" s="773"/>
      <c r="DD123" s="773"/>
      <c r="DE123" s="773"/>
      <c r="DF123" s="774"/>
      <c r="DG123" s="707" t="s">
        <v>99</v>
      </c>
      <c r="DH123" s="708"/>
      <c r="DI123" s="708"/>
      <c r="DJ123" s="708"/>
      <c r="DK123" s="708"/>
      <c r="DL123" s="708" t="s">
        <v>99</v>
      </c>
      <c r="DM123" s="708"/>
      <c r="DN123" s="708"/>
      <c r="DO123" s="708"/>
      <c r="DP123" s="708"/>
      <c r="DQ123" s="708" t="s">
        <v>99</v>
      </c>
      <c r="DR123" s="708"/>
      <c r="DS123" s="708"/>
      <c r="DT123" s="708"/>
      <c r="DU123" s="708"/>
      <c r="DV123" s="760" t="s">
        <v>99</v>
      </c>
      <c r="DW123" s="760"/>
      <c r="DX123" s="760"/>
      <c r="DY123" s="760"/>
      <c r="DZ123" s="761"/>
    </row>
    <row r="124" spans="1:130" s="189" customFormat="1" ht="26.25" customHeight="1">
      <c r="A124" s="804"/>
      <c r="B124" s="805"/>
      <c r="C124" s="740" t="s">
        <v>409</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421</v>
      </c>
      <c r="CQ124" s="766"/>
      <c r="CR124" s="766"/>
      <c r="CS124" s="766"/>
      <c r="CT124" s="766"/>
      <c r="CU124" s="766"/>
      <c r="CV124" s="766"/>
      <c r="CW124" s="766"/>
      <c r="CX124" s="766"/>
      <c r="CY124" s="766"/>
      <c r="CZ124" s="766"/>
      <c r="DA124" s="766"/>
      <c r="DB124" s="766"/>
      <c r="DC124" s="766"/>
      <c r="DD124" s="766"/>
      <c r="DE124" s="766"/>
      <c r="DF124" s="767"/>
      <c r="DG124" s="768" t="s">
        <v>99</v>
      </c>
      <c r="DH124" s="744"/>
      <c r="DI124" s="744"/>
      <c r="DJ124" s="744"/>
      <c r="DK124" s="744"/>
      <c r="DL124" s="744" t="s">
        <v>99</v>
      </c>
      <c r="DM124" s="744"/>
      <c r="DN124" s="744"/>
      <c r="DO124" s="744"/>
      <c r="DP124" s="744"/>
      <c r="DQ124" s="744" t="s">
        <v>99</v>
      </c>
      <c r="DR124" s="744"/>
      <c r="DS124" s="744"/>
      <c r="DT124" s="744"/>
      <c r="DU124" s="744"/>
      <c r="DV124" s="745" t="s">
        <v>99</v>
      </c>
      <c r="DW124" s="745"/>
      <c r="DX124" s="745"/>
      <c r="DY124" s="745"/>
      <c r="DZ124" s="746"/>
    </row>
    <row r="125" spans="1:130" s="189" customFormat="1" ht="26.25" customHeight="1" thickBot="1">
      <c r="A125" s="804"/>
      <c r="B125" s="805"/>
      <c r="C125" s="740" t="s">
        <v>411</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422</v>
      </c>
      <c r="CL125" s="747"/>
      <c r="CM125" s="747"/>
      <c r="CN125" s="747"/>
      <c r="CO125" s="748"/>
      <c r="CP125" s="753" t="s">
        <v>423</v>
      </c>
      <c r="CQ125" s="695"/>
      <c r="CR125" s="695"/>
      <c r="CS125" s="695"/>
      <c r="CT125" s="695"/>
      <c r="CU125" s="695"/>
      <c r="CV125" s="695"/>
      <c r="CW125" s="695"/>
      <c r="CX125" s="695"/>
      <c r="CY125" s="695"/>
      <c r="CZ125" s="695"/>
      <c r="DA125" s="695"/>
      <c r="DB125" s="695"/>
      <c r="DC125" s="695"/>
      <c r="DD125" s="695"/>
      <c r="DE125" s="695"/>
      <c r="DF125" s="696"/>
      <c r="DG125" s="736" t="s">
        <v>99</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c r="A126" s="804"/>
      <c r="B126" s="805"/>
      <c r="C126" s="740" t="s">
        <v>414</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99</v>
      </c>
      <c r="AB126" s="721"/>
      <c r="AC126" s="721"/>
      <c r="AD126" s="721"/>
      <c r="AE126" s="722"/>
      <c r="AF126" s="723" t="s">
        <v>99</v>
      </c>
      <c r="AG126" s="721"/>
      <c r="AH126" s="721"/>
      <c r="AI126" s="721"/>
      <c r="AJ126" s="722"/>
      <c r="AK126" s="723" t="s">
        <v>99</v>
      </c>
      <c r="AL126" s="721"/>
      <c r="AM126" s="721"/>
      <c r="AN126" s="721"/>
      <c r="AO126" s="722"/>
      <c r="AP126" s="691" t="s">
        <v>99</v>
      </c>
      <c r="AQ126" s="692"/>
      <c r="AR126" s="692"/>
      <c r="AS126" s="692"/>
      <c r="AT126" s="693"/>
      <c r="AU126" s="225"/>
      <c r="AV126" s="225"/>
      <c r="AW126" s="225"/>
      <c r="AX126" s="743" t="s">
        <v>424</v>
      </c>
      <c r="AY126" s="701"/>
      <c r="AZ126" s="701"/>
      <c r="BA126" s="701"/>
      <c r="BB126" s="701"/>
      <c r="BC126" s="701"/>
      <c r="BD126" s="701"/>
      <c r="BE126" s="702"/>
      <c r="BF126" s="700" t="s">
        <v>425</v>
      </c>
      <c r="BG126" s="701"/>
      <c r="BH126" s="701"/>
      <c r="BI126" s="701"/>
      <c r="BJ126" s="701"/>
      <c r="BK126" s="701"/>
      <c r="BL126" s="702"/>
      <c r="BM126" s="700" t="s">
        <v>426</v>
      </c>
      <c r="BN126" s="701"/>
      <c r="BO126" s="701"/>
      <c r="BP126" s="701"/>
      <c r="BQ126" s="701"/>
      <c r="BR126" s="701"/>
      <c r="BS126" s="702"/>
      <c r="BT126" s="700" t="s">
        <v>427</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428</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c r="A127" s="806"/>
      <c r="B127" s="807"/>
      <c r="C127" s="762" t="s">
        <v>429</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3799</v>
      </c>
      <c r="AB127" s="721"/>
      <c r="AC127" s="721"/>
      <c r="AD127" s="721"/>
      <c r="AE127" s="722"/>
      <c r="AF127" s="723">
        <v>2605</v>
      </c>
      <c r="AG127" s="721"/>
      <c r="AH127" s="721"/>
      <c r="AI127" s="721"/>
      <c r="AJ127" s="722"/>
      <c r="AK127" s="723">
        <v>1828</v>
      </c>
      <c r="AL127" s="721"/>
      <c r="AM127" s="721"/>
      <c r="AN127" s="721"/>
      <c r="AO127" s="722"/>
      <c r="AP127" s="691">
        <v>0</v>
      </c>
      <c r="AQ127" s="692"/>
      <c r="AR127" s="692"/>
      <c r="AS127" s="692"/>
      <c r="AT127" s="693"/>
      <c r="AU127" s="225"/>
      <c r="AV127" s="225"/>
      <c r="AW127" s="225"/>
      <c r="AX127" s="694" t="s">
        <v>430</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431</v>
      </c>
      <c r="CQ127" s="689"/>
      <c r="CR127" s="689"/>
      <c r="CS127" s="689"/>
      <c r="CT127" s="689"/>
      <c r="CU127" s="689"/>
      <c r="CV127" s="689"/>
      <c r="CW127" s="689"/>
      <c r="CX127" s="689"/>
      <c r="CY127" s="689"/>
      <c r="CZ127" s="689"/>
      <c r="DA127" s="689"/>
      <c r="DB127" s="689"/>
      <c r="DC127" s="689"/>
      <c r="DD127" s="689"/>
      <c r="DE127" s="689"/>
      <c r="DF127" s="690"/>
      <c r="DG127" s="756">
        <v>82906</v>
      </c>
      <c r="DH127" s="757"/>
      <c r="DI127" s="757"/>
      <c r="DJ127" s="757"/>
      <c r="DK127" s="757"/>
      <c r="DL127" s="757">
        <v>27497</v>
      </c>
      <c r="DM127" s="757"/>
      <c r="DN127" s="757"/>
      <c r="DO127" s="757"/>
      <c r="DP127" s="757"/>
      <c r="DQ127" s="757">
        <v>7502</v>
      </c>
      <c r="DR127" s="757"/>
      <c r="DS127" s="757"/>
      <c r="DT127" s="757"/>
      <c r="DU127" s="757"/>
      <c r="DV127" s="758">
        <v>0</v>
      </c>
      <c r="DW127" s="758"/>
      <c r="DX127" s="758"/>
      <c r="DY127" s="758"/>
      <c r="DZ127" s="759"/>
    </row>
    <row r="128" spans="1:130" s="189" customFormat="1" ht="26.25" customHeight="1">
      <c r="A128" s="732" t="s">
        <v>432</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433</v>
      </c>
      <c r="X128" s="734"/>
      <c r="Y128" s="734"/>
      <c r="Z128" s="735"/>
      <c r="AA128" s="660">
        <v>957477</v>
      </c>
      <c r="AB128" s="661"/>
      <c r="AC128" s="661"/>
      <c r="AD128" s="661"/>
      <c r="AE128" s="662"/>
      <c r="AF128" s="663">
        <v>978417</v>
      </c>
      <c r="AG128" s="661"/>
      <c r="AH128" s="661"/>
      <c r="AI128" s="661"/>
      <c r="AJ128" s="662"/>
      <c r="AK128" s="663">
        <v>987372</v>
      </c>
      <c r="AL128" s="661"/>
      <c r="AM128" s="661"/>
      <c r="AN128" s="661"/>
      <c r="AO128" s="662"/>
      <c r="AP128" s="664"/>
      <c r="AQ128" s="665"/>
      <c r="AR128" s="665"/>
      <c r="AS128" s="665"/>
      <c r="AT128" s="666"/>
      <c r="AU128" s="227"/>
      <c r="AV128" s="227"/>
      <c r="AW128" s="227"/>
      <c r="AX128" s="709" t="s">
        <v>434</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435</v>
      </c>
      <c r="X129" s="718"/>
      <c r="Y129" s="718"/>
      <c r="Z129" s="719"/>
      <c r="AA129" s="720">
        <v>256962004</v>
      </c>
      <c r="AB129" s="721"/>
      <c r="AC129" s="721"/>
      <c r="AD129" s="721"/>
      <c r="AE129" s="722"/>
      <c r="AF129" s="723">
        <v>256938557</v>
      </c>
      <c r="AG129" s="721"/>
      <c r="AH129" s="721"/>
      <c r="AI129" s="721"/>
      <c r="AJ129" s="722"/>
      <c r="AK129" s="723">
        <v>258737785</v>
      </c>
      <c r="AL129" s="721"/>
      <c r="AM129" s="721"/>
      <c r="AN129" s="721"/>
      <c r="AO129" s="722"/>
      <c r="AP129" s="724"/>
      <c r="AQ129" s="725"/>
      <c r="AR129" s="725"/>
      <c r="AS129" s="725"/>
      <c r="AT129" s="726"/>
      <c r="AU129" s="227"/>
      <c r="AV129" s="227"/>
      <c r="AW129" s="227"/>
      <c r="AX129" s="709" t="s">
        <v>436</v>
      </c>
      <c r="AY129" s="705"/>
      <c r="AZ129" s="705"/>
      <c r="BA129" s="705"/>
      <c r="BB129" s="705"/>
      <c r="BC129" s="705"/>
      <c r="BD129" s="705"/>
      <c r="BE129" s="706"/>
      <c r="BF129" s="710">
        <v>13.4</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437</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438</v>
      </c>
      <c r="X130" s="718"/>
      <c r="Y130" s="718"/>
      <c r="Z130" s="719"/>
      <c r="AA130" s="720">
        <v>35155713</v>
      </c>
      <c r="AB130" s="721"/>
      <c r="AC130" s="721"/>
      <c r="AD130" s="721"/>
      <c r="AE130" s="722"/>
      <c r="AF130" s="723">
        <v>37074804</v>
      </c>
      <c r="AG130" s="721"/>
      <c r="AH130" s="721"/>
      <c r="AI130" s="721"/>
      <c r="AJ130" s="722"/>
      <c r="AK130" s="723">
        <v>39366702</v>
      </c>
      <c r="AL130" s="721"/>
      <c r="AM130" s="721"/>
      <c r="AN130" s="721"/>
      <c r="AO130" s="722"/>
      <c r="AP130" s="724"/>
      <c r="AQ130" s="725"/>
      <c r="AR130" s="725"/>
      <c r="AS130" s="725"/>
      <c r="AT130" s="726"/>
      <c r="AU130" s="227"/>
      <c r="AV130" s="227"/>
      <c r="AW130" s="227"/>
      <c r="AX130" s="688" t="s">
        <v>439</v>
      </c>
      <c r="AY130" s="689"/>
      <c r="AZ130" s="689"/>
      <c r="BA130" s="689"/>
      <c r="BB130" s="689"/>
      <c r="BC130" s="689"/>
      <c r="BD130" s="689"/>
      <c r="BE130" s="690"/>
      <c r="BF130" s="642">
        <v>191.7</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440</v>
      </c>
      <c r="X131" s="651"/>
      <c r="Y131" s="651"/>
      <c r="Z131" s="652"/>
      <c r="AA131" s="653">
        <v>221806291</v>
      </c>
      <c r="AB131" s="654"/>
      <c r="AC131" s="654"/>
      <c r="AD131" s="654"/>
      <c r="AE131" s="655"/>
      <c r="AF131" s="656">
        <v>219863753</v>
      </c>
      <c r="AG131" s="654"/>
      <c r="AH131" s="654"/>
      <c r="AI131" s="654"/>
      <c r="AJ131" s="655"/>
      <c r="AK131" s="656">
        <v>219371083</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441</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442</v>
      </c>
      <c r="W132" s="674"/>
      <c r="X132" s="674"/>
      <c r="Y132" s="674"/>
      <c r="Z132" s="675"/>
      <c r="AA132" s="676">
        <v>14.739264090000001</v>
      </c>
      <c r="AB132" s="677"/>
      <c r="AC132" s="677"/>
      <c r="AD132" s="677"/>
      <c r="AE132" s="678"/>
      <c r="AF132" s="679">
        <v>13.999120169999999</v>
      </c>
      <c r="AG132" s="677"/>
      <c r="AH132" s="677"/>
      <c r="AI132" s="677"/>
      <c r="AJ132" s="678"/>
      <c r="AK132" s="679">
        <v>11.61400703</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443</v>
      </c>
      <c r="W133" s="683"/>
      <c r="X133" s="683"/>
      <c r="Y133" s="683"/>
      <c r="Z133" s="684"/>
      <c r="AA133" s="685">
        <v>15.2</v>
      </c>
      <c r="AB133" s="686"/>
      <c r="AC133" s="686"/>
      <c r="AD133" s="686"/>
      <c r="AE133" s="687"/>
      <c r="AF133" s="685">
        <v>14.7</v>
      </c>
      <c r="AG133" s="686"/>
      <c r="AH133" s="686"/>
      <c r="AI133" s="686"/>
      <c r="AJ133" s="687"/>
      <c r="AK133" s="685">
        <v>13.4</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444</v>
      </c>
      <c r="B5" s="238"/>
      <c r="C5" s="238"/>
      <c r="D5" s="238"/>
      <c r="E5" s="238"/>
      <c r="F5" s="238"/>
      <c r="G5" s="238"/>
      <c r="H5" s="238"/>
      <c r="I5" s="238"/>
      <c r="J5" s="238"/>
      <c r="K5" s="238"/>
      <c r="L5" s="238"/>
      <c r="M5" s="238"/>
      <c r="N5" s="238"/>
      <c r="O5" s="239"/>
    </row>
    <row r="6" spans="1:16" ht="13.2">
      <c r="A6" s="240"/>
      <c r="B6" s="236"/>
      <c r="C6" s="236"/>
      <c r="D6" s="236"/>
      <c r="E6" s="236"/>
      <c r="F6" s="236"/>
      <c r="G6" s="241" t="s">
        <v>445</v>
      </c>
      <c r="H6" s="241"/>
      <c r="I6" s="241"/>
      <c r="J6" s="241"/>
      <c r="K6" s="236"/>
      <c r="L6" s="236"/>
      <c r="M6" s="236"/>
      <c r="N6" s="236"/>
    </row>
    <row r="7" spans="1:16" ht="13.2">
      <c r="A7" s="240"/>
      <c r="B7" s="236"/>
      <c r="C7" s="236"/>
      <c r="D7" s="236"/>
      <c r="E7" s="236"/>
      <c r="F7" s="236"/>
      <c r="G7" s="243"/>
      <c r="H7" s="244"/>
      <c r="I7" s="244"/>
      <c r="J7" s="245"/>
      <c r="K7" s="1088" t="s">
        <v>446</v>
      </c>
      <c r="L7" s="246"/>
      <c r="M7" s="247" t="s">
        <v>447</v>
      </c>
      <c r="N7" s="248"/>
    </row>
    <row r="8" spans="1:16" ht="13.2">
      <c r="A8" s="240"/>
      <c r="B8" s="236"/>
      <c r="C8" s="236"/>
      <c r="D8" s="236"/>
      <c r="E8" s="236"/>
      <c r="F8" s="236"/>
      <c r="G8" s="249"/>
      <c r="H8" s="250"/>
      <c r="I8" s="250"/>
      <c r="J8" s="251"/>
      <c r="K8" s="1089"/>
      <c r="L8" s="252" t="s">
        <v>448</v>
      </c>
      <c r="M8" s="253" t="s">
        <v>449</v>
      </c>
      <c r="N8" s="254" t="s">
        <v>450</v>
      </c>
    </row>
    <row r="9" spans="1:16" ht="13.2">
      <c r="A9" s="240"/>
      <c r="B9" s="236"/>
      <c r="C9" s="236"/>
      <c r="D9" s="236"/>
      <c r="E9" s="236"/>
      <c r="F9" s="236"/>
      <c r="G9" s="1082" t="s">
        <v>451</v>
      </c>
      <c r="H9" s="1083"/>
      <c r="I9" s="1083"/>
      <c r="J9" s="1084"/>
      <c r="K9" s="255">
        <v>124928858</v>
      </c>
      <c r="L9" s="256">
        <v>124237</v>
      </c>
      <c r="M9" s="257">
        <v>119641</v>
      </c>
      <c r="N9" s="258">
        <v>3.8</v>
      </c>
    </row>
    <row r="10" spans="1:16" ht="13.2">
      <c r="A10" s="240"/>
      <c r="B10" s="236"/>
      <c r="C10" s="236"/>
      <c r="D10" s="236"/>
      <c r="E10" s="236"/>
      <c r="F10" s="236"/>
      <c r="G10" s="1082" t="s">
        <v>452</v>
      </c>
      <c r="H10" s="1083"/>
      <c r="I10" s="1083"/>
      <c r="J10" s="1084"/>
      <c r="K10" s="255">
        <v>196334</v>
      </c>
      <c r="L10" s="256">
        <v>195</v>
      </c>
      <c r="M10" s="257">
        <v>551</v>
      </c>
      <c r="N10" s="258">
        <v>-64.599999999999994</v>
      </c>
    </row>
    <row r="11" spans="1:16" ht="13.5" customHeight="1">
      <c r="A11" s="240"/>
      <c r="B11" s="236"/>
      <c r="C11" s="236"/>
      <c r="D11" s="236"/>
      <c r="E11" s="236"/>
      <c r="F11" s="236"/>
      <c r="G11" s="1082" t="s">
        <v>453</v>
      </c>
      <c r="H11" s="1083"/>
      <c r="I11" s="1083"/>
      <c r="J11" s="1084"/>
      <c r="K11" s="255">
        <v>1392656</v>
      </c>
      <c r="L11" s="256">
        <v>1385</v>
      </c>
      <c r="M11" s="257">
        <v>455</v>
      </c>
      <c r="N11" s="258">
        <v>204.4</v>
      </c>
    </row>
    <row r="12" spans="1:16" ht="13.5" customHeight="1">
      <c r="A12" s="240"/>
      <c r="B12" s="236"/>
      <c r="C12" s="236"/>
      <c r="D12" s="236"/>
      <c r="E12" s="236"/>
      <c r="F12" s="236"/>
      <c r="G12" s="1082" t="s">
        <v>454</v>
      </c>
      <c r="H12" s="1083"/>
      <c r="I12" s="1083"/>
      <c r="J12" s="1084"/>
      <c r="K12" s="255" t="s">
        <v>455</v>
      </c>
      <c r="L12" s="256" t="s">
        <v>455</v>
      </c>
      <c r="M12" s="257">
        <v>0</v>
      </c>
      <c r="N12" s="258" t="s">
        <v>455</v>
      </c>
    </row>
    <row r="13" spans="1:16" ht="13.5" customHeight="1">
      <c r="A13" s="240"/>
      <c r="B13" s="236"/>
      <c r="C13" s="236"/>
      <c r="D13" s="236"/>
      <c r="E13" s="236"/>
      <c r="F13" s="236"/>
      <c r="G13" s="1082" t="s">
        <v>456</v>
      </c>
      <c r="H13" s="1083"/>
      <c r="I13" s="1083"/>
      <c r="J13" s="1084"/>
      <c r="K13" s="255" t="s">
        <v>455</v>
      </c>
      <c r="L13" s="256" t="s">
        <v>455</v>
      </c>
      <c r="M13" s="257">
        <v>45</v>
      </c>
      <c r="N13" s="258" t="s">
        <v>455</v>
      </c>
    </row>
    <row r="14" spans="1:16" ht="13.5" customHeight="1">
      <c r="A14" s="240"/>
      <c r="B14" s="236"/>
      <c r="C14" s="236"/>
      <c r="D14" s="236"/>
      <c r="E14" s="236"/>
      <c r="F14" s="236"/>
      <c r="G14" s="1082" t="s">
        <v>457</v>
      </c>
      <c r="H14" s="1083"/>
      <c r="I14" s="1083"/>
      <c r="J14" s="1084"/>
      <c r="K14" s="255">
        <v>929058</v>
      </c>
      <c r="L14" s="256">
        <v>924</v>
      </c>
      <c r="M14" s="257">
        <v>1461</v>
      </c>
      <c r="N14" s="258">
        <v>-36.799999999999997</v>
      </c>
    </row>
    <row r="15" spans="1:16" ht="13.2">
      <c r="A15" s="240"/>
      <c r="B15" s="236"/>
      <c r="C15" s="236"/>
      <c r="D15" s="236"/>
      <c r="E15" s="236"/>
      <c r="F15" s="236"/>
      <c r="G15" s="1082" t="s">
        <v>458</v>
      </c>
      <c r="H15" s="1083"/>
      <c r="I15" s="1083"/>
      <c r="J15" s="1084"/>
      <c r="K15" s="255">
        <v>-11109105</v>
      </c>
      <c r="L15" s="256">
        <v>-11048</v>
      </c>
      <c r="M15" s="257">
        <v>-10626</v>
      </c>
      <c r="N15" s="258">
        <v>4</v>
      </c>
    </row>
    <row r="16" spans="1:16" ht="13.2">
      <c r="A16" s="240"/>
      <c r="B16" s="236"/>
      <c r="C16" s="236"/>
      <c r="D16" s="236"/>
      <c r="E16" s="236"/>
      <c r="F16" s="236"/>
      <c r="G16" s="1074" t="s">
        <v>135</v>
      </c>
      <c r="H16" s="1075"/>
      <c r="I16" s="1075"/>
      <c r="J16" s="1076"/>
      <c r="K16" s="256">
        <v>116337801</v>
      </c>
      <c r="L16" s="256">
        <v>115693</v>
      </c>
      <c r="M16" s="257">
        <v>111527</v>
      </c>
      <c r="N16" s="258">
        <v>3.7</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459</v>
      </c>
      <c r="H19" s="236"/>
      <c r="I19" s="236"/>
      <c r="J19" s="236"/>
      <c r="K19" s="236"/>
      <c r="L19" s="236"/>
      <c r="M19" s="236"/>
      <c r="N19" s="236"/>
    </row>
    <row r="20" spans="1:16" ht="13.2">
      <c r="A20" s="240"/>
      <c r="B20" s="236"/>
      <c r="C20" s="236"/>
      <c r="D20" s="236"/>
      <c r="E20" s="236"/>
      <c r="F20" s="236"/>
      <c r="G20" s="263"/>
      <c r="H20" s="264"/>
      <c r="I20" s="264"/>
      <c r="J20" s="265"/>
      <c r="K20" s="266" t="s">
        <v>460</v>
      </c>
      <c r="L20" s="267" t="s">
        <v>461</v>
      </c>
      <c r="M20" s="268" t="s">
        <v>462</v>
      </c>
      <c r="N20" s="269"/>
    </row>
    <row r="21" spans="1:16" s="275" customFormat="1" ht="13.2">
      <c r="A21" s="270"/>
      <c r="B21" s="241"/>
      <c r="C21" s="241"/>
      <c r="D21" s="241"/>
      <c r="E21" s="241"/>
      <c r="F21" s="241"/>
      <c r="G21" s="1085" t="s">
        <v>463</v>
      </c>
      <c r="H21" s="1086"/>
      <c r="I21" s="1086"/>
      <c r="J21" s="1087"/>
      <c r="K21" s="271">
        <v>1308.9100000000001</v>
      </c>
      <c r="L21" s="272">
        <v>1262.79</v>
      </c>
      <c r="M21" s="273">
        <v>46.12</v>
      </c>
      <c r="N21" s="241"/>
      <c r="O21" s="274"/>
      <c r="P21" s="270"/>
    </row>
    <row r="22" spans="1:16" s="275" customFormat="1" ht="13.2">
      <c r="A22" s="270"/>
      <c r="B22" s="241"/>
      <c r="C22" s="241"/>
      <c r="D22" s="241"/>
      <c r="E22" s="241"/>
      <c r="F22" s="241"/>
      <c r="G22" s="1085" t="s">
        <v>464</v>
      </c>
      <c r="H22" s="1086"/>
      <c r="I22" s="1086"/>
      <c r="J22" s="1087"/>
      <c r="K22" s="276">
        <v>97.6</v>
      </c>
      <c r="L22" s="277">
        <v>99.5</v>
      </c>
      <c r="M22" s="278">
        <v>-1.9</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465</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466</v>
      </c>
      <c r="H29" s="241"/>
      <c r="I29" s="241"/>
      <c r="J29" s="241"/>
      <c r="K29" s="236"/>
      <c r="L29" s="236"/>
      <c r="M29" s="236"/>
      <c r="N29" s="236"/>
      <c r="O29" s="284"/>
    </row>
    <row r="30" spans="1:16" ht="13.2">
      <c r="A30" s="240"/>
      <c r="B30" s="236"/>
      <c r="C30" s="236"/>
      <c r="D30" s="236"/>
      <c r="E30" s="236"/>
      <c r="F30" s="236"/>
      <c r="G30" s="243"/>
      <c r="H30" s="244"/>
      <c r="I30" s="244"/>
      <c r="J30" s="245"/>
      <c r="K30" s="1088" t="s">
        <v>446</v>
      </c>
      <c r="L30" s="246"/>
      <c r="M30" s="247" t="s">
        <v>447</v>
      </c>
      <c r="N30" s="248"/>
    </row>
    <row r="31" spans="1:16" ht="13.2">
      <c r="A31" s="240"/>
      <c r="B31" s="236"/>
      <c r="C31" s="236"/>
      <c r="D31" s="236"/>
      <c r="E31" s="236"/>
      <c r="F31" s="236"/>
      <c r="G31" s="249"/>
      <c r="H31" s="250"/>
      <c r="I31" s="250"/>
      <c r="J31" s="251"/>
      <c r="K31" s="1089"/>
      <c r="L31" s="252" t="s">
        <v>448</v>
      </c>
      <c r="M31" s="253" t="s">
        <v>449</v>
      </c>
      <c r="N31" s="254" t="s">
        <v>450</v>
      </c>
    </row>
    <row r="32" spans="1:16" ht="27" customHeight="1">
      <c r="A32" s="240"/>
      <c r="B32" s="236"/>
      <c r="C32" s="236"/>
      <c r="D32" s="236"/>
      <c r="E32" s="236"/>
      <c r="F32" s="236"/>
      <c r="G32" s="1071" t="s">
        <v>467</v>
      </c>
      <c r="H32" s="1072"/>
      <c r="I32" s="1072"/>
      <c r="J32" s="1073"/>
      <c r="K32" s="256">
        <v>62065665</v>
      </c>
      <c r="L32" s="256">
        <v>61722</v>
      </c>
      <c r="M32" s="257">
        <v>80139</v>
      </c>
      <c r="N32" s="258">
        <v>-23</v>
      </c>
    </row>
    <row r="33" spans="1:16" ht="13.5" customHeight="1">
      <c r="A33" s="240"/>
      <c r="B33" s="236"/>
      <c r="C33" s="236"/>
      <c r="D33" s="236"/>
      <c r="E33" s="236"/>
      <c r="F33" s="236"/>
      <c r="G33" s="1071" t="s">
        <v>468</v>
      </c>
      <c r="H33" s="1072"/>
      <c r="I33" s="1072"/>
      <c r="J33" s="1073"/>
      <c r="K33" s="256" t="s">
        <v>455</v>
      </c>
      <c r="L33" s="256" t="s">
        <v>455</v>
      </c>
      <c r="M33" s="257">
        <v>948</v>
      </c>
      <c r="N33" s="258" t="s">
        <v>455</v>
      </c>
    </row>
    <row r="34" spans="1:16" ht="27" customHeight="1">
      <c r="A34" s="240"/>
      <c r="B34" s="236"/>
      <c r="C34" s="236"/>
      <c r="D34" s="236"/>
      <c r="E34" s="236"/>
      <c r="F34" s="236"/>
      <c r="G34" s="1071" t="s">
        <v>469</v>
      </c>
      <c r="H34" s="1072"/>
      <c r="I34" s="1072"/>
      <c r="J34" s="1073"/>
      <c r="K34" s="256">
        <v>968910</v>
      </c>
      <c r="L34" s="256">
        <v>964</v>
      </c>
      <c r="M34" s="257">
        <v>9051</v>
      </c>
      <c r="N34" s="258">
        <v>-89.3</v>
      </c>
    </row>
    <row r="35" spans="1:16" ht="27" customHeight="1">
      <c r="A35" s="240"/>
      <c r="B35" s="236"/>
      <c r="C35" s="236"/>
      <c r="D35" s="236"/>
      <c r="E35" s="236"/>
      <c r="F35" s="236"/>
      <c r="G35" s="1071" t="s">
        <v>470</v>
      </c>
      <c r="H35" s="1072"/>
      <c r="I35" s="1072"/>
      <c r="J35" s="1073"/>
      <c r="K35" s="256">
        <v>1835088</v>
      </c>
      <c r="L35" s="256">
        <v>1825</v>
      </c>
      <c r="M35" s="257">
        <v>1447</v>
      </c>
      <c r="N35" s="258">
        <v>26.1</v>
      </c>
    </row>
    <row r="36" spans="1:16" ht="27" customHeight="1">
      <c r="A36" s="240"/>
      <c r="B36" s="236"/>
      <c r="C36" s="236"/>
      <c r="D36" s="236"/>
      <c r="E36" s="236"/>
      <c r="F36" s="236"/>
      <c r="G36" s="1071" t="s">
        <v>471</v>
      </c>
      <c r="H36" s="1072"/>
      <c r="I36" s="1072"/>
      <c r="J36" s="1073"/>
      <c r="K36" s="256" t="s">
        <v>455</v>
      </c>
      <c r="L36" s="256" t="s">
        <v>455</v>
      </c>
      <c r="M36" s="257">
        <v>5</v>
      </c>
      <c r="N36" s="258" t="s">
        <v>455</v>
      </c>
    </row>
    <row r="37" spans="1:16" ht="13.5" customHeight="1">
      <c r="A37" s="240"/>
      <c r="B37" s="236"/>
      <c r="C37" s="236"/>
      <c r="D37" s="236"/>
      <c r="E37" s="236"/>
      <c r="F37" s="236"/>
      <c r="G37" s="1071" t="s">
        <v>472</v>
      </c>
      <c r="H37" s="1072"/>
      <c r="I37" s="1072"/>
      <c r="J37" s="1073"/>
      <c r="K37" s="256">
        <v>954863</v>
      </c>
      <c r="L37" s="256">
        <v>950</v>
      </c>
      <c r="M37" s="257">
        <v>1019</v>
      </c>
      <c r="N37" s="258">
        <v>-6.8</v>
      </c>
    </row>
    <row r="38" spans="1:16" ht="27" customHeight="1">
      <c r="A38" s="240"/>
      <c r="B38" s="236"/>
      <c r="C38" s="236"/>
      <c r="D38" s="236"/>
      <c r="E38" s="236"/>
      <c r="F38" s="236"/>
      <c r="G38" s="1068" t="s">
        <v>473</v>
      </c>
      <c r="H38" s="1069"/>
      <c r="I38" s="1069"/>
      <c r="J38" s="1070"/>
      <c r="K38" s="285">
        <v>7321</v>
      </c>
      <c r="L38" s="285">
        <v>7</v>
      </c>
      <c r="M38" s="286">
        <v>4</v>
      </c>
      <c r="N38" s="287">
        <v>75</v>
      </c>
      <c r="O38" s="284"/>
    </row>
    <row r="39" spans="1:16" ht="13.2">
      <c r="A39" s="240"/>
      <c r="B39" s="236"/>
      <c r="C39" s="236"/>
      <c r="D39" s="236"/>
      <c r="E39" s="236"/>
      <c r="F39" s="236"/>
      <c r="G39" s="1068" t="s">
        <v>474</v>
      </c>
      <c r="H39" s="1069"/>
      <c r="I39" s="1069"/>
      <c r="J39" s="1070"/>
      <c r="K39" s="255">
        <v>-987372</v>
      </c>
      <c r="L39" s="255">
        <v>-982</v>
      </c>
      <c r="M39" s="288">
        <v>-22436</v>
      </c>
      <c r="N39" s="289">
        <v>-95.6</v>
      </c>
      <c r="O39" s="284"/>
    </row>
    <row r="40" spans="1:16" ht="27" customHeight="1">
      <c r="A40" s="240"/>
      <c r="B40" s="236"/>
      <c r="C40" s="236"/>
      <c r="D40" s="236"/>
      <c r="E40" s="236"/>
      <c r="F40" s="236"/>
      <c r="G40" s="1071" t="s">
        <v>475</v>
      </c>
      <c r="H40" s="1072"/>
      <c r="I40" s="1072"/>
      <c r="J40" s="1073"/>
      <c r="K40" s="255">
        <v>-39366702</v>
      </c>
      <c r="L40" s="255">
        <v>-39149</v>
      </c>
      <c r="M40" s="288">
        <v>-43021</v>
      </c>
      <c r="N40" s="289">
        <v>-9</v>
      </c>
      <c r="O40" s="284"/>
    </row>
    <row r="41" spans="1:16" ht="13.2">
      <c r="A41" s="240"/>
      <c r="B41" s="236"/>
      <c r="C41" s="236"/>
      <c r="D41" s="236"/>
      <c r="E41" s="236"/>
      <c r="F41" s="236"/>
      <c r="G41" s="1074" t="s">
        <v>476</v>
      </c>
      <c r="H41" s="1075"/>
      <c r="I41" s="1075"/>
      <c r="J41" s="1076"/>
      <c r="K41" s="256">
        <v>25477773</v>
      </c>
      <c r="L41" s="255">
        <v>25337</v>
      </c>
      <c r="M41" s="288">
        <v>27156</v>
      </c>
      <c r="N41" s="289">
        <v>-6.7</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477</v>
      </c>
      <c r="B47" s="236"/>
      <c r="C47" s="236"/>
      <c r="D47" s="236"/>
      <c r="E47" s="236"/>
      <c r="F47" s="236"/>
      <c r="G47" s="236"/>
      <c r="H47" s="236"/>
      <c r="I47" s="236"/>
      <c r="J47" s="236"/>
      <c r="K47" s="236"/>
      <c r="L47" s="236"/>
      <c r="M47" s="236"/>
      <c r="N47" s="236"/>
    </row>
    <row r="48" spans="1:16" ht="13.2">
      <c r="A48" s="240"/>
      <c r="B48" s="236"/>
      <c r="C48" s="236"/>
      <c r="D48" s="236"/>
      <c r="E48" s="236"/>
      <c r="F48" s="236"/>
      <c r="G48" s="294" t="s">
        <v>478</v>
      </c>
      <c r="H48" s="294"/>
      <c r="I48" s="294"/>
      <c r="J48" s="294"/>
      <c r="K48" s="294"/>
      <c r="L48" s="294"/>
      <c r="M48" s="295"/>
      <c r="N48" s="294"/>
    </row>
    <row r="49" spans="1:14" ht="13.5" customHeight="1">
      <c r="A49" s="240"/>
      <c r="B49" s="236"/>
      <c r="C49" s="236"/>
      <c r="D49" s="236"/>
      <c r="E49" s="236"/>
      <c r="F49" s="236"/>
      <c r="G49" s="296"/>
      <c r="H49" s="297"/>
      <c r="I49" s="1077" t="s">
        <v>446</v>
      </c>
      <c r="J49" s="1079" t="s">
        <v>479</v>
      </c>
      <c r="K49" s="1080"/>
      <c r="L49" s="1080"/>
      <c r="M49" s="1080"/>
      <c r="N49" s="1081"/>
    </row>
    <row r="50" spans="1:14" ht="13.2">
      <c r="A50" s="240"/>
      <c r="B50" s="236"/>
      <c r="C50" s="236"/>
      <c r="D50" s="236"/>
      <c r="E50" s="236"/>
      <c r="F50" s="236"/>
      <c r="G50" s="298"/>
      <c r="H50" s="299"/>
      <c r="I50" s="1078"/>
      <c r="J50" s="300" t="s">
        <v>480</v>
      </c>
      <c r="K50" s="301" t="s">
        <v>481</v>
      </c>
      <c r="L50" s="302" t="s">
        <v>482</v>
      </c>
      <c r="M50" s="303" t="s">
        <v>483</v>
      </c>
      <c r="N50" s="304" t="s">
        <v>484</v>
      </c>
    </row>
    <row r="51" spans="1:14" ht="13.2">
      <c r="A51" s="240"/>
      <c r="B51" s="236"/>
      <c r="C51" s="236"/>
      <c r="D51" s="236"/>
      <c r="E51" s="236"/>
      <c r="F51" s="236"/>
      <c r="G51" s="296" t="s">
        <v>485</v>
      </c>
      <c r="H51" s="297"/>
      <c r="I51" s="305">
        <v>52318201</v>
      </c>
      <c r="J51" s="306">
        <v>51811</v>
      </c>
      <c r="K51" s="307">
        <v>-12</v>
      </c>
      <c r="L51" s="308">
        <v>76760</v>
      </c>
      <c r="M51" s="309">
        <v>-8.6</v>
      </c>
      <c r="N51" s="310">
        <v>-3.4</v>
      </c>
    </row>
    <row r="52" spans="1:14" ht="13.2">
      <c r="A52" s="240"/>
      <c r="B52" s="236"/>
      <c r="C52" s="236"/>
      <c r="D52" s="236"/>
      <c r="E52" s="236"/>
      <c r="F52" s="236"/>
      <c r="G52" s="311"/>
      <c r="H52" s="312" t="s">
        <v>486</v>
      </c>
      <c r="I52" s="313">
        <v>26191800</v>
      </c>
      <c r="J52" s="314">
        <v>25938</v>
      </c>
      <c r="K52" s="315">
        <v>-1.1000000000000001</v>
      </c>
      <c r="L52" s="316">
        <v>32105</v>
      </c>
      <c r="M52" s="317">
        <v>-0.2</v>
      </c>
      <c r="N52" s="318">
        <v>-0.9</v>
      </c>
    </row>
    <row r="53" spans="1:14" ht="13.2">
      <c r="A53" s="240"/>
      <c r="B53" s="236"/>
      <c r="C53" s="236"/>
      <c r="D53" s="236"/>
      <c r="E53" s="236"/>
      <c r="F53" s="236"/>
      <c r="G53" s="296" t="s">
        <v>487</v>
      </c>
      <c r="H53" s="297"/>
      <c r="I53" s="305">
        <v>47744767</v>
      </c>
      <c r="J53" s="306">
        <v>47437</v>
      </c>
      <c r="K53" s="307">
        <v>-8.4</v>
      </c>
      <c r="L53" s="308">
        <v>68694</v>
      </c>
      <c r="M53" s="309">
        <v>-10.5</v>
      </c>
      <c r="N53" s="310">
        <v>2.1</v>
      </c>
    </row>
    <row r="54" spans="1:14" ht="13.2">
      <c r="A54" s="240"/>
      <c r="B54" s="236"/>
      <c r="C54" s="236"/>
      <c r="D54" s="236"/>
      <c r="E54" s="236"/>
      <c r="F54" s="236"/>
      <c r="G54" s="311"/>
      <c r="H54" s="312" t="s">
        <v>486</v>
      </c>
      <c r="I54" s="313">
        <v>20328431</v>
      </c>
      <c r="J54" s="314">
        <v>20197</v>
      </c>
      <c r="K54" s="315">
        <v>-22.1</v>
      </c>
      <c r="L54" s="316">
        <v>22902</v>
      </c>
      <c r="M54" s="317">
        <v>-28.7</v>
      </c>
      <c r="N54" s="318">
        <v>6.6</v>
      </c>
    </row>
    <row r="55" spans="1:14" ht="13.2">
      <c r="A55" s="240"/>
      <c r="B55" s="236"/>
      <c r="C55" s="236"/>
      <c r="D55" s="236"/>
      <c r="E55" s="236"/>
      <c r="F55" s="236"/>
      <c r="G55" s="296" t="s">
        <v>488</v>
      </c>
      <c r="H55" s="297"/>
      <c r="I55" s="305">
        <v>49114405</v>
      </c>
      <c r="J55" s="306">
        <v>48594</v>
      </c>
      <c r="K55" s="307">
        <v>2.4</v>
      </c>
      <c r="L55" s="308">
        <v>64604</v>
      </c>
      <c r="M55" s="309">
        <v>-6</v>
      </c>
      <c r="N55" s="310">
        <v>8.4</v>
      </c>
    </row>
    <row r="56" spans="1:14" ht="13.2">
      <c r="A56" s="240"/>
      <c r="B56" s="236"/>
      <c r="C56" s="236"/>
      <c r="D56" s="236"/>
      <c r="E56" s="236"/>
      <c r="F56" s="236"/>
      <c r="G56" s="311"/>
      <c r="H56" s="312" t="s">
        <v>486</v>
      </c>
      <c r="I56" s="313">
        <v>16719315</v>
      </c>
      <c r="J56" s="314">
        <v>16542</v>
      </c>
      <c r="K56" s="315">
        <v>-18.100000000000001</v>
      </c>
      <c r="L56" s="316">
        <v>19885</v>
      </c>
      <c r="M56" s="317">
        <v>-13.2</v>
      </c>
      <c r="N56" s="318">
        <v>-4.9000000000000004</v>
      </c>
    </row>
    <row r="57" spans="1:14" ht="13.2">
      <c r="A57" s="240"/>
      <c r="B57" s="236"/>
      <c r="C57" s="236"/>
      <c r="D57" s="236"/>
      <c r="E57" s="236"/>
      <c r="F57" s="236"/>
      <c r="G57" s="296" t="s">
        <v>489</v>
      </c>
      <c r="H57" s="297"/>
      <c r="I57" s="305">
        <v>55771294</v>
      </c>
      <c r="J57" s="306">
        <v>55218</v>
      </c>
      <c r="K57" s="307">
        <v>13.6</v>
      </c>
      <c r="L57" s="308">
        <v>75396</v>
      </c>
      <c r="M57" s="309">
        <v>16.7</v>
      </c>
      <c r="N57" s="310">
        <v>-3.1</v>
      </c>
    </row>
    <row r="58" spans="1:14" ht="13.2">
      <c r="A58" s="240"/>
      <c r="B58" s="236"/>
      <c r="C58" s="236"/>
      <c r="D58" s="236"/>
      <c r="E58" s="236"/>
      <c r="F58" s="236"/>
      <c r="G58" s="311"/>
      <c r="H58" s="312" t="s">
        <v>486</v>
      </c>
      <c r="I58" s="313">
        <v>17987294</v>
      </c>
      <c r="J58" s="314">
        <v>17809</v>
      </c>
      <c r="K58" s="315">
        <v>7.7</v>
      </c>
      <c r="L58" s="316">
        <v>23659</v>
      </c>
      <c r="M58" s="317">
        <v>19</v>
      </c>
      <c r="N58" s="318">
        <v>-11.3</v>
      </c>
    </row>
    <row r="59" spans="1:14" ht="13.2">
      <c r="A59" s="240"/>
      <c r="B59" s="236"/>
      <c r="C59" s="236"/>
      <c r="D59" s="236"/>
      <c r="E59" s="236"/>
      <c r="F59" s="236"/>
      <c r="G59" s="296" t="s">
        <v>490</v>
      </c>
      <c r="H59" s="297"/>
      <c r="I59" s="305">
        <v>51599567</v>
      </c>
      <c r="J59" s="306">
        <v>51314</v>
      </c>
      <c r="K59" s="307">
        <v>-7.1</v>
      </c>
      <c r="L59" s="308">
        <v>79311</v>
      </c>
      <c r="M59" s="309">
        <v>5.2</v>
      </c>
      <c r="N59" s="310">
        <v>-12.3</v>
      </c>
    </row>
    <row r="60" spans="1:14" ht="13.2">
      <c r="A60" s="240"/>
      <c r="B60" s="236"/>
      <c r="C60" s="236"/>
      <c r="D60" s="236"/>
      <c r="E60" s="236"/>
      <c r="F60" s="236"/>
      <c r="G60" s="311"/>
      <c r="H60" s="312" t="s">
        <v>486</v>
      </c>
      <c r="I60" s="319">
        <v>18595181</v>
      </c>
      <c r="J60" s="314">
        <v>18492</v>
      </c>
      <c r="K60" s="315">
        <v>3.8</v>
      </c>
      <c r="L60" s="316">
        <v>22064</v>
      </c>
      <c r="M60" s="317">
        <v>-6.7</v>
      </c>
      <c r="N60" s="318">
        <v>10.5</v>
      </c>
    </row>
    <row r="61" spans="1:14" ht="13.2">
      <c r="A61" s="240"/>
      <c r="B61" s="236"/>
      <c r="C61" s="236"/>
      <c r="D61" s="236"/>
      <c r="E61" s="236"/>
      <c r="F61" s="236"/>
      <c r="G61" s="296" t="s">
        <v>491</v>
      </c>
      <c r="H61" s="320"/>
      <c r="I61" s="321">
        <v>51309647</v>
      </c>
      <c r="J61" s="322">
        <v>50875</v>
      </c>
      <c r="K61" s="323">
        <v>-2.2999999999999998</v>
      </c>
      <c r="L61" s="324">
        <v>72953</v>
      </c>
      <c r="M61" s="325">
        <v>-0.6</v>
      </c>
      <c r="N61" s="310">
        <v>-1.7</v>
      </c>
    </row>
    <row r="62" spans="1:14" ht="13.2">
      <c r="A62" s="240"/>
      <c r="B62" s="236"/>
      <c r="C62" s="236"/>
      <c r="D62" s="236"/>
      <c r="E62" s="236"/>
      <c r="F62" s="236"/>
      <c r="G62" s="311"/>
      <c r="H62" s="312" t="s">
        <v>486</v>
      </c>
      <c r="I62" s="313">
        <v>19964404</v>
      </c>
      <c r="J62" s="314">
        <v>19796</v>
      </c>
      <c r="K62" s="315">
        <v>-6</v>
      </c>
      <c r="L62" s="316">
        <v>24123</v>
      </c>
      <c r="M62" s="317">
        <v>-6</v>
      </c>
      <c r="N62" s="318">
        <v>0</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492</v>
      </c>
      <c r="G46" s="329" t="s">
        <v>493</v>
      </c>
      <c r="H46" s="329" t="s">
        <v>494</v>
      </c>
      <c r="I46" s="329" t="s">
        <v>495</v>
      </c>
      <c r="J46" s="330" t="s">
        <v>496</v>
      </c>
    </row>
    <row r="47" spans="2:10" ht="57.75" customHeight="1">
      <c r="B47" s="7"/>
      <c r="C47" s="1090" t="s">
        <v>3</v>
      </c>
      <c r="D47" s="1090"/>
      <c r="E47" s="1091"/>
      <c r="F47" s="331">
        <v>2.91</v>
      </c>
      <c r="G47" s="332">
        <v>4.07</v>
      </c>
      <c r="H47" s="332">
        <v>3.84</v>
      </c>
      <c r="I47" s="332">
        <v>5.22</v>
      </c>
      <c r="J47" s="333">
        <v>6.01</v>
      </c>
    </row>
    <row r="48" spans="2:10" ht="57.75" customHeight="1">
      <c r="B48" s="8"/>
      <c r="C48" s="1092" t="s">
        <v>4</v>
      </c>
      <c r="D48" s="1092"/>
      <c r="E48" s="1093"/>
      <c r="F48" s="334">
        <v>2.4300000000000002</v>
      </c>
      <c r="G48" s="335">
        <v>2.71</v>
      </c>
      <c r="H48" s="335">
        <v>2.82</v>
      </c>
      <c r="I48" s="335">
        <v>2.5</v>
      </c>
      <c r="J48" s="336">
        <v>1.51</v>
      </c>
    </row>
    <row r="49" spans="2:10" ht="57.75" customHeight="1" thickBot="1">
      <c r="B49" s="9"/>
      <c r="C49" s="1094" t="s">
        <v>5</v>
      </c>
      <c r="D49" s="1094"/>
      <c r="E49" s="1095"/>
      <c r="F49" s="337">
        <v>1.56</v>
      </c>
      <c r="G49" s="338">
        <v>1.42</v>
      </c>
      <c r="H49" s="338" t="s">
        <v>497</v>
      </c>
      <c r="I49" s="338">
        <v>1.07</v>
      </c>
      <c r="J49" s="339" t="s">
        <v>498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492</v>
      </c>
      <c r="G33" s="17" t="s">
        <v>493</v>
      </c>
      <c r="H33" s="17" t="s">
        <v>494</v>
      </c>
      <c r="I33" s="17" t="s">
        <v>495</v>
      </c>
      <c r="J33" s="18" t="s">
        <v>496</v>
      </c>
      <c r="K33" s="10"/>
      <c r="L33" s="10"/>
      <c r="M33" s="10"/>
      <c r="N33" s="10"/>
      <c r="O33" s="10"/>
      <c r="P33" s="10"/>
    </row>
    <row r="34" spans="1:16" ht="39" customHeight="1">
      <c r="A34" s="10"/>
      <c r="B34" s="19"/>
      <c r="C34" s="1102" t="s">
        <v>499</v>
      </c>
      <c r="D34" s="1102"/>
      <c r="E34" s="1103"/>
      <c r="F34" s="20">
        <v>1.78</v>
      </c>
      <c r="G34" s="21">
        <v>2.87</v>
      </c>
      <c r="H34" s="21">
        <v>0.87</v>
      </c>
      <c r="I34" s="21">
        <v>3.36</v>
      </c>
      <c r="J34" s="22">
        <v>4.8099999999999996</v>
      </c>
      <c r="K34" s="10"/>
      <c r="L34" s="10"/>
      <c r="M34" s="10"/>
      <c r="N34" s="10"/>
      <c r="O34" s="10"/>
      <c r="P34" s="10"/>
    </row>
    <row r="35" spans="1:16" ht="39" customHeight="1">
      <c r="A35" s="10"/>
      <c r="B35" s="23"/>
      <c r="C35" s="1096" t="s">
        <v>500</v>
      </c>
      <c r="D35" s="1097"/>
      <c r="E35" s="1098"/>
      <c r="F35" s="24">
        <v>1.61</v>
      </c>
      <c r="G35" s="25">
        <v>1.89</v>
      </c>
      <c r="H35" s="25">
        <v>2.36</v>
      </c>
      <c r="I35" s="25">
        <v>2.13</v>
      </c>
      <c r="J35" s="26">
        <v>2.2999999999999998</v>
      </c>
      <c r="K35" s="10"/>
      <c r="L35" s="10"/>
      <c r="M35" s="10"/>
      <c r="N35" s="10"/>
      <c r="O35" s="10"/>
      <c r="P35" s="10"/>
    </row>
    <row r="36" spans="1:16" ht="39" customHeight="1">
      <c r="A36" s="10"/>
      <c r="B36" s="23"/>
      <c r="C36" s="1096" t="s">
        <v>501</v>
      </c>
      <c r="D36" s="1097"/>
      <c r="E36" s="1098"/>
      <c r="F36" s="24">
        <v>2.37</v>
      </c>
      <c r="G36" s="25">
        <v>2.64</v>
      </c>
      <c r="H36" s="25">
        <v>2.76</v>
      </c>
      <c r="I36" s="25">
        <v>2.44</v>
      </c>
      <c r="J36" s="26">
        <v>1.44</v>
      </c>
      <c r="K36" s="10"/>
      <c r="L36" s="10"/>
      <c r="M36" s="10"/>
      <c r="N36" s="10"/>
      <c r="O36" s="10"/>
      <c r="P36" s="10"/>
    </row>
    <row r="37" spans="1:16" ht="39" customHeight="1">
      <c r="A37" s="10"/>
      <c r="B37" s="23"/>
      <c r="C37" s="1096" t="s">
        <v>502</v>
      </c>
      <c r="D37" s="1097"/>
      <c r="E37" s="1098"/>
      <c r="F37" s="24">
        <v>0.39</v>
      </c>
      <c r="G37" s="25">
        <v>0.45</v>
      </c>
      <c r="H37" s="25">
        <v>0.16</v>
      </c>
      <c r="I37" s="25">
        <v>0.76</v>
      </c>
      <c r="J37" s="26">
        <v>0.76</v>
      </c>
      <c r="K37" s="10"/>
      <c r="L37" s="10"/>
      <c r="M37" s="10"/>
      <c r="N37" s="10"/>
      <c r="O37" s="10"/>
      <c r="P37" s="10"/>
    </row>
    <row r="38" spans="1:16" ht="39" customHeight="1">
      <c r="A38" s="10"/>
      <c r="B38" s="23"/>
      <c r="C38" s="1096" t="s">
        <v>503</v>
      </c>
      <c r="D38" s="1097"/>
      <c r="E38" s="1098"/>
      <c r="F38" s="24">
        <v>0.47</v>
      </c>
      <c r="G38" s="25">
        <v>0.44</v>
      </c>
      <c r="H38" s="25">
        <v>0.43</v>
      </c>
      <c r="I38" s="25">
        <v>0.43</v>
      </c>
      <c r="J38" s="26">
        <v>0.33</v>
      </c>
      <c r="K38" s="10"/>
      <c r="L38" s="10"/>
      <c r="M38" s="10"/>
      <c r="N38" s="10"/>
      <c r="O38" s="10"/>
      <c r="P38" s="10"/>
    </row>
    <row r="39" spans="1:16" ht="39" customHeight="1">
      <c r="A39" s="10"/>
      <c r="B39" s="23"/>
      <c r="C39" s="1096" t="s">
        <v>504</v>
      </c>
      <c r="D39" s="1097"/>
      <c r="E39" s="1098"/>
      <c r="F39" s="24">
        <v>0.04</v>
      </c>
      <c r="G39" s="25">
        <v>0.04</v>
      </c>
      <c r="H39" s="25">
        <v>0.04</v>
      </c>
      <c r="I39" s="25">
        <v>0.04</v>
      </c>
      <c r="J39" s="26">
        <v>0.04</v>
      </c>
      <c r="K39" s="10"/>
      <c r="L39" s="10"/>
      <c r="M39" s="10"/>
      <c r="N39" s="10"/>
      <c r="O39" s="10"/>
      <c r="P39" s="10"/>
    </row>
    <row r="40" spans="1:16" ht="39" customHeight="1">
      <c r="A40" s="10"/>
      <c r="B40" s="23"/>
      <c r="C40" s="1096" t="s">
        <v>505</v>
      </c>
      <c r="D40" s="1097"/>
      <c r="E40" s="1098"/>
      <c r="F40" s="24">
        <v>0.02</v>
      </c>
      <c r="G40" s="25">
        <v>0.01</v>
      </c>
      <c r="H40" s="25">
        <v>0</v>
      </c>
      <c r="I40" s="25">
        <v>0.04</v>
      </c>
      <c r="J40" s="26">
        <v>0.04</v>
      </c>
      <c r="K40" s="10"/>
      <c r="L40" s="10"/>
      <c r="M40" s="10"/>
      <c r="N40" s="10"/>
      <c r="O40" s="10"/>
      <c r="P40" s="10"/>
    </row>
    <row r="41" spans="1:16" ht="39" customHeight="1">
      <c r="A41" s="10"/>
      <c r="B41" s="23"/>
      <c r="C41" s="1096" t="s">
        <v>506</v>
      </c>
      <c r="D41" s="1097"/>
      <c r="E41" s="1098"/>
      <c r="F41" s="24">
        <v>0.01</v>
      </c>
      <c r="G41" s="25">
        <v>0.01</v>
      </c>
      <c r="H41" s="25">
        <v>0</v>
      </c>
      <c r="I41" s="25">
        <v>0</v>
      </c>
      <c r="J41" s="26">
        <v>0</v>
      </c>
      <c r="K41" s="10"/>
      <c r="L41" s="10"/>
      <c r="M41" s="10"/>
      <c r="N41" s="10"/>
      <c r="O41" s="10"/>
      <c r="P41" s="10"/>
    </row>
    <row r="42" spans="1:16" ht="39" customHeight="1">
      <c r="A42" s="10"/>
      <c r="B42" s="27"/>
      <c r="C42" s="1096" t="s">
        <v>507</v>
      </c>
      <c r="D42" s="1097"/>
      <c r="E42" s="1098"/>
      <c r="F42" s="24" t="s">
        <v>455</v>
      </c>
      <c r="G42" s="25" t="s">
        <v>455</v>
      </c>
      <c r="H42" s="25" t="s">
        <v>455</v>
      </c>
      <c r="I42" s="25" t="s">
        <v>455</v>
      </c>
      <c r="J42" s="26" t="s">
        <v>455</v>
      </c>
      <c r="K42" s="10"/>
      <c r="L42" s="10"/>
      <c r="M42" s="10"/>
      <c r="N42" s="10"/>
      <c r="O42" s="10"/>
      <c r="P42" s="10"/>
    </row>
    <row r="43" spans="1:16" ht="39" customHeight="1" thickBot="1">
      <c r="A43" s="10"/>
      <c r="B43" s="28"/>
      <c r="C43" s="1099" t="s">
        <v>508</v>
      </c>
      <c r="D43" s="1100"/>
      <c r="E43" s="1101"/>
      <c r="F43" s="29">
        <v>0</v>
      </c>
      <c r="G43" s="30">
        <v>0.01</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492</v>
      </c>
      <c r="L44" s="44" t="s">
        <v>493</v>
      </c>
      <c r="M44" s="44" t="s">
        <v>494</v>
      </c>
      <c r="N44" s="44" t="s">
        <v>495</v>
      </c>
      <c r="O44" s="45" t="s">
        <v>496</v>
      </c>
      <c r="P44" s="36"/>
      <c r="Q44" s="36"/>
      <c r="R44" s="36"/>
      <c r="S44" s="36"/>
      <c r="T44" s="36"/>
      <c r="U44" s="36"/>
    </row>
    <row r="45" spans="1:21" ht="30.75" customHeight="1">
      <c r="A45" s="36"/>
      <c r="B45" s="1112" t="s">
        <v>10</v>
      </c>
      <c r="C45" s="1113"/>
      <c r="D45" s="46"/>
      <c r="E45" s="1118" t="s">
        <v>11</v>
      </c>
      <c r="F45" s="1118"/>
      <c r="G45" s="1118"/>
      <c r="H45" s="1118"/>
      <c r="I45" s="1118"/>
      <c r="J45" s="1119"/>
      <c r="K45" s="47">
        <v>59770</v>
      </c>
      <c r="L45" s="48">
        <v>59852</v>
      </c>
      <c r="M45" s="48">
        <v>60743</v>
      </c>
      <c r="N45" s="48">
        <v>62962</v>
      </c>
      <c r="O45" s="49">
        <v>62066</v>
      </c>
      <c r="P45" s="36"/>
      <c r="Q45" s="36"/>
      <c r="R45" s="36"/>
      <c r="S45" s="36"/>
      <c r="T45" s="36"/>
      <c r="U45" s="36"/>
    </row>
    <row r="46" spans="1:21" ht="30.75" customHeight="1">
      <c r="A46" s="36"/>
      <c r="B46" s="1114"/>
      <c r="C46" s="1115"/>
      <c r="D46" s="50"/>
      <c r="E46" s="1106" t="s">
        <v>12</v>
      </c>
      <c r="F46" s="1106"/>
      <c r="G46" s="1106"/>
      <c r="H46" s="1106"/>
      <c r="I46" s="1106"/>
      <c r="J46" s="1107"/>
      <c r="K46" s="51" t="s">
        <v>455</v>
      </c>
      <c r="L46" s="52" t="s">
        <v>455</v>
      </c>
      <c r="M46" s="52" t="s">
        <v>455</v>
      </c>
      <c r="N46" s="52" t="s">
        <v>455</v>
      </c>
      <c r="O46" s="53" t="s">
        <v>455</v>
      </c>
      <c r="P46" s="36"/>
      <c r="Q46" s="36"/>
      <c r="R46" s="36"/>
      <c r="S46" s="36"/>
      <c r="T46" s="36"/>
      <c r="U46" s="36"/>
    </row>
    <row r="47" spans="1:21" ht="30.75" customHeight="1">
      <c r="A47" s="36"/>
      <c r="B47" s="1114"/>
      <c r="C47" s="1115"/>
      <c r="D47" s="50"/>
      <c r="E47" s="1106" t="s">
        <v>13</v>
      </c>
      <c r="F47" s="1106"/>
      <c r="G47" s="1106"/>
      <c r="H47" s="1106"/>
      <c r="I47" s="1106"/>
      <c r="J47" s="1107"/>
      <c r="K47" s="51">
        <v>4071</v>
      </c>
      <c r="L47" s="52">
        <v>5040</v>
      </c>
      <c r="M47" s="52">
        <v>4115</v>
      </c>
      <c r="N47" s="52">
        <v>2567</v>
      </c>
      <c r="O47" s="53">
        <v>969</v>
      </c>
      <c r="P47" s="36"/>
      <c r="Q47" s="36"/>
      <c r="R47" s="36"/>
      <c r="S47" s="36"/>
      <c r="T47" s="36"/>
      <c r="U47" s="36"/>
    </row>
    <row r="48" spans="1:21" ht="30.75" customHeight="1">
      <c r="A48" s="36"/>
      <c r="B48" s="1114"/>
      <c r="C48" s="1115"/>
      <c r="D48" s="50"/>
      <c r="E48" s="1106" t="s">
        <v>14</v>
      </c>
      <c r="F48" s="1106"/>
      <c r="G48" s="1106"/>
      <c r="H48" s="1106"/>
      <c r="I48" s="1106"/>
      <c r="J48" s="1107"/>
      <c r="K48" s="51">
        <v>3206</v>
      </c>
      <c r="L48" s="52">
        <v>3000</v>
      </c>
      <c r="M48" s="52">
        <v>2826</v>
      </c>
      <c r="N48" s="52">
        <v>2281</v>
      </c>
      <c r="O48" s="53">
        <v>1835</v>
      </c>
      <c r="P48" s="36"/>
      <c r="Q48" s="36"/>
      <c r="R48" s="36"/>
      <c r="S48" s="36"/>
      <c r="T48" s="36"/>
      <c r="U48" s="36"/>
    </row>
    <row r="49" spans="1:21" ht="30.75" customHeight="1">
      <c r="A49" s="36"/>
      <c r="B49" s="1114"/>
      <c r="C49" s="1115"/>
      <c r="D49" s="50"/>
      <c r="E49" s="1106" t="s">
        <v>15</v>
      </c>
      <c r="F49" s="1106"/>
      <c r="G49" s="1106"/>
      <c r="H49" s="1106"/>
      <c r="I49" s="1106"/>
      <c r="J49" s="1107"/>
      <c r="K49" s="51" t="s">
        <v>455</v>
      </c>
      <c r="L49" s="52" t="s">
        <v>455</v>
      </c>
      <c r="M49" s="52" t="s">
        <v>455</v>
      </c>
      <c r="N49" s="52" t="s">
        <v>455</v>
      </c>
      <c r="O49" s="53" t="s">
        <v>455</v>
      </c>
      <c r="P49" s="36"/>
      <c r="Q49" s="36"/>
      <c r="R49" s="36"/>
      <c r="S49" s="36"/>
      <c r="T49" s="36"/>
      <c r="U49" s="36"/>
    </row>
    <row r="50" spans="1:21" ht="30.75" customHeight="1">
      <c r="A50" s="36"/>
      <c r="B50" s="1114"/>
      <c r="C50" s="1115"/>
      <c r="D50" s="50"/>
      <c r="E50" s="1106" t="s">
        <v>16</v>
      </c>
      <c r="F50" s="1106"/>
      <c r="G50" s="1106"/>
      <c r="H50" s="1106"/>
      <c r="I50" s="1106"/>
      <c r="J50" s="1107"/>
      <c r="K50" s="51">
        <v>951</v>
      </c>
      <c r="L50" s="52">
        <v>1101</v>
      </c>
      <c r="M50" s="52">
        <v>1110</v>
      </c>
      <c r="N50" s="52">
        <v>1015</v>
      </c>
      <c r="O50" s="53">
        <v>955</v>
      </c>
      <c r="P50" s="36"/>
      <c r="Q50" s="36"/>
      <c r="R50" s="36"/>
      <c r="S50" s="36"/>
      <c r="T50" s="36"/>
      <c r="U50" s="36"/>
    </row>
    <row r="51" spans="1:21" ht="30.75" customHeight="1">
      <c r="A51" s="36"/>
      <c r="B51" s="1116"/>
      <c r="C51" s="1117"/>
      <c r="D51" s="54"/>
      <c r="E51" s="1106" t="s">
        <v>17</v>
      </c>
      <c r="F51" s="1106"/>
      <c r="G51" s="1106"/>
      <c r="H51" s="1106"/>
      <c r="I51" s="1106"/>
      <c r="J51" s="1107"/>
      <c r="K51" s="51">
        <v>35</v>
      </c>
      <c r="L51" s="52">
        <v>14</v>
      </c>
      <c r="M51" s="52">
        <v>11</v>
      </c>
      <c r="N51" s="52">
        <v>8</v>
      </c>
      <c r="O51" s="53">
        <v>7</v>
      </c>
      <c r="P51" s="36"/>
      <c r="Q51" s="36"/>
      <c r="R51" s="36"/>
      <c r="S51" s="36"/>
      <c r="T51" s="36"/>
      <c r="U51" s="36"/>
    </row>
    <row r="52" spans="1:21" ht="30.75" customHeight="1">
      <c r="A52" s="36"/>
      <c r="B52" s="1104" t="s">
        <v>18</v>
      </c>
      <c r="C52" s="1105"/>
      <c r="D52" s="54"/>
      <c r="E52" s="1106" t="s">
        <v>19</v>
      </c>
      <c r="F52" s="1106"/>
      <c r="G52" s="1106"/>
      <c r="H52" s="1106"/>
      <c r="I52" s="1106"/>
      <c r="J52" s="1107"/>
      <c r="K52" s="51">
        <v>33600</v>
      </c>
      <c r="L52" s="52">
        <v>34980</v>
      </c>
      <c r="M52" s="52">
        <v>36113</v>
      </c>
      <c r="N52" s="52">
        <v>38052</v>
      </c>
      <c r="O52" s="53">
        <v>40354</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34433</v>
      </c>
      <c r="L53" s="57">
        <v>34027</v>
      </c>
      <c r="M53" s="57">
        <v>32692</v>
      </c>
      <c r="N53" s="57">
        <v>30781</v>
      </c>
      <c r="O53" s="58">
        <v>25478</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2016-05-23T12:34:52Z</cp:lastPrinted>
  <dcterms:created xsi:type="dcterms:W3CDTF">2016-02-08T07:33:28Z</dcterms:created>
  <dcterms:modified xsi:type="dcterms:W3CDTF">2016-05-25T12:39:06Z</dcterms:modified>
</cp:coreProperties>
</file>