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 yWindow="1080" windowWidth="19236" windowHeight="7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Q7" i="11" l="1"/>
  <c r="BG38" i="9" l="1"/>
  <c r="BG37" i="9"/>
  <c r="BG36" i="9"/>
  <c r="BG35" i="9"/>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U40" i="9"/>
  <c r="BW39" i="9"/>
  <c r="BE39" i="9"/>
  <c r="U39" i="9"/>
  <c r="BW38" i="9"/>
  <c r="U38" i="9"/>
  <c r="BW37" i="9"/>
  <c r="BW35" i="9"/>
  <c r="BW36" i="9" s="1"/>
  <c r="C35" i="9"/>
  <c r="CO34" i="9"/>
  <c r="CO35" i="9" s="1"/>
  <c r="CO36" i="9" s="1"/>
  <c r="CO37" i="9" s="1"/>
  <c r="CO38" i="9" s="1"/>
  <c r="CO39" i="9" s="1"/>
  <c r="CO40" i="9" s="1"/>
  <c r="CO41" i="9" s="1"/>
  <c r="CO42" i="9" s="1"/>
  <c r="CO43" i="9" s="1"/>
  <c r="BW34"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C40" i="9" s="1"/>
  <c r="C41" i="9" s="1"/>
  <c r="U34" i="9" l="1"/>
  <c r="U35" i="9" l="1"/>
  <c r="U36" i="9" l="1"/>
  <c r="U37" i="9" l="1"/>
  <c r="AM34" i="9"/>
  <c r="AM35" i="9" s="1"/>
  <c r="AM36" i="9" s="1"/>
  <c r="AM37" i="9" s="1"/>
  <c r="AM38" i="9" s="1"/>
  <c r="AM39" i="9" s="1"/>
  <c r="AM40" i="9" s="1"/>
  <c r="BE34" i="9" l="1"/>
  <c r="BE35" i="9" s="1"/>
  <c r="BE36" i="9" s="1"/>
  <c r="BE37" i="9" s="1"/>
  <c r="BE38" i="9" s="1"/>
</calcChain>
</file>

<file path=xl/sharedStrings.xml><?xml version="1.0" encoding="utf-8"?>
<sst xmlns="http://schemas.openxmlformats.org/spreadsheetml/2006/main" count="999" uniqueCount="608">
  <si>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</si>
  <si>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</si>
  <si>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</si>
  <si>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</si>
  <si>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</si>
  <si>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</si>
  <si>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</si>
  <si>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</si>
  <si>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</si>
  <si>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</si>
  <si>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</si>
  <si>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</si>
  <si>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</si>
  <si>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</si>
  <si>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</si>
  <si>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</si>
  <si>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</si>
  <si>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</si>
  <si>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</si>
  <si>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</si>
  <si>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</si>
  <si>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</si>
  <si>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</si>
  <si>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</si>
  <si>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</si>
  <si>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</si>
  <si>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</si>
  <si>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</si>
  <si>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</si>
  <si>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</si>
  <si>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</si>
  <si>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</si>
  <si>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</si>
  <si>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</si>
  <si>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</si>
  <si>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</si>
  <si>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</si>
  <si>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</si>
  <si>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</si>
  <si>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</si>
  <si>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</si>
  <si>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</si>
  <si>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</si>
  <si>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</si>
  <si>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</si>
  <si>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</si>
  <si>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</si>
  <si>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</si>
  <si>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</si>
  <si>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</si>
  <si>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</si>
  <si>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</si>
  <si>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</si>
  <si>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</si>
  <si>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</si>
  <si>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</si>
  <si>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</si>
  <si>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</si>
  <si>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</si>
  <si>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</si>
  <si>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</si>
  <si>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</si>
  <si>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</si>
  <si>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</si>
  <si>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</si>
  <si>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</si>
  <si>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</si>
  <si>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</si>
  <si>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</si>
  <si>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</si>
  <si>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</si>
  <si>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</si>
  <si>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</si>
  <si>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</si>
  <si>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</si>
  <si>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</si>
  <si>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</si>
  <si>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</si>
  <si>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</si>
  <si>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</si>
  <si>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</si>
  <si>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</si>
  <si>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</si>
  <si>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</si>
  <si>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</si>
  <si>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</si>
  <si>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</si>
  <si>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</si>
  <si>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</si>
  <si>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</si>
  <si>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</si>
  <si>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</si>
  <si>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</si>
  <si>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</si>
  <si>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</si>
  <si>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</si>
  <si>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</si>
  <si>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</si>
  <si>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</si>
  <si>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</si>
  <si>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</si>
  <si>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</si>
  <si>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</si>
  <si>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</si>
  <si>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</si>
  <si>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</si>
  <si>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</si>
  <si>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</si>
  <si>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</si>
  <si>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</si>
  <si>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</si>
  <si>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</si>
  <si>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</si>
  <si>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</si>
  <si>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</si>
  <si>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</si>
  <si>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</si>
  <si>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</si>
  <si>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</si>
  <si>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</si>
  <si>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</si>
  <si>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</si>
  <si>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</si>
  <si>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</si>
  <si>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</si>
  <si>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</si>
  <si>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</si>
  <si>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</si>
  <si>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</si>
  <si>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</si>
  <si>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</si>
  <si>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</si>
  <si>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</si>
  <si>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</si>
  <si>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</si>
  <si>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</si>
  <si>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</si>
  <si>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</si>
  <si>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</si>
  <si>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</si>
  <si>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</si>
  <si>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</si>
  <si>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</si>
  <si>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</si>
  <si>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</si>
  <si>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</si>
  <si>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</si>
  <si>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</si>
  <si>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</si>
  <si>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</si>
  <si>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</si>
  <si>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</si>
  <si>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</si>
  <si>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</si>
  <si>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</si>
  <si>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</si>
  <si>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</si>
  <si>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</si>
  <si>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</si>
  <si>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</si>
  <si>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</si>
  <si>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</si>
  <si>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</si>
  <si>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</si>
  <si>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</si>
  <si>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</si>
  <si>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</si>
  <si>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</si>
  <si>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</si>
  <si>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</si>
  <si>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</si>
  <si>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</si>
  <si>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</si>
  <si>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</si>
  <si>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</si>
  <si>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</si>
  <si>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</si>
  <si>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</si>
  <si>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</si>
  <si>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</si>
  <si>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</si>
  <si>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</si>
  <si>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</si>
  <si>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</si>
  <si>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</si>
  <si>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</si>
  <si>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</si>
  <si>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</si>
  <si>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</si>
  <si>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</si>
  <si>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</si>
  <si>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</si>
  <si>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</si>
  <si>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神奈川県横浜市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</si>
  <si>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</si>
  <si>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</si>
  <si>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</si>
  <si>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</si>
  <si>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</si>
  <si>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</si>
  <si>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</si>
  <si>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</si>
  <si>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</si>
  <si>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</si>
  <si>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</si>
  <si>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</si>
  <si>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</si>
  <si>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</si>
  <si>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</si>
  <si>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</si>
  <si>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</si>
  <si>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</si>
  <si>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</si>
  <si>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</si>
  <si>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</si>
  <si>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</si>
  <si>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</si>
  <si>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</si>
  <si>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</si>
  <si>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</si>
  <si>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</si>
  <si>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</si>
  <si>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</si>
  <si>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</si>
  <si>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</si>
  <si>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</si>
  <si>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</si>
  <si>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</si>
  <si>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</si>
  <si>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</si>
  <si>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</si>
  <si>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</si>
  <si>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</si>
  <si>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</si>
  <si>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</si>
  <si>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</si>
  <si>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</si>
  <si>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</si>
  <si>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</si>
  <si>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</si>
  <si>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</si>
  <si>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</si>
  <si>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</si>
  <si>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</si>
  <si>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</si>
  <si>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</si>
  <si>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</si>
  <si>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</si>
  <si>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</si>
  <si>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</si>
  <si>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</si>
  <si>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</si>
  <si>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</si>
  <si>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</si>
  <si>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</si>
  <si>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</si>
  <si>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</si>
  <si>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</si>
  <si>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</si>
  <si>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</si>
  <si>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</si>
  <si>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</si>
  <si>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</si>
  <si>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</si>
  <si>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</si>
  <si>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</si>
  <si>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</si>
  <si>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</si>
  <si>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</si>
  <si>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</si>
  <si>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</si>
  <si>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</si>
  <si>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</si>
  <si>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</si>
  <si>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</si>
  <si>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</si>
  <si>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</si>
  <si>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</si>
  <si>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</si>
  <si>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</si>
  <si>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</si>
  <si>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</si>
  <si>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</si>
  <si>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</si>
  <si>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</si>
  <si>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</si>
  <si>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</si>
  <si>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</si>
  <si>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</si>
  <si>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</si>
  <si>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</si>
  <si>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</si>
  <si>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</si>
  <si>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</si>
  <si>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</si>
  <si>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</si>
  <si>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</si>
  <si>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</si>
  <si>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</si>
  <si>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</si>
  <si>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</si>
  <si>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</si>
  <si>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</si>
  <si>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</si>
  <si>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</si>
  <si>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</si>
  <si>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</si>
  <si>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</si>
  <si>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</si>
  <si>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</si>
  <si>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</si>
  <si>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</si>
  <si>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</si>
  <si>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</si>
  <si>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</si>
  <si>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</si>
  <si>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</si>
  <si>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</si>
  <si>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</si>
  <si>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</si>
  <si>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</si>
  <si>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</si>
  <si>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</si>
  <si>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</si>
  <si>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</si>
  <si>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</si>
  <si>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</si>
  <si>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</si>
  <si>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</si>
  <si>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</si>
  <si>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</si>
  <si>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</si>
  <si>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</si>
  <si>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</si>
  <si>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</si>
  <si>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</si>
  <si>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</si>
  <si>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</si>
  <si>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</si>
  <si>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</si>
  <si>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</si>
  <si>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</si>
  <si>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神奈川県横浜市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</si>
  <si>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</si>
  <si>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</si>
  <si>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</si>
  <si>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</si>
  <si>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</si>
  <si>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</si>
  <si>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</si>
  <si>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</si>
  <si>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</si>
  <si>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</si>
  <si>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</si>
  <si>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</si>
  <si>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</si>
  <si>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</si>
  <si>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</si>
  <si>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</si>
  <si>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</si>
  <si>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</si>
  <si>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</si>
  <si>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</si>
  <si>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</si>
  <si>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</si>
  <si>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</si>
  <si>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</si>
  <si>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</si>
  <si>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</si>
  <si>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</si>
  <si>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</si>
  <si>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</si>
  <si>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</si>
  <si>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</si>
  <si>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</si>
  <si>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</si>
  <si>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</si>
  <si>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</si>
  <si>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</si>
  <si>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</si>
  <si>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</si>
  <si>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</si>
  <si>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</si>
  <si>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</si>
  <si>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</si>
  <si>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</si>
  <si>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</si>
  <si>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</si>
  <si>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</si>
  <si>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</si>
  <si>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</si>
  <si>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</si>
  <si>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</si>
  <si>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</si>
  <si>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</si>
  <si>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</si>
  <si>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</si>
  <si>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</si>
  <si>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</si>
  <si>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</si>
  <si>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市街地開発事業費会計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</si>
  <si>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</si>
  <si>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</si>
  <si>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</si>
  <si>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</si>
  <si>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</si>
  <si>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</si>
  <si>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</si>
  <si>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</si>
  <si>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</si>
  <si>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</si>
  <si>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</si>
  <si>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</si>
  <si>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</si>
  <si>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</si>
  <si>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</si>
  <si>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</si>
  <si>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</si>
  <si>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</si>
  <si>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</si>
  <si>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</si>
  <si>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</si>
  <si>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</si>
  <si>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</si>
  <si>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</si>
  <si>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</si>
  <si>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</si>
  <si>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</si>
  <si>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</si>
  <si>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</si>
  <si>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</si>
  <si>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</si>
  <si>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</si>
  <si>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</si>
  <si>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</si>
  <si>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</si>
  <si>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</si>
  <si>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</si>
  <si>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</si>
  <si>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</si>
  <si>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</si>
  <si>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</si>
  <si>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</si>
  <si>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</si>
  <si>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</si>
  <si>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</si>
  <si>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</si>
  <si>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</si>
  <si>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</si>
  <si>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</si>
  <si>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</si>
  <si>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</si>
  <si>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</si>
  <si>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</si>
  <si>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</si>
  <si>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</si>
  <si>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</si>
  <si>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</si>
  <si>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</si>
  <si>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</si>
  <si>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</si>
  <si>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</si>
  <si>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</si>
  <si>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</si>
  <si>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</si>
  <si>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</si>
  <si>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</si>
  <si>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</si>
  <si>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</si>
  <si>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</si>
  <si>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</si>
  <si>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</si>
  <si>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</si>
  <si>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</si>
  <si>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</si>
  <si>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</si>
  <si>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</si>
  <si>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</si>
  <si>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</si>
  <si>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</si>
  <si>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</si>
  <si>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</si>
  <si>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</si>
  <si>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</si>
  <si>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</si>
  <si>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</si>
  <si>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</si>
  <si>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</si>
  <si>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</si>
  <si>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</si>
  <si>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</si>
  <si>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</si>
  <si>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</si>
  <si>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</si>
  <si>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</si>
  <si>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</si>
  <si>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</si>
  <si>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</si>
  <si>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</si>
  <si>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</si>
  <si>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</si>
  <si>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</si>
  <si>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</si>
  <si>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</si>
  <si>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</si>
  <si>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</si>
  <si>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</si>
  <si>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</si>
  <si>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</si>
  <si>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</si>
  <si>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</si>
  <si>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</si>
  <si>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</si>
  <si>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</si>
  <si>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</si>
  <si>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</si>
  <si>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</si>
  <si>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</si>
  <si>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</si>
  <si>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</si>
  <si>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</si>
  <si>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</si>
  <si>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</si>
  <si>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</si>
  <si>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</si>
  <si>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</si>
  <si>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</si>
  <si>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</si>
  <si>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</si>
  <si>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</si>
  <si>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</si>
  <si>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</si>
  <si>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</si>
  <si>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0.71</t>
  </si>
  <si>
    <t>▲ 0.45</t>
  </si>
  <si>
    <t>▲ 1.39</t>
  </si>
  <si>
    <t>水道事業会計</t>
  </si>
  <si>
    <t>国民健康保険事業費会計</t>
  </si>
  <si>
    <t>▲ 2.60</t>
  </si>
  <si>
    <t>▲ 1.15</t>
  </si>
  <si>
    <t>▲ 0.03</t>
  </si>
  <si>
    <t>下水道事業会計</t>
  </si>
  <si>
    <t>高速鉄道事業会計</t>
  </si>
  <si>
    <t>自動車事業会計</t>
  </si>
  <si>
    <t>介護保険事業費会計</t>
  </si>
  <si>
    <t>病院事業会計</t>
  </si>
  <si>
    <t>工業用水道事業会計</t>
  </si>
  <si>
    <t>その他会計（赤字）</t>
  </si>
  <si>
    <t>その他会計（黒字）</t>
  </si>
  <si>
    <t>神奈川県内広域水道企業団（水道用水供給事業会計）</t>
    <rPh sb="0" eb="4">
      <t>カナガワケン</t>
    </rPh>
    <rPh sb="4" eb="5">
      <t>ナイ</t>
    </rPh>
    <rPh sb="5" eb="7">
      <t>コウイキ</t>
    </rPh>
    <rPh sb="7" eb="9">
      <t>スイドウ</t>
    </rPh>
    <rPh sb="9" eb="11">
      <t>キギョウ</t>
    </rPh>
    <rPh sb="11" eb="12">
      <t>ダン</t>
    </rPh>
    <rPh sb="13" eb="15">
      <t>スイドウ</t>
    </rPh>
    <rPh sb="15" eb="16">
      <t>ヨウ</t>
    </rPh>
    <rPh sb="16" eb="17">
      <t>スイ</t>
    </rPh>
    <rPh sb="17" eb="19">
      <t>キョウキュウ</t>
    </rPh>
    <rPh sb="19" eb="21">
      <t>ジギョウ</t>
    </rPh>
    <rPh sb="21" eb="23">
      <t>カイケイ</t>
    </rPh>
    <phoneticPr fontId="24"/>
  </si>
  <si>
    <t>神奈川県競輪組合（公営事業会計）</t>
    <rPh sb="0" eb="4">
      <t>カナガワケン</t>
    </rPh>
    <rPh sb="4" eb="6">
      <t>ケイリン</t>
    </rPh>
    <rPh sb="6" eb="8">
      <t>クミアイ</t>
    </rPh>
    <rPh sb="9" eb="11">
      <t>コウエイ</t>
    </rPh>
    <rPh sb="11" eb="13">
      <t>ジギョウ</t>
    </rPh>
    <rPh sb="13" eb="15">
      <t>カイケイ</t>
    </rPh>
    <phoneticPr fontId="24"/>
  </si>
  <si>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24"/>
  </si>
  <si>
    <t>○</t>
  </si>
  <si>
    <t>-</t>
    <phoneticPr fontId="2"/>
  </si>
  <si>
    <t>-</t>
    <phoneticPr fontId="2"/>
  </si>
  <si>
    <t>-</t>
    <phoneticPr fontId="2"/>
  </si>
  <si>
    <t>広域連合</t>
    <rPh sb="0" eb="2">
      <t>コウイキ</t>
    </rPh>
    <rPh sb="2" eb="4">
      <t>レンゴウ</t>
    </rPh>
    <phoneticPr fontId="5"/>
  </si>
  <si>
    <t>一部事務組合</t>
    <rPh sb="0" eb="2">
      <t>イチブ</t>
    </rPh>
    <rPh sb="2" eb="4">
      <t>ジム</t>
    </rPh>
    <rPh sb="4" eb="6">
      <t>クミアイ</t>
    </rPh>
    <phoneticPr fontId="5"/>
  </si>
  <si>
    <t>公益財団法人横浜市男女共同参画推進協会</t>
  </si>
  <si>
    <t>公益財団法人横浜市国際交流協会</t>
  </si>
  <si>
    <t>公益財団法人横浜市体育協会</t>
    <rPh sb="0" eb="2">
      <t>コウエキ</t>
    </rPh>
    <rPh sb="2" eb="4">
      <t>ザイダン</t>
    </rPh>
    <rPh sb="4" eb="6">
      <t>ホウジン</t>
    </rPh>
    <rPh sb="6" eb="9">
      <t>ヨコハマシ</t>
    </rPh>
    <rPh sb="9" eb="11">
      <t>タイイク</t>
    </rPh>
    <rPh sb="11" eb="13">
      <t>キョウカイ</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</si>
  <si>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</si>
  <si>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</si>
  <si>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</si>
  <si>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</si>
  <si>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</si>
  <si>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</si>
  <si>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</si>
  <si>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</si>
  <si>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株式会社横浜インポートマート</t>
    <rPh sb="0" eb="4">
      <t>カブシキガイシャ</t>
    </rPh>
    <rPh sb="4" eb="6">
      <t>ヨコハマ</t>
    </rPh>
    <phoneticPr fontId="5"/>
  </si>
  <si>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</si>
  <si>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</si>
  <si>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</si>
  <si>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</si>
  <si>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</si>
  <si>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</si>
  <si>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</si>
  <si>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</si>
  <si>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</si>
  <si>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</si>
  <si>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</si>
  <si>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</si>
  <si>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</si>
  <si>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</si>
  <si>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</si>
  <si>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</si>
  <si>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</si>
  <si>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</si>
  <si>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</si>
  <si>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</si>
  <si>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</si>
  <si>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</si>
  <si>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</si>
  <si>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公益財団法人川崎・横浜公害保健センター</t>
    <rPh sb="0" eb="2">
      <t>コウエキ</t>
    </rPh>
    <rPh sb="2" eb="4">
      <t>ザイダン</t>
    </rPh>
    <rPh sb="4" eb="6">
      <t>ホウジン</t>
    </rPh>
    <rPh sb="6" eb="8">
      <t>カワサキ</t>
    </rPh>
    <rPh sb="9" eb="11">
      <t>ヨコハマ</t>
    </rPh>
    <rPh sb="11" eb="13">
      <t>コウガイ</t>
    </rPh>
    <rPh sb="13" eb="15">
      <t>ホケン</t>
    </rPh>
    <phoneticPr fontId="5"/>
  </si>
  <si>
    <t>一般財団法人シルクセンター国際貿易観光会館</t>
    <rPh sb="0" eb="2">
      <t>イッパン</t>
    </rPh>
    <rPh sb="2" eb="4">
      <t>ザイダン</t>
    </rPh>
    <rPh sb="4" eb="6">
      <t>ホウジン</t>
    </rPh>
    <rPh sb="13" eb="15">
      <t>コクサイ</t>
    </rPh>
    <rPh sb="15" eb="17">
      <t>ボウエキ</t>
    </rPh>
    <rPh sb="17" eb="19">
      <t>カンコウ</t>
    </rPh>
    <rPh sb="19" eb="21">
      <t>カイカン</t>
    </rPh>
    <phoneticPr fontId="5"/>
  </si>
  <si>
    <t>神奈川県住宅供給公社</t>
    <rPh sb="0" eb="4">
      <t>カナガワケン</t>
    </rPh>
    <rPh sb="4" eb="6">
      <t>ジュウタク</t>
    </rPh>
    <rPh sb="6" eb="8">
      <t>キョウキュウ</t>
    </rPh>
    <rPh sb="8" eb="10">
      <t>コウシャ</t>
    </rPh>
    <phoneticPr fontId="5"/>
  </si>
  <si>
    <t>公立大学法人横浜市立大学</t>
    <rPh sb="0" eb="2">
      <t>コウリツ</t>
    </rPh>
    <rPh sb="2" eb="4">
      <t>ダイガク</t>
    </rPh>
    <rPh sb="4" eb="6">
      <t>ホウジン</t>
    </rPh>
    <rPh sb="6" eb="10">
      <t>ヨコハマシリツ</t>
    </rPh>
    <rPh sb="10" eb="12">
      <t>ダイガク</t>
    </rPh>
    <phoneticPr fontId="5"/>
  </si>
  <si>
    <t>横浜市信用保証協会</t>
    <rPh sb="0" eb="3">
      <t>ヨコハマシ</t>
    </rPh>
    <rPh sb="3" eb="5">
      <t>シンヨウ</t>
    </rPh>
    <rPh sb="5" eb="7">
      <t>ホショウ</t>
    </rPh>
    <rPh sb="7" eb="9">
      <t>キョウカイ</t>
    </rPh>
    <phoneticPr fontId="16"/>
  </si>
  <si>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6"/>
  </si>
  <si>
    <t>社会福祉法人横浜市リハビリテーション事業団</t>
    <rPh sb="6" eb="9">
      <t>ヨコハマシ</t>
    </rPh>
    <rPh sb="18" eb="20">
      <t>ジギョウ</t>
    </rPh>
    <rPh sb="20" eb="21">
      <t>ダン</t>
    </rPh>
    <phoneticPr fontId="16"/>
  </si>
  <si>
    <t>一般社団法人横浜市工業会連合会</t>
  </si>
  <si>
    <t>一般社団法人横浜市商店街総連合会</t>
  </si>
  <si>
    <t>公益財団法人横浜市老人クラブ連合会</t>
  </si>
  <si>
    <t>一般社団法人横浜市歯科医師会</t>
  </si>
  <si>
    <t>一般社団法人横浜市医師会</t>
  </si>
  <si>
    <t>一般社団法人横浜港振興協会</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</si>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</sst>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45307</c:v>
                </c:pt>
                <c:pt idx="1">
                  <c:v>45149</c:v>
                </c:pt>
                <c:pt idx="2">
                  <c:v>46203</c:v>
                </c:pt>
                <c:pt idx="3">
                  <c:v>49782</c:v>
                </c:pt>
                <c:pt idx="4">
                  <c:v>47548</c:v>
                </c:pt>
              </c:numCache>
            </c:numRef>
          </c:val>
          <c:smooth val="0"/>
        </c:ser>
        <c:dLbls>
          <c:showLegendKey val="0"/>
          <c:showVal val="0"/>
          <c:showCatName val="0"/>
          <c:showSerName val="0"/>
          <c:showPercent val="0"/>
          <c:showBubbleSize val="0"/>
        </c:dLbls>
        <c:marker val="1"/>
        <c:smooth val="0"/>
        <c:axId val="213348352"/>
        <c:axId val="213350272"/>
      </c:lineChart>
      <c:catAx>
        <c:axId val="213348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350272"/>
        <c:crosses val="autoZero"/>
        <c:auto val="1"/>
        <c:lblAlgn val="ctr"/>
        <c:lblOffset val="100"/>
        <c:tickLblSkip val="1"/>
        <c:tickMarkSkip val="1"/>
        <c:noMultiLvlLbl val="0"/>
      </c:catAx>
      <c:valAx>
        <c:axId val="213350272"/>
        <c:scaling>
          <c:orientation val="minMax"/>
          <c:max val="58000"/>
          <c:min val="4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34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1.18</c:v>
                </c:pt>
                <c:pt idx="1">
                  <c:v>1.36</c:v>
                </c:pt>
                <c:pt idx="2">
                  <c:v>1.02</c:v>
                </c:pt>
                <c:pt idx="3">
                  <c:v>2.23</c:v>
                </c:pt>
                <c:pt idx="4">
                  <c:v>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2.02</c:v>
                </c:pt>
                <c:pt idx="1">
                  <c:v>1.36</c:v>
                </c:pt>
                <c:pt idx="2">
                  <c:v>1.59</c:v>
                </c:pt>
                <c:pt idx="3">
                  <c:v>2.2999999999999998</c:v>
                </c:pt>
                <c:pt idx="4">
                  <c:v>2.31</c:v>
                </c:pt>
              </c:numCache>
            </c:numRef>
          </c:val>
        </c:ser>
        <c:dLbls>
          <c:showLegendKey val="0"/>
          <c:showVal val="0"/>
          <c:showCatName val="0"/>
          <c:showSerName val="0"/>
          <c:showPercent val="0"/>
          <c:showBubbleSize val="0"/>
        </c:dLbls>
        <c:gapWidth val="250"/>
        <c:overlap val="100"/>
        <c:axId val="213744256"/>
        <c:axId val="21374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0.73</c:v>
                </c:pt>
                <c:pt idx="1">
                  <c:v>-0.71</c:v>
                </c:pt>
                <c:pt idx="2">
                  <c:v>-0.45</c:v>
                </c:pt>
                <c:pt idx="3">
                  <c:v>1.89</c:v>
                </c:pt>
                <c:pt idx="4">
                  <c:v>-1.39</c:v>
                </c:pt>
              </c:numCache>
            </c:numRef>
          </c:val>
          <c:smooth val="0"/>
        </c:ser>
        <c:dLbls>
          <c:showLegendKey val="0"/>
          <c:showVal val="0"/>
          <c:showCatName val="0"/>
          <c:showSerName val="0"/>
          <c:showPercent val="0"/>
          <c:showBubbleSize val="0"/>
        </c:dLbls>
        <c:marker val="1"/>
        <c:smooth val="0"/>
        <c:axId val="213744256"/>
        <c:axId val="213746432"/>
      </c:lineChart>
      <c:catAx>
        <c:axId val="2137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746432"/>
        <c:crosses val="autoZero"/>
        <c:auto val="1"/>
        <c:lblAlgn val="ctr"/>
        <c:lblOffset val="100"/>
        <c:tickLblSkip val="1"/>
        <c:tickMarkSkip val="1"/>
        <c:noMultiLvlLbl val="0"/>
      </c:catAx>
      <c:valAx>
        <c:axId val="21374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1.22</c:v>
                </c:pt>
                <c:pt idx="2">
                  <c:v>#N/A</c:v>
                </c:pt>
                <c:pt idx="3">
                  <c:v>1.21</c:v>
                </c:pt>
                <c:pt idx="4">
                  <c:v>#N/A</c:v>
                </c:pt>
                <c:pt idx="5">
                  <c:v>0.93</c:v>
                </c:pt>
                <c:pt idx="6">
                  <c:v>#N/A</c:v>
                </c:pt>
                <c:pt idx="7">
                  <c:v>1.85</c:v>
                </c:pt>
                <c:pt idx="8">
                  <c:v>#N/A</c:v>
                </c:pt>
                <c:pt idx="9">
                  <c:v>1.1100000000000001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0.26</c:v>
                </c:pt>
                <c:pt idx="2">
                  <c:v>#N/A</c:v>
                </c:pt>
                <c:pt idx="3">
                  <c:v>0.28999999999999998</c:v>
                </c:pt>
                <c:pt idx="4">
                  <c:v>#N/A</c:v>
                </c:pt>
                <c:pt idx="5">
                  <c:v>0.33</c:v>
                </c:pt>
                <c:pt idx="6">
                  <c:v>#N/A</c:v>
                </c:pt>
                <c:pt idx="7">
                  <c:v>0.43</c:v>
                </c:pt>
                <c:pt idx="8">
                  <c:v>#N/A</c:v>
                </c:pt>
                <c:pt idx="9">
                  <c:v>0.44</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c:v>
                </c:pt>
                <c:pt idx="2">
                  <c:v>#N/A</c:v>
                </c:pt>
                <c:pt idx="3">
                  <c:v>0.47</c:v>
                </c:pt>
                <c:pt idx="4">
                  <c:v>#N/A</c:v>
                </c:pt>
                <c:pt idx="5">
                  <c:v>0.44</c:v>
                </c:pt>
                <c:pt idx="6">
                  <c:v>#N/A</c:v>
                </c:pt>
                <c:pt idx="7">
                  <c:v>0.43</c:v>
                </c:pt>
                <c:pt idx="8">
                  <c:v>#N/A</c:v>
                </c:pt>
                <c:pt idx="9">
                  <c:v>0.47</c:v>
                </c:pt>
              </c:numCache>
            </c:numRef>
          </c:val>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0.44</c:v>
                </c:pt>
                <c:pt idx="2">
                  <c:v>#N/A</c:v>
                </c:pt>
                <c:pt idx="3">
                  <c:v>0.36</c:v>
                </c:pt>
                <c:pt idx="4">
                  <c:v>#N/A</c:v>
                </c:pt>
                <c:pt idx="5">
                  <c:v>0.13</c:v>
                </c:pt>
                <c:pt idx="6">
                  <c:v>#N/A</c:v>
                </c:pt>
                <c:pt idx="7">
                  <c:v>0.26</c:v>
                </c:pt>
                <c:pt idx="8">
                  <c:v>#N/A</c:v>
                </c:pt>
                <c:pt idx="9">
                  <c:v>0.56999999999999995</c:v>
                </c:pt>
              </c:numCache>
            </c:numRef>
          </c:val>
        </c:ser>
        <c:ser>
          <c:idx val="5"/>
          <c:order val="5"/>
          <c:tx>
            <c:strRef>
              <c:f>データシート!$A$32</c:f>
              <c:strCache>
                <c:ptCount val="1"/>
                <c:pt idx="0">
                  <c:v>自動車事業会計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0.57999999999999996</c:v>
                </c:pt>
                <c:pt idx="4">
                  <c:v>#N/A</c:v>
                </c:pt>
                <c:pt idx="5">
                  <c:v>0.63</c:v>
                </c:pt>
                <c:pt idx="6">
                  <c:v>#N/A</c:v>
                </c:pt>
                <c:pt idx="7">
                  <c:v>0.7</c:v>
                </c:pt>
                <c:pt idx="8">
                  <c:v>#N/A</c:v>
                </c:pt>
                <c:pt idx="9">
                  <c:v>0.78</c:v>
                </c:pt>
              </c:numCache>
            </c:numRef>
          </c:val>
        </c:ser>
        <c:ser>
          <c:idx val="6"/>
          <c:order val="6"/>
          <c:tx>
            <c:strRef>
              <c:f>データシート!$A$33</c:f>
              <c:strCache>
                <c:ptCount val="1"/>
                <c:pt idx="0">
                  <c:v>高速鉄道事業会計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0.09</c:v>
                </c:pt>
                <c:pt idx="6">
                  <c:v>#N/A</c:v>
                </c:pt>
                <c:pt idx="7">
                  <c:v>0.68</c:v>
                </c:pt>
                <c:pt idx="8">
                  <c:v>#N/A</c:v>
                </c:pt>
                <c:pt idx="9">
                  <c:v>0.81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1.51</c:v>
                </c:pt>
                <c:pt idx="2">
                  <c:v>#N/A</c:v>
                </c:pt>
                <c:pt idx="3">
                  <c:v>0.89</c:v>
                </c:pt>
                <c:pt idx="4">
                  <c:v>#N/A</c:v>
                </c:pt>
                <c:pt idx="5">
                  <c:v>1.1200000000000001</c:v>
                </c:pt>
                <c:pt idx="6">
                  <c:v>#N/A</c:v>
                </c:pt>
                <c:pt idx="7">
                  <c:v>1.46</c:v>
                </c:pt>
                <c:pt idx="8">
                  <c:v>#N/A</c:v>
                </c:pt>
                <c:pt idx="9">
                  <c:v>1.73</c:v>
                </c:pt>
              </c:numCache>
            </c:numRef>
          </c:val>
        </c:ser>
        <c:ser>
          <c:idx val="8"/>
          <c:order val="8"/>
          <c:tx>
            <c:strRef>
              <c:f>データシート!$A$35</c:f>
              <c:strCache>
                <c:ptCount val="1"/>
                <c:pt idx="0">
                  <c:v>国民健康保険事業費会計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2.6</c:v>
                </c:pt>
                <c:pt idx="1">
                  <c:v>#N/A</c:v>
                </c:pt>
                <c:pt idx="2">
                  <c:v>1.1499999999999999</c:v>
                </c:pt>
                <c:pt idx="3">
                  <c:v>#N/A</c:v>
                </c:pt>
                <c:pt idx="4">
                  <c:v>0.03</c:v>
                </c:pt>
                <c:pt idx="5">
                  <c:v>#N/A</c:v>
                </c:pt>
                <c:pt idx="6">
                  <c:v>#N/A</c:v>
                </c:pt>
                <c:pt idx="7">
                  <c:v>1.41</c:v>
                </c:pt>
                <c:pt idx="8">
                  <c:v>#N/A</c:v>
                </c:pt>
                <c:pt idx="9">
                  <c:v>1.98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3.03</c:v>
                </c:pt>
                <c:pt idx="2">
                  <c:v>#N/A</c:v>
                </c:pt>
                <c:pt idx="3">
                  <c:v>3.22</c:v>
                </c:pt>
                <c:pt idx="4">
                  <c:v>#N/A</c:v>
                </c:pt>
                <c:pt idx="5">
                  <c:v>2.99</c:v>
                </c:pt>
                <c:pt idx="6">
                  <c:v>#N/A</c:v>
                </c:pt>
                <c:pt idx="7">
                  <c:v>3.39</c:v>
                </c:pt>
                <c:pt idx="8">
                  <c:v>#N/A</c:v>
                </c:pt>
                <c:pt idx="9">
                  <c:v>2.96</c:v>
                </c:pt>
              </c:numCache>
            </c:numRef>
          </c:val>
        </c:ser>
        <c:dLbls>
          <c:showLegendKey val="0"/>
          <c:showVal val="0"/>
          <c:showCatName val="0"/>
          <c:showSerName val="0"/>
          <c:showPercent val="0"/>
          <c:showBubbleSize val="0"/>
        </c:dLbls>
        <c:gapWidth val="150"/>
        <c:overlap val="100"/>
        <c:axId val="213971712"/>
        <c:axId val="213973248"/>
      </c:barChart>
      <c:catAx>
        <c:axId val="2139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973248"/>
        <c:crosses val="autoZero"/>
        <c:auto val="1"/>
        <c:lblAlgn val="ctr"/>
        <c:lblOffset val="100"/>
        <c:tickLblSkip val="1"/>
        <c:tickMarkSkip val="1"/>
        <c:noMultiLvlLbl val="0"/>
      </c:catAx>
      <c:valAx>
        <c:axId val="2139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97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181451</c:v>
                </c:pt>
                <c:pt idx="5">
                  <c:v>180136</c:v>
                </c:pt>
                <c:pt idx="8">
                  <c:v>177969</c:v>
                </c:pt>
                <c:pt idx="11">
                  <c:v>178200</c:v>
                </c:pt>
                <c:pt idx="14">
                  <c:v>172440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1932</c:v>
                </c:pt>
                <c:pt idx="3">
                  <c:v>1012</c:v>
                </c:pt>
                <c:pt idx="6">
                  <c:v>1308</c:v>
                </c:pt>
                <c:pt idx="9">
                  <c:v>1649</c:v>
                </c:pt>
                <c:pt idx="12">
                  <c:v>1650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69459</c:v>
                </c:pt>
                <c:pt idx="3">
                  <c:v>66893</c:v>
                </c:pt>
                <c:pt idx="6">
                  <c:v>65397</c:v>
                </c:pt>
                <c:pt idx="9">
                  <c:v>63039</c:v>
                </c:pt>
                <c:pt idx="12">
                  <c:v>62735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76243</c:v>
                </c:pt>
                <c:pt idx="3">
                  <c:v>79354</c:v>
                </c:pt>
                <c:pt idx="6">
                  <c:v>79687</c:v>
                </c:pt>
                <c:pt idx="9">
                  <c:v>78841</c:v>
                </c:pt>
                <c:pt idx="12">
                  <c:v>78853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34292</c:v>
                </c:pt>
                <c:pt idx="3">
                  <c:v>29856</c:v>
                </c:pt>
                <c:pt idx="6">
                  <c:v>38508</c:v>
                </c:pt>
                <c:pt idx="9">
                  <c:v>47405</c:v>
                </c:pt>
                <c:pt idx="12">
                  <c:v>52758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108504</c:v>
                </c:pt>
                <c:pt idx="3">
                  <c:v>103475</c:v>
                </c:pt>
                <c:pt idx="6">
                  <c:v>101189</c:v>
                </c:pt>
                <c:pt idx="9">
                  <c:v>98626</c:v>
                </c:pt>
                <c:pt idx="12">
                  <c:v>111412</c:v>
                </c:pt>
              </c:numCache>
            </c:numRef>
          </c:val>
        </c:ser>
        <c:dLbls>
          <c:showLegendKey val="0"/>
          <c:showVal val="0"/>
          <c:showCatName val="0"/>
          <c:showSerName val="0"/>
          <c:showPercent val="0"/>
          <c:showBubbleSize val="0"/>
        </c:dLbls>
        <c:gapWidth val="100"/>
        <c:overlap val="100"/>
        <c:axId val="212938752"/>
        <c:axId val="21294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108989</c:v>
                </c:pt>
                <c:pt idx="2">
                  <c:v>#N/A</c:v>
                </c:pt>
                <c:pt idx="3">
                  <c:v>#N/A</c:v>
                </c:pt>
                <c:pt idx="4">
                  <c:v>100455</c:v>
                </c:pt>
                <c:pt idx="5">
                  <c:v>#N/A</c:v>
                </c:pt>
                <c:pt idx="6">
                  <c:v>#N/A</c:v>
                </c:pt>
                <c:pt idx="7">
                  <c:v>108121</c:v>
                </c:pt>
                <c:pt idx="8">
                  <c:v>#N/A</c:v>
                </c:pt>
                <c:pt idx="9">
                  <c:v>#N/A</c:v>
                </c:pt>
                <c:pt idx="10">
                  <c:v>111360</c:v>
                </c:pt>
                <c:pt idx="11">
                  <c:v>#N/A</c:v>
                </c:pt>
                <c:pt idx="12">
                  <c:v>#N/A</c:v>
                </c:pt>
                <c:pt idx="13">
                  <c:v>134968</c:v>
                </c:pt>
                <c:pt idx="14">
                  <c:v>#N/A</c:v>
                </c:pt>
              </c:numCache>
            </c:numRef>
          </c:val>
          <c:smooth val="0"/>
        </c:ser>
        <c:dLbls>
          <c:showLegendKey val="0"/>
          <c:showVal val="0"/>
          <c:showCatName val="0"/>
          <c:showSerName val="0"/>
          <c:showPercent val="0"/>
          <c:showBubbleSize val="0"/>
        </c:dLbls>
        <c:marker val="1"/>
        <c:smooth val="0"/>
        <c:axId val="212938752"/>
        <c:axId val="212940672"/>
      </c:lineChart>
      <c:catAx>
        <c:axId val="2129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40672"/>
        <c:crosses val="autoZero"/>
        <c:auto val="1"/>
        <c:lblAlgn val="ctr"/>
        <c:lblOffset val="100"/>
        <c:tickLblSkip val="1"/>
        <c:tickMarkSkip val="1"/>
        <c:noMultiLvlLbl val="0"/>
      </c:catAx>
      <c:valAx>
        <c:axId val="21294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1410153</c:v>
                </c:pt>
                <c:pt idx="5">
                  <c:v>1393812</c:v>
                </c:pt>
                <c:pt idx="8">
                  <c:v>1408845</c:v>
                </c:pt>
                <c:pt idx="11">
                  <c:v>1400502</c:v>
                </c:pt>
                <c:pt idx="14">
                  <c:v>1401034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772448</c:v>
                </c:pt>
                <c:pt idx="5">
                  <c:v>797695</c:v>
                </c:pt>
                <c:pt idx="8">
                  <c:v>770652</c:v>
                </c:pt>
                <c:pt idx="11">
                  <c:v>695267</c:v>
                </c:pt>
                <c:pt idx="14">
                  <c:v>658715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113887</c:v>
                </c:pt>
                <c:pt idx="5">
                  <c:v>156618</c:v>
                </c:pt>
                <c:pt idx="8">
                  <c:v>186548</c:v>
                </c:pt>
                <c:pt idx="11">
                  <c:v>158910</c:v>
                </c:pt>
                <c:pt idx="14">
                  <c:v>142221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1503</c:v>
                </c:pt>
                <c:pt idx="3">
                  <c:v>1503</c:v>
                </c:pt>
                <c:pt idx="6">
                  <c:v>1503</c:v>
                </c:pt>
                <c:pt idx="9">
                  <c:v>1503</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264375</c:v>
                </c:pt>
                <c:pt idx="3">
                  <c:v>248451</c:v>
                </c:pt>
                <c:pt idx="6">
                  <c:v>234717</c:v>
                </c:pt>
                <c:pt idx="9">
                  <c:v>81409</c:v>
                </c:pt>
                <c:pt idx="12">
                  <c:v>76211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190621</c:v>
                </c:pt>
                <c:pt idx="3">
                  <c:v>181912</c:v>
                </c:pt>
                <c:pt idx="6">
                  <c:v>180489</c:v>
                </c:pt>
                <c:pt idx="9">
                  <c:v>169247</c:v>
                </c:pt>
                <c:pt idx="12">
                  <c:v>156632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3975</c:v>
                </c:pt>
                <c:pt idx="3">
                  <c:v>3295</c:v>
                </c:pt>
                <c:pt idx="6">
                  <c:v>2652</c:v>
                </c:pt>
                <c:pt idx="9">
                  <c:v>2043</c:v>
                </c:pt>
                <c:pt idx="12">
                  <c:v>1479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913098</c:v>
                </c:pt>
                <c:pt idx="3">
                  <c:v>854934</c:v>
                </c:pt>
                <c:pt idx="6">
                  <c:v>788742</c:v>
                </c:pt>
                <c:pt idx="9">
                  <c:v>745137</c:v>
                </c:pt>
                <c:pt idx="12">
                  <c:v>637032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9316</c:v>
                </c:pt>
                <c:pt idx="3">
                  <c:v>12673</c:v>
                </c:pt>
                <c:pt idx="6">
                  <c:v>17204</c:v>
                </c:pt>
                <c:pt idx="9">
                  <c:v>15704</c:v>
                </c:pt>
                <c:pt idx="12">
                  <c:v>14154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2477559</c:v>
                </c:pt>
                <c:pt idx="3">
                  <c:v>2500035</c:v>
                </c:pt>
                <c:pt idx="6">
                  <c:v>2520347</c:v>
                </c:pt>
                <c:pt idx="9">
                  <c:v>2623876</c:v>
                </c:pt>
                <c:pt idx="12">
                  <c:v>2596234</c:v>
                </c:pt>
              </c:numCache>
            </c:numRef>
          </c:val>
        </c:ser>
        <c:dLbls>
          <c:showLegendKey val="0"/>
          <c:showVal val="0"/>
          <c:showCatName val="0"/>
          <c:showSerName val="0"/>
          <c:showPercent val="0"/>
          <c:showBubbleSize val="0"/>
        </c:dLbls>
        <c:gapWidth val="100"/>
        <c:overlap val="100"/>
        <c:axId val="213807104"/>
        <c:axId val="21380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1563958</c:v>
                </c:pt>
                <c:pt idx="2">
                  <c:v>#N/A</c:v>
                </c:pt>
                <c:pt idx="3">
                  <c:v>#N/A</c:v>
                </c:pt>
                <c:pt idx="4">
                  <c:v>1454678</c:v>
                </c:pt>
                <c:pt idx="5">
                  <c:v>#N/A</c:v>
                </c:pt>
                <c:pt idx="6">
                  <c:v>#N/A</c:v>
                </c:pt>
                <c:pt idx="7">
                  <c:v>1379609</c:v>
                </c:pt>
                <c:pt idx="8">
                  <c:v>#N/A</c:v>
                </c:pt>
                <c:pt idx="9">
                  <c:v>#N/A</c:v>
                </c:pt>
                <c:pt idx="10">
                  <c:v>1384238</c:v>
                </c:pt>
                <c:pt idx="11">
                  <c:v>#N/A</c:v>
                </c:pt>
                <c:pt idx="12">
                  <c:v>#N/A</c:v>
                </c:pt>
                <c:pt idx="13">
                  <c:v>1279770</c:v>
                </c:pt>
                <c:pt idx="14">
                  <c:v>#N/A</c:v>
                </c:pt>
              </c:numCache>
            </c:numRef>
          </c:val>
          <c:smooth val="0"/>
        </c:ser>
        <c:dLbls>
          <c:showLegendKey val="0"/>
          <c:showVal val="0"/>
          <c:showCatName val="0"/>
          <c:showSerName val="0"/>
          <c:showPercent val="0"/>
          <c:showBubbleSize val="0"/>
        </c:dLbls>
        <c:marker val="1"/>
        <c:smooth val="0"/>
        <c:axId val="213807104"/>
        <c:axId val="213809024"/>
      </c:lineChart>
      <c:catAx>
        <c:axId val="2138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809024"/>
        <c:crosses val="autoZero"/>
        <c:auto val="1"/>
        <c:lblAlgn val="ctr"/>
        <c:lblOffset val="100"/>
        <c:tickLblSkip val="1"/>
        <c:tickMarkSkip val="1"/>
        <c:noMultiLvlLbl val="0"/>
      </c:catAx>
      <c:valAx>
        <c:axId val="21380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3,722,250
3,644,429
437.49
1,469,029,104
1,443,265,279
10,578,099
813,257,533
2,346,433,697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税収は増加し、基準財政需要額は公債費の減などにより</a:t>
          </a:r>
          <a:r>
            <a:rPr kumimoji="1" lang="en-US" altLang="ja-JP" sz="1300">
              <a:latin typeface="ＭＳ Ｐゴシック"/>
            </a:rPr>
            <a:t>25</a:t>
          </a:r>
          <a:r>
            <a:rPr kumimoji="1" lang="ja-JP" altLang="en-US" sz="1300">
              <a:latin typeface="ＭＳ Ｐゴシック"/>
            </a:rPr>
            <a:t>年度に比較して減額となっていますが、臨時財政対策債への振替割合が、</a:t>
          </a:r>
          <a:r>
            <a:rPr kumimoji="1" lang="en-US" altLang="ja-JP" sz="1300">
              <a:latin typeface="ＭＳ Ｐゴシック"/>
            </a:rPr>
            <a:t>25</a:t>
          </a:r>
          <a:r>
            <a:rPr kumimoji="1" lang="ja-JP" altLang="en-US" sz="1300">
              <a:latin typeface="ＭＳ Ｐゴシック"/>
            </a:rPr>
            <a:t>年度に比べて減少したため、財政力指数は横ばいとなっています。</a:t>
          </a:r>
        </a:p>
        <a:p>
          <a:r>
            <a:rPr kumimoji="1" lang="ja-JP" altLang="en-US" sz="1300">
              <a:latin typeface="ＭＳ Ｐゴシック"/>
            </a:rPr>
            <a:t>　なお、平成</a:t>
          </a:r>
          <a:r>
            <a:rPr kumimoji="1" lang="en-US" altLang="ja-JP" sz="1300">
              <a:latin typeface="ＭＳ Ｐゴシック"/>
            </a:rPr>
            <a:t>21</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年度の財政力指数</a:t>
          </a:r>
          <a:r>
            <a:rPr kumimoji="1" lang="en-US" altLang="ja-JP" sz="1300">
              <a:latin typeface="ＭＳ Ｐゴシック"/>
            </a:rPr>
            <a:t>1.00</a:t>
          </a:r>
          <a:r>
            <a:rPr kumimoji="1" lang="ja-JP" altLang="en-US" sz="1300">
              <a:latin typeface="ＭＳ Ｐゴシック"/>
            </a:rPr>
            <a:t>以上であるなど、他の政令市と比べた場合には高い水準で推移していますが、政令指定都市の中でも、臨時財政対策債発行可能額に振替えられる割合が大きいことがその要因の一つであり、財政力指数が高いことが単純に、他の政令指定都市に比べて良好な財政状況であることをあらわしているものではありません。</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110490</xdr:rowOff>
    </xdr:from>
    <xdr:to>
      <xdr:col>7</xdr:col>
      <xdr:colOff>152400</xdr:colOff>
      <xdr:row>37</xdr:row>
      <xdr:rowOff>110490</xdr:rowOff>
    </xdr:to>
    <xdr:cxnSp macro="">
      <xdr:nvCxnSpPr>
        <xdr:cNvPr id="65" name="直線コネクタ 64"/>
        <xdr:cNvCxnSpPr/>
      </xdr:nvCxnSpPr>
      <xdr:spPr>
        <a:xfrm>
          <a:off x="4114800" y="645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110490</xdr:rowOff>
    </xdr:from>
    <xdr:to>
      <xdr:col>6</xdr:col>
      <xdr:colOff>0</xdr:colOff>
      <xdr:row>37</xdr:row>
      <xdr:rowOff>110490</xdr:rowOff>
    </xdr:to>
    <xdr:cxnSp macro="">
      <xdr:nvCxnSpPr>
        <xdr:cNvPr id="68" name="直線コネクタ 67"/>
        <xdr:cNvCxnSpPr/>
      </xdr:nvCxnSpPr>
      <xdr:spPr>
        <a:xfrm>
          <a:off x="3225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13970</xdr:rowOff>
    </xdr:from>
    <xdr:to>
      <xdr:col>4</xdr:col>
      <xdr:colOff>482600</xdr:colOff>
      <xdr:row>37</xdr:row>
      <xdr:rowOff>110490</xdr:rowOff>
    </xdr:to>
    <xdr:cxnSp macro="">
      <xdr:nvCxnSpPr>
        <xdr:cNvPr id="71" name="直線コネクタ 70"/>
        <xdr:cNvCxnSpPr/>
      </xdr:nvCxnSpPr>
      <xdr:spPr>
        <a:xfrm>
          <a:off x="2336800" y="635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13970</xdr:rowOff>
    </xdr:to>
    <xdr:cxnSp macro="">
      <xdr:nvCxnSpPr>
        <xdr:cNvPr id="74" name="直線コネクタ 73"/>
        <xdr:cNvCxnSpPr/>
      </xdr:nvCxnSpPr>
      <xdr:spPr>
        <a:xfrm>
          <a:off x="1447800" y="62611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114317</xdr:rowOff>
    </xdr:from>
    <xdr:ext cx="762000" cy="259045"/>
    <xdr:sp macro="" textlink="">
      <xdr:nvSpPr>
        <xdr:cNvPr id="76" name="テキスト ボックス 75"/>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8" name="テキスト ボックス 77"/>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59690</xdr:rowOff>
    </xdr:from>
    <xdr:to>
      <xdr:col>7</xdr:col>
      <xdr:colOff>203200</xdr:colOff>
      <xdr:row>37</xdr:row>
      <xdr:rowOff>161290</xdr:rowOff>
    </xdr:to>
    <xdr:sp macro="" textlink="">
      <xdr:nvSpPr>
        <xdr:cNvPr id="84" name="円/楕円 83"/>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76217</xdr:rowOff>
    </xdr:from>
    <xdr:ext cx="762000" cy="259045"/>
    <xdr:sp macro="" textlink="">
      <xdr:nvSpPr>
        <xdr:cNvPr id="85" name="財政力該当値テキスト"/>
        <xdr:cNvSpPr txBox="1"/>
      </xdr:nvSpPr>
      <xdr:spPr>
        <a:xfrm>
          <a:off x="5041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59690</xdr:rowOff>
    </xdr:from>
    <xdr:to>
      <xdr:col>6</xdr:col>
      <xdr:colOff>50800</xdr:colOff>
      <xdr:row>37</xdr:row>
      <xdr:rowOff>161290</xdr:rowOff>
    </xdr:to>
    <xdr:sp macro="" textlink="">
      <xdr:nvSpPr>
        <xdr:cNvPr id="86" name="円/楕円 85"/>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17</xdr:rowOff>
    </xdr:from>
    <xdr:ext cx="736600" cy="259045"/>
    <xdr:sp macro="" textlink="">
      <xdr:nvSpPr>
        <xdr:cNvPr id="87" name="テキスト ボックス 86"/>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59690</xdr:rowOff>
    </xdr:from>
    <xdr:to>
      <xdr:col>4</xdr:col>
      <xdr:colOff>533400</xdr:colOff>
      <xdr:row>37</xdr:row>
      <xdr:rowOff>161290</xdr:rowOff>
    </xdr:to>
    <xdr:sp macro="" textlink="">
      <xdr:nvSpPr>
        <xdr:cNvPr id="88" name="円/楕円 87"/>
        <xdr:cNvSpPr/>
      </xdr:nvSpPr>
      <xdr:spPr>
        <a:xfrm>
          <a:off x="3175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17</xdr:rowOff>
    </xdr:from>
    <xdr:ext cx="762000" cy="259045"/>
    <xdr:sp macro="" textlink="">
      <xdr:nvSpPr>
        <xdr:cNvPr id="89" name="テキスト ボックス 88"/>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134620</xdr:rowOff>
    </xdr:from>
    <xdr:to>
      <xdr:col>3</xdr:col>
      <xdr:colOff>330200</xdr:colOff>
      <xdr:row>37</xdr:row>
      <xdr:rowOff>64770</xdr:rowOff>
    </xdr:to>
    <xdr:sp macro="" textlink="">
      <xdr:nvSpPr>
        <xdr:cNvPr id="90" name="円/楕円 89"/>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91" name="テキスト ボックス 90"/>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2" name="円/楕円 91"/>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3" name="テキスト ボックス 92"/>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a:rPr>
            <a:t>　平成</a:t>
          </a:r>
          <a:r>
            <a:rPr kumimoji="1" lang="en-US" altLang="ja-JP" sz="1000">
              <a:solidFill>
                <a:sysClr val="windowText" lastClr="000000"/>
              </a:solidFill>
              <a:latin typeface="ＭＳ Ｐゴシック"/>
            </a:rPr>
            <a:t>17</a:t>
          </a:r>
          <a:r>
            <a:rPr kumimoji="1" lang="ja-JP" altLang="en-US" sz="1000">
              <a:solidFill>
                <a:sysClr val="windowText" lastClr="000000"/>
              </a:solidFill>
              <a:latin typeface="ＭＳ Ｐゴシック"/>
            </a:rPr>
            <a:t>年度に</a:t>
          </a:r>
          <a:r>
            <a:rPr kumimoji="1" lang="en-US" altLang="ja-JP" sz="1000">
              <a:solidFill>
                <a:sysClr val="windowText" lastClr="000000"/>
              </a:solidFill>
              <a:latin typeface="ＭＳ Ｐゴシック"/>
            </a:rPr>
            <a:t>90</a:t>
          </a:r>
          <a:r>
            <a:rPr kumimoji="1" lang="ja-JP" altLang="en-US" sz="1000">
              <a:solidFill>
                <a:sysClr val="windowText" lastClr="000000"/>
              </a:solidFill>
              <a:latin typeface="ＭＳ Ｐゴシック"/>
            </a:rPr>
            <a:t>％台に上昇し、その後は</a:t>
          </a:r>
          <a:r>
            <a:rPr kumimoji="1" lang="en-US" altLang="ja-JP" sz="1000">
              <a:solidFill>
                <a:sysClr val="windowText" lastClr="000000"/>
              </a:solidFill>
              <a:latin typeface="ＭＳ Ｐゴシック"/>
            </a:rPr>
            <a:t>90</a:t>
          </a:r>
          <a:r>
            <a:rPr kumimoji="1" lang="ja-JP" altLang="en-US" sz="1000">
              <a:solidFill>
                <a:sysClr val="windowText" lastClr="000000"/>
              </a:solidFill>
              <a:latin typeface="ＭＳ Ｐゴシック"/>
            </a:rPr>
            <a:t>％台で推移しています。扶助費が年々増加している中で、それ以外の経費や経常一般財源等の状況により、比率が増減しています。</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平成</a:t>
          </a:r>
          <a:r>
            <a:rPr kumimoji="1" lang="en-US" altLang="ja-JP" sz="1000">
              <a:solidFill>
                <a:sysClr val="windowText" lastClr="000000"/>
              </a:solidFill>
              <a:latin typeface="ＭＳ Ｐゴシック"/>
            </a:rPr>
            <a:t>23</a:t>
          </a:r>
          <a:r>
            <a:rPr kumimoji="1" lang="ja-JP" altLang="en-US" sz="1000">
              <a:solidFill>
                <a:sysClr val="windowText" lastClr="000000"/>
              </a:solidFill>
              <a:latin typeface="ＭＳ Ｐゴシック"/>
            </a:rPr>
            <a:t>年度は、人件費など経常的な経費に充当する経費が増加した一方で、法人市民税収入の増により経常一般財源等が増加したため、改善しています。</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平成</a:t>
          </a:r>
          <a:r>
            <a:rPr kumimoji="1" lang="en-US" altLang="ja-JP" sz="1000">
              <a:solidFill>
                <a:sysClr val="windowText" lastClr="000000"/>
              </a:solidFill>
              <a:latin typeface="ＭＳ Ｐゴシック"/>
            </a:rPr>
            <a:t>24</a:t>
          </a:r>
          <a:r>
            <a:rPr kumimoji="1" lang="ja-JP" altLang="en-US" sz="1000">
              <a:solidFill>
                <a:sysClr val="windowText" lastClr="000000"/>
              </a:solidFill>
              <a:latin typeface="ＭＳ Ｐゴシック"/>
            </a:rPr>
            <a:t>年度は、扶助費など経常的な経費に充当する経費が増加し、固定資産税の減により経常一般財源が減少したため、上昇しています。</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平成</a:t>
          </a:r>
          <a:r>
            <a:rPr kumimoji="1" lang="en-US" altLang="ja-JP" sz="1000">
              <a:solidFill>
                <a:sysClr val="windowText" lastClr="000000"/>
              </a:solidFill>
              <a:latin typeface="ＭＳ Ｐゴシック"/>
            </a:rPr>
            <a:t>25</a:t>
          </a:r>
          <a:r>
            <a:rPr kumimoji="1" lang="ja-JP" altLang="en-US" sz="1000">
              <a:solidFill>
                <a:sysClr val="windowText" lastClr="000000"/>
              </a:solidFill>
              <a:latin typeface="ＭＳ Ｐゴシック"/>
            </a:rPr>
            <a:t>年度は、市税や県税交付金の増などにより、経常一般財源等が増加したため、改善しています。</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平成</a:t>
          </a:r>
          <a:r>
            <a:rPr kumimoji="1" lang="en-US" altLang="ja-JP" sz="1000">
              <a:solidFill>
                <a:sysClr val="windowText" lastClr="000000"/>
              </a:solidFill>
              <a:latin typeface="ＭＳ Ｐゴシック"/>
            </a:rPr>
            <a:t>26</a:t>
          </a:r>
          <a:r>
            <a:rPr kumimoji="1" lang="ja-JP" altLang="en-US" sz="1000">
              <a:solidFill>
                <a:sysClr val="windowText" lastClr="000000"/>
              </a:solidFill>
              <a:latin typeface="ＭＳ Ｐゴシック"/>
            </a:rPr>
            <a:t>年度は、市税や地方交付税の増加などにより、経常一般財源が増加しましたが、扶助費の増や三セク債の元金償還が始まったことなどによる公債費の増等のため、上昇しています。</a:t>
          </a:r>
          <a:endParaRPr kumimoji="1" lang="en-US" altLang="ja-JP" sz="10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142119</xdr:rowOff>
    </xdr:from>
    <xdr:to>
      <xdr:col>7</xdr:col>
      <xdr:colOff>152400</xdr:colOff>
      <xdr:row>64</xdr:row>
      <xdr:rowOff>155424</xdr:rowOff>
    </xdr:to>
    <xdr:cxnSp macro="">
      <xdr:nvCxnSpPr>
        <xdr:cNvPr id="130" name="直線コネクタ 129"/>
        <xdr:cNvCxnSpPr/>
      </xdr:nvCxnSpPr>
      <xdr:spPr>
        <a:xfrm>
          <a:off x="4114800" y="10772019"/>
          <a:ext cx="8382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142119</xdr:rowOff>
    </xdr:from>
    <xdr:to>
      <xdr:col>6</xdr:col>
      <xdr:colOff>0</xdr:colOff>
      <xdr:row>63</xdr:row>
      <xdr:rowOff>120045</xdr:rowOff>
    </xdr:to>
    <xdr:cxnSp macro="">
      <xdr:nvCxnSpPr>
        <xdr:cNvPr id="133" name="直線コネクタ 132"/>
        <xdr:cNvCxnSpPr/>
      </xdr:nvCxnSpPr>
      <xdr:spPr>
        <a:xfrm flipV="1">
          <a:off x="3225800" y="1077201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107648</xdr:rowOff>
    </xdr:from>
    <xdr:to>
      <xdr:col>4</xdr:col>
      <xdr:colOff>482600</xdr:colOff>
      <xdr:row>63</xdr:row>
      <xdr:rowOff>120045</xdr:rowOff>
    </xdr:to>
    <xdr:cxnSp macro="">
      <xdr:nvCxnSpPr>
        <xdr:cNvPr id="136" name="直線コネクタ 135"/>
        <xdr:cNvCxnSpPr/>
      </xdr:nvCxnSpPr>
      <xdr:spPr>
        <a:xfrm>
          <a:off x="2336800" y="1073754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107648</xdr:rowOff>
    </xdr:from>
    <xdr:to>
      <xdr:col>3</xdr:col>
      <xdr:colOff>279400</xdr:colOff>
      <xdr:row>62</xdr:row>
      <xdr:rowOff>119138</xdr:rowOff>
    </xdr:to>
    <xdr:cxnSp macro="">
      <xdr:nvCxnSpPr>
        <xdr:cNvPr id="139" name="直線コネクタ 138"/>
        <xdr:cNvCxnSpPr/>
      </xdr:nvCxnSpPr>
      <xdr:spPr>
        <a:xfrm flipV="1">
          <a:off x="1447800" y="1073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104624</xdr:rowOff>
    </xdr:from>
    <xdr:to>
      <xdr:col>7</xdr:col>
      <xdr:colOff>203200</xdr:colOff>
      <xdr:row>65</xdr:row>
      <xdr:rowOff>34774</xdr:rowOff>
    </xdr:to>
    <xdr:sp macro="" textlink="">
      <xdr:nvSpPr>
        <xdr:cNvPr id="149" name="円/楕円 148"/>
        <xdr:cNvSpPr/>
      </xdr:nvSpPr>
      <xdr:spPr>
        <a:xfrm>
          <a:off x="49022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76701</xdr:rowOff>
    </xdr:from>
    <xdr:ext cx="762000" cy="259045"/>
    <xdr:sp macro="" textlink="">
      <xdr:nvSpPr>
        <xdr:cNvPr id="150" name="財政構造の弾力性該当値テキスト"/>
        <xdr:cNvSpPr txBox="1"/>
      </xdr:nvSpPr>
      <xdr:spPr>
        <a:xfrm>
          <a:off x="5041900" y="110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91319</xdr:rowOff>
    </xdr:from>
    <xdr:to>
      <xdr:col>6</xdr:col>
      <xdr:colOff>50800</xdr:colOff>
      <xdr:row>63</xdr:row>
      <xdr:rowOff>21469</xdr:rowOff>
    </xdr:to>
    <xdr:sp macro="" textlink="">
      <xdr:nvSpPr>
        <xdr:cNvPr id="151" name="円/楕円 150"/>
        <xdr:cNvSpPr/>
      </xdr:nvSpPr>
      <xdr:spPr>
        <a:xfrm>
          <a:off x="4064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52" name="テキスト ボックス 151"/>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69245</xdr:rowOff>
    </xdr:from>
    <xdr:to>
      <xdr:col>4</xdr:col>
      <xdr:colOff>533400</xdr:colOff>
      <xdr:row>63</xdr:row>
      <xdr:rowOff>170845</xdr:rowOff>
    </xdr:to>
    <xdr:sp macro="" textlink="">
      <xdr:nvSpPr>
        <xdr:cNvPr id="153" name="円/楕円 152"/>
        <xdr:cNvSpPr/>
      </xdr:nvSpPr>
      <xdr:spPr>
        <a:xfrm>
          <a:off x="3175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9572</xdr:rowOff>
    </xdr:from>
    <xdr:ext cx="762000" cy="259045"/>
    <xdr:sp macro="" textlink="">
      <xdr:nvSpPr>
        <xdr:cNvPr id="154" name="テキスト ボックス 153"/>
        <xdr:cNvSpPr txBox="1"/>
      </xdr:nvSpPr>
      <xdr:spPr>
        <a:xfrm>
          <a:off x="2844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56848</xdr:rowOff>
    </xdr:from>
    <xdr:to>
      <xdr:col>3</xdr:col>
      <xdr:colOff>330200</xdr:colOff>
      <xdr:row>62</xdr:row>
      <xdr:rowOff>158448</xdr:rowOff>
    </xdr:to>
    <xdr:sp macro="" textlink="">
      <xdr:nvSpPr>
        <xdr:cNvPr id="155" name="円/楕円 154"/>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168625</xdr:rowOff>
    </xdr:from>
    <xdr:ext cx="762000" cy="259045"/>
    <xdr:sp macro="" textlink="">
      <xdr:nvSpPr>
        <xdr:cNvPr id="156" name="テキスト ボックス 155"/>
        <xdr:cNvSpPr txBox="1"/>
      </xdr:nvSpPr>
      <xdr:spPr>
        <a:xfrm>
          <a:off x="1955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68338</xdr:rowOff>
    </xdr:from>
    <xdr:to>
      <xdr:col>2</xdr:col>
      <xdr:colOff>127000</xdr:colOff>
      <xdr:row>62</xdr:row>
      <xdr:rowOff>169938</xdr:rowOff>
    </xdr:to>
    <xdr:sp macro="" textlink="">
      <xdr:nvSpPr>
        <xdr:cNvPr id="157" name="円/楕円 156"/>
        <xdr:cNvSpPr/>
      </xdr:nvSpPr>
      <xdr:spPr>
        <a:xfrm>
          <a:off x="1397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8665</xdr:rowOff>
    </xdr:from>
    <xdr:ext cx="762000" cy="259045"/>
    <xdr:sp macro="" textlink="">
      <xdr:nvSpPr>
        <xdr:cNvPr id="158" name="テキスト ボックス 157"/>
        <xdr:cNvSpPr txBox="1"/>
      </xdr:nvSpPr>
      <xdr:spPr>
        <a:xfrm>
          <a:off x="1066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00">
              <a:solidFill>
                <a:sysClr val="windowText" lastClr="000000"/>
              </a:solidFill>
              <a:latin typeface="ＭＳ Ｐゴシック"/>
            </a:rPr>
            <a:t>　「横浜市中期</a:t>
          </a:r>
          <a:r>
            <a:rPr kumimoji="1" lang="en-US" altLang="ja-JP" sz="1100">
              <a:solidFill>
                <a:sysClr val="windowText" lastClr="000000"/>
              </a:solidFill>
              <a:latin typeface="ＭＳ Ｐゴシック"/>
            </a:rPr>
            <a:t>4</a:t>
          </a:r>
          <a:r>
            <a:rPr kumimoji="1" lang="ja-JP" altLang="en-US" sz="1100">
              <a:solidFill>
                <a:sysClr val="windowText" lastClr="000000"/>
              </a:solidFill>
              <a:latin typeface="ＭＳ Ｐゴシック"/>
            </a:rPr>
            <a:t>か年計画」（</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29</a:t>
          </a:r>
          <a:r>
            <a:rPr kumimoji="1" lang="ja-JP" altLang="en-US" sz="1100">
              <a:solidFill>
                <a:sysClr val="windowText" lastClr="000000"/>
              </a:solidFill>
              <a:latin typeface="ＭＳ Ｐゴシック"/>
            </a:rPr>
            <a:t>年度）において、増大する行政へのニーズに対応しつつ、スクラップ・アンド・ビルドにより職員定数や職員人件費を抑制するという目標を掲げ、効果的・効率的な執行体制の構築を進めています（職員定数：</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a:t>
          </a:r>
          <a:r>
            <a:rPr kumimoji="1" lang="en-US" altLang="ja-JP" sz="1100">
              <a:solidFill>
                <a:sysClr val="windowText" lastClr="000000"/>
              </a:solidFill>
              <a:latin typeface="ＭＳ Ｐゴシック"/>
            </a:rPr>
            <a:t>4</a:t>
          </a:r>
          <a:r>
            <a:rPr kumimoji="1" lang="ja-JP" altLang="en-US" sz="1100">
              <a:solidFill>
                <a:sysClr val="windowText" lastClr="000000"/>
              </a:solidFill>
              <a:latin typeface="ＭＳ Ｐゴシック"/>
            </a:rPr>
            <a:t>月：</a:t>
          </a:r>
          <a:r>
            <a:rPr kumimoji="1" lang="en-US" altLang="ja-JP" sz="1100">
              <a:solidFill>
                <a:sysClr val="windowText" lastClr="000000"/>
              </a:solidFill>
              <a:latin typeface="ＭＳ Ｐゴシック"/>
            </a:rPr>
            <a:t>26,584</a:t>
          </a:r>
          <a:r>
            <a:rPr kumimoji="1" lang="ja-JP" altLang="en-US" sz="1100">
              <a:solidFill>
                <a:sysClr val="windowText" lastClr="000000"/>
              </a:solidFill>
              <a:latin typeface="ＭＳ Ｐゴシック"/>
            </a:rPr>
            <a:t>人→</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a:t>
          </a:r>
          <a:r>
            <a:rPr kumimoji="1" lang="en-US" altLang="ja-JP" sz="1100">
              <a:solidFill>
                <a:sysClr val="windowText" lastClr="000000"/>
              </a:solidFill>
              <a:latin typeface="ＭＳ Ｐゴシック"/>
            </a:rPr>
            <a:t>4</a:t>
          </a:r>
          <a:r>
            <a:rPr kumimoji="1" lang="ja-JP" altLang="en-US" sz="1100">
              <a:solidFill>
                <a:sysClr val="windowText" lastClr="000000"/>
              </a:solidFill>
              <a:latin typeface="ＭＳ Ｐゴシック"/>
            </a:rPr>
            <a:t>月：</a:t>
          </a:r>
          <a:r>
            <a:rPr kumimoji="1" lang="en-US" altLang="ja-JP" sz="1100">
              <a:solidFill>
                <a:sysClr val="windowText" lastClr="000000"/>
              </a:solidFill>
              <a:latin typeface="ＭＳ Ｐゴシック"/>
            </a:rPr>
            <a:t>26,427</a:t>
          </a:r>
          <a:r>
            <a:rPr kumimoji="1" lang="ja-JP" altLang="en-US" sz="1100">
              <a:solidFill>
                <a:sysClr val="windowText" lastClr="000000"/>
              </a:solidFill>
              <a:latin typeface="ＭＳ Ｐゴシック"/>
            </a:rPr>
            <a:t>人）。そのため、人件費が類似団体平均に比べ大きく下回っています。さらに、人口が</a:t>
          </a:r>
          <a:r>
            <a:rPr kumimoji="1" lang="en-US" altLang="ja-JP" sz="1100">
              <a:solidFill>
                <a:sysClr val="windowText" lastClr="000000"/>
              </a:solidFill>
              <a:latin typeface="ＭＳ Ｐゴシック"/>
            </a:rPr>
            <a:t>370</a:t>
          </a:r>
          <a:r>
            <a:rPr kumimoji="1" lang="ja-JP" altLang="en-US" sz="1100">
              <a:solidFill>
                <a:sysClr val="windowText" lastClr="000000"/>
              </a:solidFill>
              <a:latin typeface="ＭＳ Ｐゴシック"/>
            </a:rPr>
            <a:t>万人以上と、政令指定都市で一番人口が多いという要因もあり、類似団体内で最少額となっています。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年度までは、ほぼ横ばいで推移していましたが、平成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年度は、学校給食調理業務などの民間委託による物件費の増加などにより、上昇しています。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163813</xdr:rowOff>
    </xdr:from>
    <xdr:to>
      <xdr:col>7</xdr:col>
      <xdr:colOff>152400</xdr:colOff>
      <xdr:row>81</xdr:row>
      <xdr:rowOff>126485</xdr:rowOff>
    </xdr:to>
    <xdr:cxnSp macro="">
      <xdr:nvCxnSpPr>
        <xdr:cNvPr id="193" name="直線コネクタ 192"/>
        <xdr:cNvCxnSpPr/>
      </xdr:nvCxnSpPr>
      <xdr:spPr>
        <a:xfrm>
          <a:off x="4114800" y="13879813"/>
          <a:ext cx="838200" cy="1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163813</xdr:rowOff>
    </xdr:from>
    <xdr:to>
      <xdr:col>6</xdr:col>
      <xdr:colOff>0</xdr:colOff>
      <xdr:row>81</xdr:row>
      <xdr:rowOff>23209</xdr:rowOff>
    </xdr:to>
    <xdr:cxnSp macro="">
      <xdr:nvCxnSpPr>
        <xdr:cNvPr id="196" name="直線コネクタ 195"/>
        <xdr:cNvCxnSpPr/>
      </xdr:nvCxnSpPr>
      <xdr:spPr>
        <a:xfrm flipV="1">
          <a:off x="3225800" y="13879813"/>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18906</xdr:rowOff>
    </xdr:from>
    <xdr:to>
      <xdr:col>4</xdr:col>
      <xdr:colOff>482600</xdr:colOff>
      <xdr:row>81</xdr:row>
      <xdr:rowOff>23209</xdr:rowOff>
    </xdr:to>
    <xdr:cxnSp macro="">
      <xdr:nvCxnSpPr>
        <xdr:cNvPr id="199" name="直線コネクタ 198"/>
        <xdr:cNvCxnSpPr/>
      </xdr:nvCxnSpPr>
      <xdr:spPr>
        <a:xfrm>
          <a:off x="2336800" y="13906356"/>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148813</xdr:rowOff>
    </xdr:from>
    <xdr:to>
      <xdr:col>3</xdr:col>
      <xdr:colOff>279400</xdr:colOff>
      <xdr:row>81</xdr:row>
      <xdr:rowOff>18906</xdr:rowOff>
    </xdr:to>
    <xdr:cxnSp macro="">
      <xdr:nvCxnSpPr>
        <xdr:cNvPr id="202" name="直線コネクタ 201"/>
        <xdr:cNvCxnSpPr/>
      </xdr:nvCxnSpPr>
      <xdr:spPr>
        <a:xfrm>
          <a:off x="1447800" y="13864813"/>
          <a:ext cx="889000" cy="4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75685</xdr:rowOff>
    </xdr:from>
    <xdr:to>
      <xdr:col>7</xdr:col>
      <xdr:colOff>203200</xdr:colOff>
      <xdr:row>82</xdr:row>
      <xdr:rowOff>5835</xdr:rowOff>
    </xdr:to>
    <xdr:sp macro="" textlink="">
      <xdr:nvSpPr>
        <xdr:cNvPr id="212" name="円/楕円 211"/>
        <xdr:cNvSpPr/>
      </xdr:nvSpPr>
      <xdr:spPr>
        <a:xfrm>
          <a:off x="4902200" y="139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168412</xdr:rowOff>
    </xdr:from>
    <xdr:ext cx="762000" cy="259045"/>
    <xdr:sp macro="" textlink="">
      <xdr:nvSpPr>
        <xdr:cNvPr id="213" name="人件費・物件費等の状況該当値テキスト"/>
        <xdr:cNvSpPr txBox="1"/>
      </xdr:nvSpPr>
      <xdr:spPr>
        <a:xfrm>
          <a:off x="5041900" y="1388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95,303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113013</xdr:rowOff>
    </xdr:from>
    <xdr:to>
      <xdr:col>6</xdr:col>
      <xdr:colOff>50800</xdr:colOff>
      <xdr:row>81</xdr:row>
      <xdr:rowOff>43163</xdr:rowOff>
    </xdr:to>
    <xdr:sp macro="" textlink="">
      <xdr:nvSpPr>
        <xdr:cNvPr id="214" name="円/楕円 213"/>
        <xdr:cNvSpPr/>
      </xdr:nvSpPr>
      <xdr:spPr>
        <a:xfrm>
          <a:off x="4064000" y="138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53340</xdr:rowOff>
    </xdr:from>
    <xdr:ext cx="736600" cy="259045"/>
    <xdr:sp macro="" textlink="">
      <xdr:nvSpPr>
        <xdr:cNvPr id="215" name="テキスト ボックス 214"/>
        <xdr:cNvSpPr txBox="1"/>
      </xdr:nvSpPr>
      <xdr:spPr>
        <a:xfrm>
          <a:off x="3733800" y="1359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143859</xdr:rowOff>
    </xdr:from>
    <xdr:to>
      <xdr:col>4</xdr:col>
      <xdr:colOff>533400</xdr:colOff>
      <xdr:row>81</xdr:row>
      <xdr:rowOff>74009</xdr:rowOff>
    </xdr:to>
    <xdr:sp macro="" textlink="">
      <xdr:nvSpPr>
        <xdr:cNvPr id="216" name="円/楕円 215"/>
        <xdr:cNvSpPr/>
      </xdr:nvSpPr>
      <xdr:spPr>
        <a:xfrm>
          <a:off x="3175000" y="13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84186</xdr:rowOff>
    </xdr:from>
    <xdr:ext cx="762000" cy="259045"/>
    <xdr:sp macro="" textlink="">
      <xdr:nvSpPr>
        <xdr:cNvPr id="217" name="テキスト ボックス 216"/>
        <xdr:cNvSpPr txBox="1"/>
      </xdr:nvSpPr>
      <xdr:spPr>
        <a:xfrm>
          <a:off x="2844800" y="1362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139556</xdr:rowOff>
    </xdr:from>
    <xdr:to>
      <xdr:col>3</xdr:col>
      <xdr:colOff>330200</xdr:colOff>
      <xdr:row>81</xdr:row>
      <xdr:rowOff>69706</xdr:rowOff>
    </xdr:to>
    <xdr:sp macro="" textlink="">
      <xdr:nvSpPr>
        <xdr:cNvPr id="218" name="円/楕円 217"/>
        <xdr:cNvSpPr/>
      </xdr:nvSpPr>
      <xdr:spPr>
        <a:xfrm>
          <a:off x="2286000" y="138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79883</xdr:rowOff>
    </xdr:from>
    <xdr:ext cx="762000" cy="259045"/>
    <xdr:sp macro="" textlink="">
      <xdr:nvSpPr>
        <xdr:cNvPr id="219" name="テキスト ボックス 218"/>
        <xdr:cNvSpPr txBox="1"/>
      </xdr:nvSpPr>
      <xdr:spPr>
        <a:xfrm>
          <a:off x="1955800" y="136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98013</xdr:rowOff>
    </xdr:from>
    <xdr:to>
      <xdr:col>2</xdr:col>
      <xdr:colOff>127000</xdr:colOff>
      <xdr:row>81</xdr:row>
      <xdr:rowOff>28163</xdr:rowOff>
    </xdr:to>
    <xdr:sp macro="" textlink="">
      <xdr:nvSpPr>
        <xdr:cNvPr id="220" name="円/楕円 219"/>
        <xdr:cNvSpPr/>
      </xdr:nvSpPr>
      <xdr:spPr>
        <a:xfrm>
          <a:off x="1397000" y="138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38340</xdr:rowOff>
    </xdr:from>
    <xdr:ext cx="762000" cy="259045"/>
    <xdr:sp macro="" textlink="">
      <xdr:nvSpPr>
        <xdr:cNvPr id="221" name="テキスト ボックス 220"/>
        <xdr:cNvSpPr txBox="1"/>
      </xdr:nvSpPr>
      <xdr:spPr>
        <a:xfrm>
          <a:off x="1066800" y="1358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　</a:t>
          </a:r>
          <a:r>
            <a:rPr kumimoji="1" lang="en-US" altLang="ja-JP" sz="950">
              <a:solidFill>
                <a:schemeClr val="dk1"/>
              </a:solidFill>
              <a:effectLst/>
              <a:latin typeface="+mn-lt"/>
              <a:ea typeface="+mn-ea"/>
              <a:cs typeface="+mn-cs"/>
            </a:rPr>
            <a:t>H26</a:t>
          </a:r>
          <a:r>
            <a:rPr kumimoji="1" lang="ja-JP" altLang="en-US" sz="950">
              <a:solidFill>
                <a:schemeClr val="dk1"/>
              </a:solidFill>
              <a:effectLst/>
              <a:latin typeface="+mn-lt"/>
              <a:ea typeface="+mn-ea"/>
              <a:cs typeface="+mn-cs"/>
            </a:rPr>
            <a:t>のラスパイレス指数（平成</a:t>
          </a:r>
          <a:r>
            <a:rPr kumimoji="1" lang="en-US" altLang="ja-JP" sz="950">
              <a:solidFill>
                <a:schemeClr val="dk1"/>
              </a:solidFill>
              <a:effectLst/>
              <a:latin typeface="+mn-lt"/>
              <a:ea typeface="+mn-ea"/>
              <a:cs typeface="+mn-cs"/>
            </a:rPr>
            <a:t>27</a:t>
          </a:r>
          <a:r>
            <a:rPr kumimoji="1" lang="ja-JP" altLang="en-US" sz="950">
              <a:solidFill>
                <a:schemeClr val="dk1"/>
              </a:solidFill>
              <a:effectLst/>
              <a:latin typeface="+mn-lt"/>
              <a:ea typeface="+mn-ea"/>
              <a:cs typeface="+mn-cs"/>
            </a:rPr>
            <a:t>年</a:t>
          </a:r>
          <a:r>
            <a:rPr kumimoji="1" lang="en-US" altLang="ja-JP" sz="950">
              <a:solidFill>
                <a:schemeClr val="dk1"/>
              </a:solidFill>
              <a:effectLst/>
              <a:latin typeface="+mn-lt"/>
              <a:ea typeface="+mn-ea"/>
              <a:cs typeface="+mn-cs"/>
            </a:rPr>
            <a:t>4</a:t>
          </a:r>
          <a:r>
            <a:rPr kumimoji="1" lang="ja-JP" altLang="en-US" sz="950">
              <a:solidFill>
                <a:schemeClr val="dk1"/>
              </a:solidFill>
              <a:effectLst/>
              <a:latin typeface="+mn-lt"/>
              <a:ea typeface="+mn-ea"/>
              <a:cs typeface="+mn-cs"/>
            </a:rPr>
            <a:t>月</a:t>
          </a:r>
          <a:r>
            <a:rPr kumimoji="1" lang="en-US" altLang="ja-JP" sz="950">
              <a:solidFill>
                <a:schemeClr val="dk1"/>
              </a:solidFill>
              <a:effectLst/>
              <a:latin typeface="+mn-lt"/>
              <a:ea typeface="+mn-ea"/>
              <a:cs typeface="+mn-cs"/>
            </a:rPr>
            <a:t>1</a:t>
          </a:r>
          <a:r>
            <a:rPr kumimoji="1" lang="ja-JP" altLang="en-US" sz="950">
              <a:solidFill>
                <a:schemeClr val="dk1"/>
              </a:solidFill>
              <a:effectLst/>
              <a:latin typeface="+mn-lt"/>
              <a:ea typeface="+mn-ea"/>
              <a:cs typeface="+mn-cs"/>
            </a:rPr>
            <a:t>日現在給与実態調査結果）は、</a:t>
          </a:r>
          <a:r>
            <a:rPr kumimoji="1" lang="en-US" altLang="ja-JP" sz="950">
              <a:solidFill>
                <a:schemeClr val="dk1"/>
              </a:solidFill>
              <a:effectLst/>
              <a:latin typeface="+mn-lt"/>
              <a:ea typeface="+mn-ea"/>
              <a:cs typeface="+mn-cs"/>
            </a:rPr>
            <a:t>H25</a:t>
          </a:r>
          <a:r>
            <a:rPr kumimoji="1" lang="ja-JP" altLang="en-US" sz="950">
              <a:solidFill>
                <a:schemeClr val="dk1"/>
              </a:solidFill>
              <a:effectLst/>
              <a:latin typeface="+mn-lt"/>
              <a:ea typeface="+mn-ea"/>
              <a:cs typeface="+mn-cs"/>
            </a:rPr>
            <a:t>のラスパイレス指数（平成</a:t>
          </a:r>
          <a:r>
            <a:rPr kumimoji="1" lang="en-US" altLang="ja-JP" sz="950">
              <a:solidFill>
                <a:schemeClr val="dk1"/>
              </a:solidFill>
              <a:effectLst/>
              <a:latin typeface="+mn-lt"/>
              <a:ea typeface="+mn-ea"/>
              <a:cs typeface="+mn-cs"/>
            </a:rPr>
            <a:t>26</a:t>
          </a:r>
          <a:r>
            <a:rPr kumimoji="1" lang="ja-JP" altLang="en-US" sz="950">
              <a:solidFill>
                <a:schemeClr val="dk1"/>
              </a:solidFill>
              <a:effectLst/>
              <a:latin typeface="+mn-lt"/>
              <a:ea typeface="+mn-ea"/>
              <a:cs typeface="+mn-cs"/>
            </a:rPr>
            <a:t>年</a:t>
          </a:r>
          <a:r>
            <a:rPr kumimoji="1" lang="en-US" altLang="ja-JP" sz="950">
              <a:solidFill>
                <a:schemeClr val="dk1"/>
              </a:solidFill>
              <a:effectLst/>
              <a:latin typeface="+mn-lt"/>
              <a:ea typeface="+mn-ea"/>
              <a:cs typeface="+mn-cs"/>
            </a:rPr>
            <a:t>4</a:t>
          </a:r>
          <a:r>
            <a:rPr kumimoji="1" lang="ja-JP" altLang="en-US" sz="950">
              <a:solidFill>
                <a:schemeClr val="dk1"/>
              </a:solidFill>
              <a:effectLst/>
              <a:latin typeface="+mn-lt"/>
              <a:ea typeface="+mn-ea"/>
              <a:cs typeface="+mn-cs"/>
            </a:rPr>
            <a:t>月</a:t>
          </a:r>
          <a:r>
            <a:rPr kumimoji="1" lang="en-US" altLang="ja-JP" sz="950">
              <a:solidFill>
                <a:schemeClr val="dk1"/>
              </a:solidFill>
              <a:effectLst/>
              <a:latin typeface="+mn-lt"/>
              <a:ea typeface="+mn-ea"/>
              <a:cs typeface="+mn-cs"/>
            </a:rPr>
            <a:t>1</a:t>
          </a:r>
          <a:r>
            <a:rPr kumimoji="1" lang="ja-JP" altLang="en-US" sz="950">
              <a:solidFill>
                <a:schemeClr val="dk1"/>
              </a:solidFill>
              <a:effectLst/>
              <a:latin typeface="+mn-lt"/>
              <a:ea typeface="+mn-ea"/>
              <a:cs typeface="+mn-cs"/>
            </a:rPr>
            <a:t>日現在給与実態調査結果）と同様の水準となっています。また、</a:t>
          </a:r>
          <a:r>
            <a:rPr kumimoji="1" lang="en-US" altLang="ja-JP" sz="950">
              <a:solidFill>
                <a:schemeClr val="dk1"/>
              </a:solidFill>
              <a:effectLst/>
              <a:latin typeface="+mn-lt"/>
              <a:ea typeface="+mn-ea"/>
              <a:cs typeface="+mn-cs"/>
            </a:rPr>
            <a:t>H24</a:t>
          </a:r>
          <a:r>
            <a:rPr kumimoji="1" lang="ja-JP" altLang="en-US" sz="950">
              <a:solidFill>
                <a:schemeClr val="dk1"/>
              </a:solidFill>
              <a:effectLst/>
              <a:latin typeface="+mn-lt"/>
              <a:ea typeface="+mn-ea"/>
              <a:cs typeface="+mn-cs"/>
            </a:rPr>
            <a:t>から</a:t>
          </a:r>
          <a:r>
            <a:rPr kumimoji="1" lang="en-US" altLang="ja-JP" sz="950">
              <a:solidFill>
                <a:schemeClr val="dk1"/>
              </a:solidFill>
              <a:effectLst/>
              <a:latin typeface="+mn-lt"/>
              <a:ea typeface="+mn-ea"/>
              <a:cs typeface="+mn-cs"/>
            </a:rPr>
            <a:t>H25</a:t>
          </a:r>
          <a:r>
            <a:rPr kumimoji="1" lang="ja-JP" altLang="en-US" sz="950">
              <a:solidFill>
                <a:schemeClr val="dk1"/>
              </a:solidFill>
              <a:effectLst/>
              <a:latin typeface="+mn-lt"/>
              <a:ea typeface="+mn-ea"/>
              <a:cs typeface="+mn-cs"/>
            </a:rPr>
            <a:t>にかけてのラスパイレス指数の変化は、国家公務員の時限的な（２年間）給与改定特例法による措置の終了によるもので、同措置がないとした場合の</a:t>
          </a:r>
          <a:r>
            <a:rPr kumimoji="1" lang="en-US" altLang="ja-JP" sz="950">
              <a:solidFill>
                <a:schemeClr val="dk1"/>
              </a:solidFill>
              <a:effectLst/>
              <a:latin typeface="+mn-lt"/>
              <a:ea typeface="+mn-ea"/>
              <a:cs typeface="+mn-cs"/>
            </a:rPr>
            <a:t>H24</a:t>
          </a:r>
          <a:r>
            <a:rPr kumimoji="1" lang="ja-JP" altLang="en-US" sz="950">
              <a:solidFill>
                <a:schemeClr val="dk1"/>
              </a:solidFill>
              <a:effectLst/>
              <a:latin typeface="+mn-lt"/>
              <a:ea typeface="+mn-ea"/>
              <a:cs typeface="+mn-cs"/>
            </a:rPr>
            <a:t>のラスパイレス指数参考値も現在の水準と同数となっています。</a:t>
          </a:r>
        </a:p>
        <a:p>
          <a:pPr rtl="0" eaLnBrk="1" fontAlgn="auto" latinLnBrk="0" hangingPunct="1"/>
          <a:r>
            <a:rPr kumimoji="1" lang="ja-JP" altLang="en-US" sz="950">
              <a:solidFill>
                <a:schemeClr val="dk1"/>
              </a:solidFill>
              <a:effectLst/>
              <a:latin typeface="+mn-lt"/>
              <a:ea typeface="+mn-ea"/>
              <a:cs typeface="+mn-cs"/>
            </a:rPr>
            <a:t>　なお、</a:t>
          </a:r>
          <a:r>
            <a:rPr kumimoji="1" lang="en-US" altLang="ja-JP" sz="950">
              <a:solidFill>
                <a:schemeClr val="dk1"/>
              </a:solidFill>
              <a:effectLst/>
              <a:latin typeface="+mn-lt"/>
              <a:ea typeface="+mn-ea"/>
              <a:cs typeface="+mn-cs"/>
            </a:rPr>
            <a:t>H24</a:t>
          </a:r>
          <a:r>
            <a:rPr kumimoji="1" lang="ja-JP" altLang="en-US" sz="950">
              <a:solidFill>
                <a:schemeClr val="dk1"/>
              </a:solidFill>
              <a:effectLst/>
              <a:latin typeface="+mn-lt"/>
              <a:ea typeface="+mn-ea"/>
              <a:cs typeface="+mn-cs"/>
            </a:rPr>
            <a:t>と</a:t>
          </a:r>
          <a:r>
            <a:rPr kumimoji="1" lang="en-US" altLang="ja-JP" sz="950">
              <a:solidFill>
                <a:schemeClr val="dk1"/>
              </a:solidFill>
              <a:effectLst/>
              <a:latin typeface="+mn-lt"/>
              <a:ea typeface="+mn-ea"/>
              <a:cs typeface="+mn-cs"/>
            </a:rPr>
            <a:t>H25</a:t>
          </a:r>
          <a:r>
            <a:rPr kumimoji="1" lang="ja-JP" altLang="en-US" sz="950">
              <a:solidFill>
                <a:schemeClr val="dk1"/>
              </a:solidFill>
              <a:effectLst/>
              <a:latin typeface="+mn-lt"/>
              <a:ea typeface="+mn-ea"/>
              <a:cs typeface="+mn-cs"/>
            </a:rPr>
            <a:t>の基準日の間（平成</a:t>
          </a:r>
          <a:r>
            <a:rPr kumimoji="1" lang="en-US" altLang="ja-JP" sz="950">
              <a:solidFill>
                <a:schemeClr val="dk1"/>
              </a:solidFill>
              <a:effectLst/>
              <a:latin typeface="+mn-lt"/>
              <a:ea typeface="+mn-ea"/>
              <a:cs typeface="+mn-cs"/>
            </a:rPr>
            <a:t>25</a:t>
          </a:r>
          <a:r>
            <a:rPr kumimoji="1" lang="ja-JP" altLang="en-US" sz="950">
              <a:solidFill>
                <a:schemeClr val="dk1"/>
              </a:solidFill>
              <a:effectLst/>
              <a:latin typeface="+mn-lt"/>
              <a:ea typeface="+mn-ea"/>
              <a:cs typeface="+mn-cs"/>
            </a:rPr>
            <a:t>年７月１日～平成</a:t>
          </a:r>
          <a:r>
            <a:rPr kumimoji="1" lang="en-US" altLang="ja-JP" sz="950">
              <a:solidFill>
                <a:schemeClr val="dk1"/>
              </a:solidFill>
              <a:effectLst/>
              <a:latin typeface="+mn-lt"/>
              <a:ea typeface="+mn-ea"/>
              <a:cs typeface="+mn-cs"/>
            </a:rPr>
            <a:t>26</a:t>
          </a:r>
          <a:r>
            <a:rPr kumimoji="1" lang="ja-JP" altLang="en-US" sz="950">
              <a:solidFill>
                <a:schemeClr val="dk1"/>
              </a:solidFill>
              <a:effectLst/>
              <a:latin typeface="+mn-lt"/>
              <a:ea typeface="+mn-ea"/>
              <a:cs typeface="+mn-cs"/>
            </a:rPr>
            <a:t>年３月</a:t>
          </a:r>
          <a:r>
            <a:rPr kumimoji="1" lang="en-US" altLang="ja-JP" sz="950">
              <a:solidFill>
                <a:schemeClr val="dk1"/>
              </a:solidFill>
              <a:effectLst/>
              <a:latin typeface="+mn-lt"/>
              <a:ea typeface="+mn-ea"/>
              <a:cs typeface="+mn-cs"/>
            </a:rPr>
            <a:t>31</a:t>
          </a:r>
          <a:r>
            <a:rPr kumimoji="1" lang="ja-JP" altLang="en-US" sz="950">
              <a:solidFill>
                <a:schemeClr val="dk1"/>
              </a:solidFill>
              <a:effectLst/>
              <a:latin typeface="+mn-lt"/>
              <a:ea typeface="+mn-ea"/>
              <a:cs typeface="+mn-cs"/>
            </a:rPr>
            <a:t>日）に横浜市においても、国と同様の特例減額措置を実施しました。</a:t>
          </a:r>
        </a:p>
        <a:p>
          <a:pPr rtl="0" eaLnBrk="1" fontAlgn="auto" latinLnBrk="0" hangingPunct="1"/>
          <a:r>
            <a:rPr kumimoji="1" lang="ja-JP" altLang="en-US" sz="950">
              <a:solidFill>
                <a:schemeClr val="dk1"/>
              </a:solidFill>
              <a:effectLst/>
              <a:latin typeface="+mn-lt"/>
              <a:ea typeface="+mn-ea"/>
              <a:cs typeface="+mn-cs"/>
            </a:rPr>
            <a:t>　横浜市は、特殊勤務手当など諸手当の引下げを他都市に先駆けて行ってきたため、給料月額（本給）のみで算出するラスパイレス指数は高い数値となりやすい傾向がありますが、実際に職員に支給される諸手当を含めた平均給与月額では、</a:t>
          </a:r>
          <a:r>
            <a:rPr kumimoji="1" lang="en-US" altLang="ja-JP" sz="950">
              <a:solidFill>
                <a:schemeClr val="dk1"/>
              </a:solidFill>
              <a:effectLst/>
              <a:latin typeface="+mn-lt"/>
              <a:ea typeface="+mn-ea"/>
              <a:cs typeface="+mn-cs"/>
            </a:rPr>
            <a:t>20</a:t>
          </a:r>
          <a:r>
            <a:rPr kumimoji="1" lang="ja-JP" altLang="en-US" sz="950">
              <a:solidFill>
                <a:schemeClr val="dk1"/>
              </a:solidFill>
              <a:effectLst/>
              <a:latin typeface="+mn-lt"/>
              <a:ea typeface="+mn-ea"/>
              <a:cs typeface="+mn-cs"/>
            </a:rPr>
            <a:t>政令指定都市中</a:t>
          </a:r>
          <a:r>
            <a:rPr kumimoji="1" lang="en-US" altLang="ja-JP" sz="950">
              <a:solidFill>
                <a:schemeClr val="dk1"/>
              </a:solidFill>
              <a:effectLst/>
              <a:latin typeface="+mn-lt"/>
              <a:ea typeface="+mn-ea"/>
              <a:cs typeface="+mn-cs"/>
            </a:rPr>
            <a:t>17</a:t>
          </a:r>
          <a:r>
            <a:rPr kumimoji="1" lang="ja-JP" altLang="en-US" sz="950">
              <a:solidFill>
                <a:schemeClr val="dk1"/>
              </a:solidFill>
              <a:effectLst/>
              <a:latin typeface="+mn-lt"/>
              <a:ea typeface="+mn-ea"/>
              <a:cs typeface="+mn-cs"/>
            </a:rPr>
            <a:t>位と平均を下回る水準となっています。</a:t>
          </a:r>
        </a:p>
        <a:p>
          <a:pPr rtl="0" eaLnBrk="1" fontAlgn="auto" latinLnBrk="0" hangingPunct="1"/>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117.0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7" name="直線コネクタ 23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8" name="テキスト ボックス 23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1" name="直線コネクタ 24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2" name="テキスト ボックス 24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5" name="直線コネクタ 24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6" name="テキスト ボックス 24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9" name="直線コネクタ 24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0" name="テキスト ボックス 24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84</xdr:row>
      <xdr:rowOff>82550</xdr:rowOff>
    </xdr:to>
    <xdr:cxnSp macro="">
      <xdr:nvCxnSpPr>
        <xdr:cNvPr id="254" name="直線コネクタ 253"/>
        <xdr:cNvCxnSpPr/>
      </xdr:nvCxnSpPr>
      <xdr:spPr>
        <a:xfrm flipV="1">
          <a:off x="17018000" y="13820775"/>
          <a:ext cx="0" cy="66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5"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6" name="直線コネクタ 255"/>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7"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8" name="直線コネクタ 257"/>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42334</xdr:rowOff>
    </xdr:to>
    <xdr:cxnSp macro="">
      <xdr:nvCxnSpPr>
        <xdr:cNvPr id="259" name="直線コネクタ 258"/>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139823</xdr:rowOff>
    </xdr:from>
    <xdr:ext cx="762000" cy="259045"/>
    <xdr:sp macro="" textlink="">
      <xdr:nvSpPr>
        <xdr:cNvPr id="260" name="給与水準   （国との比較）平均値テキスト"/>
        <xdr:cNvSpPr txBox="1"/>
      </xdr:nvSpPr>
      <xdr:spPr>
        <a:xfrm>
          <a:off x="17106900" y="1402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123296</xdr:rowOff>
    </xdr:from>
    <xdr:to>
      <xdr:col>24</xdr:col>
      <xdr:colOff>609600</xdr:colOff>
      <xdr:row>83</xdr:row>
      <xdr:rowOff>53446</xdr:rowOff>
    </xdr:to>
    <xdr:sp macro="" textlink="">
      <xdr:nvSpPr>
        <xdr:cNvPr id="261" name="フローチャート : 判断 260"/>
        <xdr:cNvSpPr/>
      </xdr:nvSpPr>
      <xdr:spPr>
        <a:xfrm>
          <a:off x="16967200" y="1418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89</xdr:row>
      <xdr:rowOff>39688</xdr:rowOff>
    </xdr:to>
    <xdr:cxnSp macro="">
      <xdr:nvCxnSpPr>
        <xdr:cNvPr id="262" name="直線コネクタ 261"/>
        <xdr:cNvCxnSpPr/>
      </xdr:nvCxnSpPr>
      <xdr:spPr>
        <a:xfrm flipV="1">
          <a:off x="15290800" y="14444134"/>
          <a:ext cx="889000" cy="8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3" name="フローチャート : 判断 262"/>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4" name="テキスト ボックス 263"/>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39688</xdr:rowOff>
    </xdr:from>
    <xdr:to>
      <xdr:col>22</xdr:col>
      <xdr:colOff>203200</xdr:colOff>
      <xdr:row>89</xdr:row>
      <xdr:rowOff>49741</xdr:rowOff>
    </xdr:to>
    <xdr:cxnSp macro="">
      <xdr:nvCxnSpPr>
        <xdr:cNvPr id="265" name="直線コネクタ 264"/>
        <xdr:cNvCxnSpPr/>
      </xdr:nvCxnSpPr>
      <xdr:spPr>
        <a:xfrm flipV="1">
          <a:off x="14401800" y="152987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50271</xdr:rowOff>
    </xdr:from>
    <xdr:to>
      <xdr:col>22</xdr:col>
      <xdr:colOff>254000</xdr:colOff>
      <xdr:row>87</xdr:row>
      <xdr:rowOff>151871</xdr:rowOff>
    </xdr:to>
    <xdr:sp macro="" textlink="">
      <xdr:nvSpPr>
        <xdr:cNvPr id="266" name="フローチャート : 判断 265"/>
        <xdr:cNvSpPr/>
      </xdr:nvSpPr>
      <xdr:spPr>
        <a:xfrm>
          <a:off x="15240000" y="1496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162048</xdr:rowOff>
    </xdr:from>
    <xdr:ext cx="762000" cy="259045"/>
    <xdr:sp macro="" textlink="">
      <xdr:nvSpPr>
        <xdr:cNvPr id="267" name="テキスト ボックス 266"/>
        <xdr:cNvSpPr txBox="1"/>
      </xdr:nvSpPr>
      <xdr:spPr>
        <a:xfrm>
          <a:off x="14909800" y="147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89</xdr:row>
      <xdr:rowOff>49741</xdr:rowOff>
    </xdr:to>
    <xdr:cxnSp macro="">
      <xdr:nvCxnSpPr>
        <xdr:cNvPr id="268" name="直線コネクタ 267"/>
        <xdr:cNvCxnSpPr/>
      </xdr:nvCxnSpPr>
      <xdr:spPr>
        <a:xfrm>
          <a:off x="13512800" y="14484350"/>
          <a:ext cx="889000" cy="8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90488</xdr:rowOff>
    </xdr:from>
    <xdr:to>
      <xdr:col>21</xdr:col>
      <xdr:colOff>50800</xdr:colOff>
      <xdr:row>88</xdr:row>
      <xdr:rowOff>20638</xdr:rowOff>
    </xdr:to>
    <xdr:sp macro="" textlink="">
      <xdr:nvSpPr>
        <xdr:cNvPr id="269" name="フローチャート : 判断 268"/>
        <xdr:cNvSpPr/>
      </xdr:nvSpPr>
      <xdr:spPr>
        <a:xfrm>
          <a:off x="14351000" y="1500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30815</xdr:rowOff>
    </xdr:from>
    <xdr:ext cx="762000" cy="259045"/>
    <xdr:sp macro="" textlink="">
      <xdr:nvSpPr>
        <xdr:cNvPr id="270" name="テキスト ボックス 269"/>
        <xdr:cNvSpPr txBox="1"/>
      </xdr:nvSpPr>
      <xdr:spPr>
        <a:xfrm>
          <a:off x="14020800" y="147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113241</xdr:rowOff>
    </xdr:from>
    <xdr:to>
      <xdr:col>19</xdr:col>
      <xdr:colOff>533400</xdr:colOff>
      <xdr:row>83</xdr:row>
      <xdr:rowOff>43391</xdr:rowOff>
    </xdr:to>
    <xdr:sp macro="" textlink="">
      <xdr:nvSpPr>
        <xdr:cNvPr id="271" name="フローチャート : 判断 270"/>
        <xdr:cNvSpPr/>
      </xdr:nvSpPr>
      <xdr:spPr>
        <a:xfrm>
          <a:off x="13462000" y="141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53568</xdr:rowOff>
    </xdr:from>
    <xdr:ext cx="762000" cy="259045"/>
    <xdr:sp macro="" textlink="">
      <xdr:nvSpPr>
        <xdr:cNvPr id="272" name="テキスト ボックス 271"/>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8" name="円/楕円 277"/>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9"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0" name="円/楕円 279"/>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1" name="テキスト ボックス 28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160338</xdr:rowOff>
    </xdr:from>
    <xdr:to>
      <xdr:col>22</xdr:col>
      <xdr:colOff>254000</xdr:colOff>
      <xdr:row>89</xdr:row>
      <xdr:rowOff>90488</xdr:rowOff>
    </xdr:to>
    <xdr:sp macro="" textlink="">
      <xdr:nvSpPr>
        <xdr:cNvPr id="282" name="円/楕円 281"/>
        <xdr:cNvSpPr/>
      </xdr:nvSpPr>
      <xdr:spPr>
        <a:xfrm>
          <a:off x="15240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75265</xdr:rowOff>
    </xdr:from>
    <xdr:ext cx="762000" cy="259045"/>
    <xdr:sp macro="" textlink="">
      <xdr:nvSpPr>
        <xdr:cNvPr id="283" name="テキスト ボックス 282"/>
        <xdr:cNvSpPr txBox="1"/>
      </xdr:nvSpPr>
      <xdr:spPr>
        <a:xfrm>
          <a:off x="14909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170391</xdr:rowOff>
    </xdr:from>
    <xdr:to>
      <xdr:col>21</xdr:col>
      <xdr:colOff>50800</xdr:colOff>
      <xdr:row>89</xdr:row>
      <xdr:rowOff>100541</xdr:rowOff>
    </xdr:to>
    <xdr:sp macro="" textlink="">
      <xdr:nvSpPr>
        <xdr:cNvPr id="284" name="円/楕円 283"/>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85" name="テキスト ボックス 284"/>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6" name="円/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7" name="テキスト ボックス 286"/>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　「横浜市中期４か年計画」（</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年度）において、増大する行政へのニーズに対応しつつ、スクラップ・アンド・ビルドにより職員定数を抑制するという目標を掲げ、効果的・効率的な執行体制の構築を進めました。</a:t>
          </a:r>
          <a:endParaRPr lang="ja-JP" altLang="ja-JP" sz="1400">
            <a:effectLst/>
          </a:endParaRPr>
        </a:p>
        <a:p>
          <a:pPr rtl="0"/>
          <a:r>
            <a:rPr lang="ja-JP" altLang="ja-JP" sz="1100" b="0" i="0" baseline="0">
              <a:solidFill>
                <a:schemeClr val="dk1"/>
              </a:solidFill>
              <a:effectLst/>
              <a:latin typeface="+mn-lt"/>
              <a:ea typeface="+mn-ea"/>
              <a:cs typeface="+mn-cs"/>
            </a:rPr>
            <a:t>　なお、人口千人当たりの職員数が、類似団体の最少値を上回った理由としては、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年度から再任用制度の運用変更に伴い、フルタイム勤務の再任用職員が増加したことが主な要因となっています。</a:t>
          </a:r>
          <a:endParaRPr lang="ja-JP" altLang="ja-JP" sz="1400">
            <a:effectLst/>
          </a:endParaRPr>
        </a:p>
        <a:p>
          <a:pPr rtl="0"/>
          <a:r>
            <a:rPr lang="ja-JP" altLang="ja-JP" sz="1100" b="0" i="0" baseline="0">
              <a:solidFill>
                <a:schemeClr val="dk1"/>
              </a:solidFill>
              <a:effectLst/>
              <a:latin typeface="+mn-lt"/>
              <a:ea typeface="+mn-ea"/>
              <a:cs typeface="+mn-cs"/>
            </a:rPr>
            <a:t>　今後も、新規事業や重点施策へ対応するための人員は既存事業の見直しにより捻出するという考え方に基づき、すべての分野・職域で既存施策・事業のあり方、仕事の進め方を見直すことにより、効果的・効率的な執行体制づくりを行っ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7" name="直線コネクタ 316"/>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8"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9" name="直線コネクタ 318"/>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20"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21" name="直線コネクタ 320"/>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11854</xdr:rowOff>
    </xdr:from>
    <xdr:to>
      <xdr:col>24</xdr:col>
      <xdr:colOff>558800</xdr:colOff>
      <xdr:row>59</xdr:row>
      <xdr:rowOff>35983</xdr:rowOff>
    </xdr:to>
    <xdr:cxnSp macro="">
      <xdr:nvCxnSpPr>
        <xdr:cNvPr id="322" name="直線コネクタ 321"/>
        <xdr:cNvCxnSpPr/>
      </xdr:nvCxnSpPr>
      <xdr:spPr>
        <a:xfrm>
          <a:off x="16179800" y="101274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3"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4" name="フローチャート : 判断 323"/>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3810</xdr:rowOff>
    </xdr:from>
    <xdr:to>
      <xdr:col>23</xdr:col>
      <xdr:colOff>406400</xdr:colOff>
      <xdr:row>59</xdr:row>
      <xdr:rowOff>11854</xdr:rowOff>
    </xdr:to>
    <xdr:cxnSp macro="">
      <xdr:nvCxnSpPr>
        <xdr:cNvPr id="325" name="直線コネクタ 324"/>
        <xdr:cNvCxnSpPr/>
      </xdr:nvCxnSpPr>
      <xdr:spPr>
        <a:xfrm>
          <a:off x="15290800" y="101193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6" name="フローチャート : 判断 325"/>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7" name="テキスト ボックス 326"/>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44027</xdr:rowOff>
    </xdr:to>
    <xdr:cxnSp macro="">
      <xdr:nvCxnSpPr>
        <xdr:cNvPr id="328" name="直線コネクタ 327"/>
        <xdr:cNvCxnSpPr/>
      </xdr:nvCxnSpPr>
      <xdr:spPr>
        <a:xfrm flipV="1">
          <a:off x="14401800" y="101193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9" name="フローチャート : 判断 328"/>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0" name="テキスト ボックス 329"/>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44027</xdr:rowOff>
    </xdr:from>
    <xdr:to>
      <xdr:col>21</xdr:col>
      <xdr:colOff>0</xdr:colOff>
      <xdr:row>59</xdr:row>
      <xdr:rowOff>80221</xdr:rowOff>
    </xdr:to>
    <xdr:cxnSp macro="">
      <xdr:nvCxnSpPr>
        <xdr:cNvPr id="331" name="直線コネクタ 330"/>
        <xdr:cNvCxnSpPr/>
      </xdr:nvCxnSpPr>
      <xdr:spPr>
        <a:xfrm flipV="1">
          <a:off x="13512800" y="1015957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2" name="フローチャート : 判断 331"/>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3" name="テキスト ボックス 332"/>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4" name="フローチャート : 判断 333"/>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5" name="テキスト ボックス 334"/>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156633</xdr:rowOff>
    </xdr:from>
    <xdr:to>
      <xdr:col>24</xdr:col>
      <xdr:colOff>609600</xdr:colOff>
      <xdr:row>59</xdr:row>
      <xdr:rowOff>86783</xdr:rowOff>
    </xdr:to>
    <xdr:sp macro="" textlink="">
      <xdr:nvSpPr>
        <xdr:cNvPr id="341" name="円/楕円 340"/>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77910</xdr:rowOff>
    </xdr:from>
    <xdr:ext cx="762000" cy="259045"/>
    <xdr:sp macro="" textlink="">
      <xdr:nvSpPr>
        <xdr:cNvPr id="342" name="定員管理の状況該当値テキスト"/>
        <xdr:cNvSpPr txBox="1"/>
      </xdr:nvSpPr>
      <xdr:spPr>
        <a:xfrm>
          <a:off x="17106900" y="100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132504</xdr:rowOff>
    </xdr:from>
    <xdr:to>
      <xdr:col>23</xdr:col>
      <xdr:colOff>457200</xdr:colOff>
      <xdr:row>59</xdr:row>
      <xdr:rowOff>62654</xdr:rowOff>
    </xdr:to>
    <xdr:sp macro="" textlink="">
      <xdr:nvSpPr>
        <xdr:cNvPr id="343" name="円/楕円 342"/>
        <xdr:cNvSpPr/>
      </xdr:nvSpPr>
      <xdr:spPr>
        <a:xfrm>
          <a:off x="16129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72831</xdr:rowOff>
    </xdr:from>
    <xdr:ext cx="736600" cy="259045"/>
    <xdr:sp macro="" textlink="">
      <xdr:nvSpPr>
        <xdr:cNvPr id="344" name="テキスト ボックス 343"/>
        <xdr:cNvSpPr txBox="1"/>
      </xdr:nvSpPr>
      <xdr:spPr>
        <a:xfrm>
          <a:off x="15798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124460</xdr:rowOff>
    </xdr:from>
    <xdr:to>
      <xdr:col>22</xdr:col>
      <xdr:colOff>254000</xdr:colOff>
      <xdr:row>59</xdr:row>
      <xdr:rowOff>54610</xdr:rowOff>
    </xdr:to>
    <xdr:sp macro="" textlink="">
      <xdr:nvSpPr>
        <xdr:cNvPr id="345" name="円/楕円 344"/>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64787</xdr:rowOff>
    </xdr:from>
    <xdr:ext cx="762000" cy="259045"/>
    <xdr:sp macro="" textlink="">
      <xdr:nvSpPr>
        <xdr:cNvPr id="346" name="テキスト ボックス 345"/>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164677</xdr:rowOff>
    </xdr:from>
    <xdr:to>
      <xdr:col>21</xdr:col>
      <xdr:colOff>50800</xdr:colOff>
      <xdr:row>59</xdr:row>
      <xdr:rowOff>94827</xdr:rowOff>
    </xdr:to>
    <xdr:sp macro="" textlink="">
      <xdr:nvSpPr>
        <xdr:cNvPr id="347" name="円/楕円 346"/>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105004</xdr:rowOff>
    </xdr:from>
    <xdr:ext cx="762000" cy="259045"/>
    <xdr:sp macro="" textlink="">
      <xdr:nvSpPr>
        <xdr:cNvPr id="348" name="テキスト ボックス 347"/>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29421</xdr:rowOff>
    </xdr:from>
    <xdr:to>
      <xdr:col>19</xdr:col>
      <xdr:colOff>533400</xdr:colOff>
      <xdr:row>59</xdr:row>
      <xdr:rowOff>131021</xdr:rowOff>
    </xdr:to>
    <xdr:sp macro="" textlink="">
      <xdr:nvSpPr>
        <xdr:cNvPr id="349" name="円/楕円 348"/>
        <xdr:cNvSpPr/>
      </xdr:nvSpPr>
      <xdr:spPr>
        <a:xfrm>
          <a:off x="13462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141198</xdr:rowOff>
    </xdr:from>
    <xdr:ext cx="762000" cy="259045"/>
    <xdr:sp macro="" textlink="">
      <xdr:nvSpPr>
        <xdr:cNvPr id="350" name="テキスト ボックス 349"/>
        <xdr:cNvSpPr txBox="1"/>
      </xdr:nvSpPr>
      <xdr:spPr>
        <a:xfrm>
          <a:off x="13131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横浜市は、過去の急速な人口増加に対応するためインフラ整備等を急ピッチで進めました。この際発行した市債の返済に係る公債費負担が大きいためなどの影響により、類似団体の中で実質公債費比率は高い水準となってい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2" name="直線コネクタ 381"/>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3"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4" name="直線コネクタ 383"/>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5"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6" name="直線コネクタ 385"/>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4233</xdr:rowOff>
    </xdr:from>
    <xdr:to>
      <xdr:col>24</xdr:col>
      <xdr:colOff>558800</xdr:colOff>
      <xdr:row>45</xdr:row>
      <xdr:rowOff>5141</xdr:rowOff>
    </xdr:to>
    <xdr:cxnSp macro="">
      <xdr:nvCxnSpPr>
        <xdr:cNvPr id="387" name="直線コネクタ 386"/>
        <xdr:cNvCxnSpPr/>
      </xdr:nvCxnSpPr>
      <xdr:spPr>
        <a:xfrm>
          <a:off x="16179800" y="7548033"/>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8"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9" name="フローチャート : 判断 388"/>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44</xdr:row>
      <xdr:rowOff>4233</xdr:rowOff>
    </xdr:to>
    <xdr:cxnSp macro="">
      <xdr:nvCxnSpPr>
        <xdr:cNvPr id="390" name="直線コネクタ 389"/>
        <xdr:cNvCxnSpPr/>
      </xdr:nvCxnSpPr>
      <xdr:spPr>
        <a:xfrm>
          <a:off x="15290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1" name="フローチャート : 判断 390"/>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2" name="テキスト ボックス 391"/>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107648</xdr:rowOff>
    </xdr:to>
    <xdr:cxnSp macro="">
      <xdr:nvCxnSpPr>
        <xdr:cNvPr id="393" name="直線コネクタ 392"/>
        <xdr:cNvCxnSpPr/>
      </xdr:nvCxnSpPr>
      <xdr:spPr>
        <a:xfrm flipV="1">
          <a:off x="14401800" y="75480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4" name="フローチャート : 判断 393"/>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5" name="テキスト ボックス 394"/>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107648</xdr:rowOff>
    </xdr:from>
    <xdr:to>
      <xdr:col>21</xdr:col>
      <xdr:colOff>0</xdr:colOff>
      <xdr:row>45</xdr:row>
      <xdr:rowOff>131535</xdr:rowOff>
    </xdr:to>
    <xdr:cxnSp macro="">
      <xdr:nvCxnSpPr>
        <xdr:cNvPr id="396" name="直線コネクタ 395"/>
        <xdr:cNvCxnSpPr/>
      </xdr:nvCxnSpPr>
      <xdr:spPr>
        <a:xfrm flipV="1">
          <a:off x="13512800" y="7651448"/>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7" name="フローチャート : 判断 396"/>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8" name="テキスト ボックス 397"/>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9" name="フローチャート : 判断 398"/>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400" name="テキスト ボックス 399"/>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125791</xdr:rowOff>
    </xdr:from>
    <xdr:to>
      <xdr:col>24</xdr:col>
      <xdr:colOff>609600</xdr:colOff>
      <xdr:row>45</xdr:row>
      <xdr:rowOff>55941</xdr:rowOff>
    </xdr:to>
    <xdr:sp macro="" textlink="">
      <xdr:nvSpPr>
        <xdr:cNvPr id="406" name="円/楕円 405"/>
        <xdr:cNvSpPr/>
      </xdr:nvSpPr>
      <xdr:spPr>
        <a:xfrm>
          <a:off x="16967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97868</xdr:rowOff>
    </xdr:from>
    <xdr:ext cx="762000" cy="259045"/>
    <xdr:sp macro="" textlink="">
      <xdr:nvSpPr>
        <xdr:cNvPr id="407" name="公債費負担の状況該当値テキスト"/>
        <xdr:cNvSpPr txBox="1"/>
      </xdr:nvSpPr>
      <xdr:spPr>
        <a:xfrm>
          <a:off x="17106900" y="764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408" name="円/楕円 407"/>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409" name="テキスト ボックス 408"/>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10" name="円/楕円 409"/>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11" name="テキスト ボックス 410"/>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56848</xdr:rowOff>
    </xdr:from>
    <xdr:to>
      <xdr:col>21</xdr:col>
      <xdr:colOff>50800</xdr:colOff>
      <xdr:row>44</xdr:row>
      <xdr:rowOff>158448</xdr:rowOff>
    </xdr:to>
    <xdr:sp macro="" textlink="">
      <xdr:nvSpPr>
        <xdr:cNvPr id="412" name="円/楕円 411"/>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413" name="テキスト ボックス 412"/>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80735</xdr:rowOff>
    </xdr:from>
    <xdr:to>
      <xdr:col>19</xdr:col>
      <xdr:colOff>533400</xdr:colOff>
      <xdr:row>46</xdr:row>
      <xdr:rowOff>10885</xdr:rowOff>
    </xdr:to>
    <xdr:sp macro="" textlink="">
      <xdr:nvSpPr>
        <xdr:cNvPr id="414" name="円/楕円 413"/>
        <xdr:cNvSpPr/>
      </xdr:nvSpPr>
      <xdr:spPr>
        <a:xfrm>
          <a:off x="13462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167112</xdr:rowOff>
    </xdr:from>
    <xdr:ext cx="762000" cy="259045"/>
    <xdr:sp macro="" textlink="">
      <xdr:nvSpPr>
        <xdr:cNvPr id="415" name="テキスト ボックス 414"/>
        <xdr:cNvSpPr txBox="1"/>
      </xdr:nvSpPr>
      <xdr:spPr>
        <a:xfrm>
          <a:off x="13131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年度の将来負担比率は、</a:t>
          </a:r>
          <a:r>
            <a:rPr kumimoji="1" lang="en-US" altLang="ja-JP" sz="1200">
              <a:latin typeface="ＭＳ Ｐゴシック"/>
            </a:rPr>
            <a:t>182.5</a:t>
          </a:r>
          <a:r>
            <a:rPr kumimoji="1" lang="ja-JP" altLang="en-US" sz="1200">
              <a:latin typeface="ＭＳ Ｐゴシック"/>
            </a:rPr>
            <a:t>％と類似団体平均値より上回っています。これは昭和</a:t>
          </a:r>
          <a:r>
            <a:rPr kumimoji="1" lang="en-US" altLang="ja-JP" sz="1200">
              <a:latin typeface="ＭＳ Ｐゴシック"/>
            </a:rPr>
            <a:t>20</a:t>
          </a:r>
          <a:r>
            <a:rPr kumimoji="1" lang="ja-JP" altLang="en-US" sz="1200">
              <a:latin typeface="ＭＳ Ｐゴシック"/>
            </a:rPr>
            <a:t>～</a:t>
          </a:r>
          <a:r>
            <a:rPr kumimoji="1" lang="en-US" altLang="ja-JP" sz="1200">
              <a:latin typeface="ＭＳ Ｐゴシック"/>
            </a:rPr>
            <a:t>40</a:t>
          </a:r>
          <a:r>
            <a:rPr kumimoji="1" lang="ja-JP" altLang="en-US" sz="1200">
              <a:latin typeface="ＭＳ Ｐゴシック"/>
            </a:rPr>
            <a:t>年代の急激な人口増に対応するため、下水道や地下鉄をはじめとした都市基盤整備を急ピッチで進めたことによる地方債の償還負担が大きいことなどが主な要因です。</a:t>
          </a: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年度は、企業会計・外郭団体等の借入金等の返済を進めたこと、市債償還により地方債の残高が減少したことなどにより、前年度と比較して、</a:t>
          </a:r>
          <a:r>
            <a:rPr kumimoji="1" lang="en-US" altLang="ja-JP" sz="1200">
              <a:latin typeface="ＭＳ Ｐゴシック"/>
            </a:rPr>
            <a:t>16.2</a:t>
          </a:r>
          <a:r>
            <a:rPr kumimoji="1" lang="ja-JP" altLang="en-US" sz="1200">
              <a:latin typeface="ＭＳ Ｐゴシック"/>
            </a:rPr>
            <a:t>％改善しました。今後も、施策の推進と財政の健全性の維持の両立の観点から、計画的な市債活用や借入金残高の縮減を引き続き進めていきます。</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2" name="直線コネクタ 441"/>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3"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4" name="直線コネクタ 443"/>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74295</xdr:rowOff>
    </xdr:from>
    <xdr:to>
      <xdr:col>24</xdr:col>
      <xdr:colOff>558800</xdr:colOff>
      <xdr:row>19</xdr:row>
      <xdr:rowOff>152476</xdr:rowOff>
    </xdr:to>
    <xdr:cxnSp macro="">
      <xdr:nvCxnSpPr>
        <xdr:cNvPr id="447" name="直線コネクタ 446"/>
        <xdr:cNvCxnSpPr/>
      </xdr:nvCxnSpPr>
      <xdr:spPr>
        <a:xfrm flipV="1">
          <a:off x="16179800" y="3331845"/>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8"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9" name="フローチャート : 判断 448"/>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152476</xdr:rowOff>
    </xdr:from>
    <xdr:to>
      <xdr:col>23</xdr:col>
      <xdr:colOff>406400</xdr:colOff>
      <xdr:row>19</xdr:row>
      <xdr:rowOff>160681</xdr:rowOff>
    </xdr:to>
    <xdr:cxnSp macro="">
      <xdr:nvCxnSpPr>
        <xdr:cNvPr id="450" name="直線コネクタ 449"/>
        <xdr:cNvCxnSpPr/>
      </xdr:nvCxnSpPr>
      <xdr:spPr>
        <a:xfrm flipV="1">
          <a:off x="15290800" y="3410026"/>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51" name="フローチャート : 判断 450"/>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2" name="テキスト ボックス 451"/>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160681</xdr:rowOff>
    </xdr:from>
    <xdr:to>
      <xdr:col>22</xdr:col>
      <xdr:colOff>203200</xdr:colOff>
      <xdr:row>20</xdr:row>
      <xdr:rowOff>50038</xdr:rowOff>
    </xdr:to>
    <xdr:cxnSp macro="">
      <xdr:nvCxnSpPr>
        <xdr:cNvPr id="453" name="直線コネクタ 452"/>
        <xdr:cNvCxnSpPr/>
      </xdr:nvCxnSpPr>
      <xdr:spPr>
        <a:xfrm flipV="1">
          <a:off x="14401800" y="341823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4" name="フローチャート : 判断 453"/>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5" name="テキスト ボックス 454"/>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50038</xdr:rowOff>
    </xdr:from>
    <xdr:to>
      <xdr:col>21</xdr:col>
      <xdr:colOff>0</xdr:colOff>
      <xdr:row>20</xdr:row>
      <xdr:rowOff>153314</xdr:rowOff>
    </xdr:to>
    <xdr:cxnSp macro="">
      <xdr:nvCxnSpPr>
        <xdr:cNvPr id="456" name="直線コネクタ 455"/>
        <xdr:cNvCxnSpPr/>
      </xdr:nvCxnSpPr>
      <xdr:spPr>
        <a:xfrm flipV="1">
          <a:off x="13512800" y="3479038"/>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7" name="フローチャート : 判断 456"/>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8" name="テキスト ボックス 457"/>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9" name="フローチャート : 判断 458"/>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60" name="テキスト ボックス 459"/>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23495</xdr:rowOff>
    </xdr:from>
    <xdr:to>
      <xdr:col>24</xdr:col>
      <xdr:colOff>609600</xdr:colOff>
      <xdr:row>19</xdr:row>
      <xdr:rowOff>125095</xdr:rowOff>
    </xdr:to>
    <xdr:sp macro="" textlink="">
      <xdr:nvSpPr>
        <xdr:cNvPr id="466" name="円/楕円 465"/>
        <xdr:cNvSpPr/>
      </xdr:nvSpPr>
      <xdr:spPr>
        <a:xfrm>
          <a:off x="169672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167022</xdr:rowOff>
    </xdr:from>
    <xdr:ext cx="762000" cy="259045"/>
    <xdr:sp macro="" textlink="">
      <xdr:nvSpPr>
        <xdr:cNvPr id="467" name="将来負担の状況該当値テキスト"/>
        <xdr:cNvSpPr txBox="1"/>
      </xdr:nvSpPr>
      <xdr:spPr>
        <a:xfrm>
          <a:off x="17106900" y="325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101676</xdr:rowOff>
    </xdr:from>
    <xdr:to>
      <xdr:col>23</xdr:col>
      <xdr:colOff>457200</xdr:colOff>
      <xdr:row>20</xdr:row>
      <xdr:rowOff>31826</xdr:rowOff>
    </xdr:to>
    <xdr:sp macro="" textlink="">
      <xdr:nvSpPr>
        <xdr:cNvPr id="468" name="円/楕円 467"/>
        <xdr:cNvSpPr/>
      </xdr:nvSpPr>
      <xdr:spPr>
        <a:xfrm>
          <a:off x="16129000" y="33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16603</xdr:rowOff>
    </xdr:from>
    <xdr:ext cx="736600" cy="259045"/>
    <xdr:sp macro="" textlink="">
      <xdr:nvSpPr>
        <xdr:cNvPr id="469" name="テキスト ボックス 468"/>
        <xdr:cNvSpPr txBox="1"/>
      </xdr:nvSpPr>
      <xdr:spPr>
        <a:xfrm>
          <a:off x="15798800" y="344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109881</xdr:rowOff>
    </xdr:from>
    <xdr:to>
      <xdr:col>22</xdr:col>
      <xdr:colOff>254000</xdr:colOff>
      <xdr:row>20</xdr:row>
      <xdr:rowOff>40031</xdr:rowOff>
    </xdr:to>
    <xdr:sp macro="" textlink="">
      <xdr:nvSpPr>
        <xdr:cNvPr id="470" name="円/楕円 469"/>
        <xdr:cNvSpPr/>
      </xdr:nvSpPr>
      <xdr:spPr>
        <a:xfrm>
          <a:off x="15240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24808</xdr:rowOff>
    </xdr:from>
    <xdr:ext cx="762000" cy="259045"/>
    <xdr:sp macro="" textlink="">
      <xdr:nvSpPr>
        <xdr:cNvPr id="471" name="テキスト ボックス 470"/>
        <xdr:cNvSpPr txBox="1"/>
      </xdr:nvSpPr>
      <xdr:spPr>
        <a:xfrm>
          <a:off x="14909800" y="34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170688</xdr:rowOff>
    </xdr:from>
    <xdr:to>
      <xdr:col>21</xdr:col>
      <xdr:colOff>50800</xdr:colOff>
      <xdr:row>20</xdr:row>
      <xdr:rowOff>100838</xdr:rowOff>
    </xdr:to>
    <xdr:sp macro="" textlink="">
      <xdr:nvSpPr>
        <xdr:cNvPr id="472" name="円/楕円 471"/>
        <xdr:cNvSpPr/>
      </xdr:nvSpPr>
      <xdr:spPr>
        <a:xfrm>
          <a:off x="14351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85615</xdr:rowOff>
    </xdr:from>
    <xdr:ext cx="762000" cy="259045"/>
    <xdr:sp macro="" textlink="">
      <xdr:nvSpPr>
        <xdr:cNvPr id="473" name="テキスト ボックス 472"/>
        <xdr:cNvSpPr txBox="1"/>
      </xdr:nvSpPr>
      <xdr:spPr>
        <a:xfrm>
          <a:off x="14020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102514</xdr:rowOff>
    </xdr:from>
    <xdr:to>
      <xdr:col>19</xdr:col>
      <xdr:colOff>533400</xdr:colOff>
      <xdr:row>21</xdr:row>
      <xdr:rowOff>32664</xdr:rowOff>
    </xdr:to>
    <xdr:sp macro="" textlink="">
      <xdr:nvSpPr>
        <xdr:cNvPr id="474" name="円/楕円 473"/>
        <xdr:cNvSpPr/>
      </xdr:nvSpPr>
      <xdr:spPr>
        <a:xfrm>
          <a:off x="134620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17441</xdr:rowOff>
    </xdr:from>
    <xdr:ext cx="762000" cy="259045"/>
    <xdr:sp macro="" textlink="">
      <xdr:nvSpPr>
        <xdr:cNvPr id="475" name="テキスト ボックス 474"/>
        <xdr:cNvSpPr txBox="1"/>
      </xdr:nvSpPr>
      <xdr:spPr>
        <a:xfrm>
          <a:off x="13131800" y="361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3,722,250
3,644,429
437.49
1,469,029,104
1,443,265,279
10,578,099
813,257,533
2,346,433,697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a:rPr>
            <a:t>　「横浜市中期</a:t>
          </a:r>
          <a:r>
            <a:rPr kumimoji="1" lang="en-US" altLang="ja-JP" sz="1050">
              <a:solidFill>
                <a:sysClr val="windowText" lastClr="000000"/>
              </a:solidFill>
              <a:latin typeface="ＭＳ Ｐゴシック"/>
            </a:rPr>
            <a:t>4</a:t>
          </a:r>
          <a:r>
            <a:rPr kumimoji="1" lang="ja-JP" altLang="en-US" sz="1050">
              <a:solidFill>
                <a:sysClr val="windowText" lastClr="000000"/>
              </a:solidFill>
              <a:latin typeface="ＭＳ Ｐゴシック"/>
            </a:rPr>
            <a:t>か年計画」（</a:t>
          </a:r>
          <a:r>
            <a:rPr kumimoji="1" lang="en-US" altLang="ja-JP" sz="1050">
              <a:solidFill>
                <a:sysClr val="windowText" lastClr="000000"/>
              </a:solidFill>
              <a:latin typeface="ＭＳ Ｐゴシック"/>
            </a:rPr>
            <a:t>22</a:t>
          </a:r>
          <a:r>
            <a:rPr kumimoji="1" lang="ja-JP" altLang="en-US" sz="1050">
              <a:solidFill>
                <a:sysClr val="windowText" lastClr="000000"/>
              </a:solidFill>
              <a:latin typeface="ＭＳ Ｐゴシック"/>
            </a:rPr>
            <a:t>～</a:t>
          </a:r>
          <a:r>
            <a:rPr kumimoji="1" lang="en-US" altLang="ja-JP" sz="1050">
              <a:solidFill>
                <a:sysClr val="windowText" lastClr="000000"/>
              </a:solidFill>
              <a:latin typeface="ＭＳ Ｐゴシック"/>
            </a:rPr>
            <a:t>25</a:t>
          </a:r>
          <a:r>
            <a:rPr kumimoji="1" lang="ja-JP" altLang="en-US" sz="1050">
              <a:solidFill>
                <a:sysClr val="windowText" lastClr="000000"/>
              </a:solidFill>
              <a:latin typeface="ＭＳ Ｐゴシック"/>
            </a:rPr>
            <a:t>年度、</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a:t>
          </a:r>
          <a:r>
            <a:rPr kumimoji="1" lang="en-US" altLang="ja-JP" sz="1050">
              <a:solidFill>
                <a:sysClr val="windowText" lastClr="000000"/>
              </a:solidFill>
              <a:latin typeface="ＭＳ Ｐゴシック"/>
            </a:rPr>
            <a:t>29</a:t>
          </a:r>
          <a:r>
            <a:rPr kumimoji="1" lang="ja-JP" altLang="en-US" sz="1050">
              <a:solidFill>
                <a:sysClr val="windowText" lastClr="000000"/>
              </a:solidFill>
              <a:latin typeface="ＭＳ Ｐゴシック"/>
            </a:rPr>
            <a:t>年度）において、増大する行政へのニーズに対応しつつ、スクラップ・アンド・ビルドにより職員定数や職員人件費を抑制するという目標を掲げ、効果的・効率的な執行体制の構築を進めています（職員定数：</a:t>
          </a:r>
          <a:r>
            <a:rPr kumimoji="1" lang="en-US" altLang="ja-JP" sz="1050">
              <a:solidFill>
                <a:sysClr val="windowText" lastClr="000000"/>
              </a:solidFill>
              <a:latin typeface="ＭＳ Ｐゴシック"/>
            </a:rPr>
            <a:t>22</a:t>
          </a:r>
          <a:r>
            <a:rPr kumimoji="1" lang="ja-JP" altLang="en-US" sz="1050">
              <a:solidFill>
                <a:sysClr val="windowText" lastClr="000000"/>
              </a:solidFill>
              <a:latin typeface="ＭＳ Ｐゴシック"/>
            </a:rPr>
            <a:t>年</a:t>
          </a:r>
          <a:r>
            <a:rPr kumimoji="1" lang="en-US" altLang="ja-JP" sz="1050">
              <a:solidFill>
                <a:sysClr val="windowText" lastClr="000000"/>
              </a:solidFill>
              <a:latin typeface="ＭＳ Ｐゴシック"/>
            </a:rPr>
            <a:t>4</a:t>
          </a:r>
          <a:r>
            <a:rPr kumimoji="1" lang="ja-JP" altLang="en-US" sz="1050">
              <a:solidFill>
                <a:sysClr val="windowText" lastClr="000000"/>
              </a:solidFill>
              <a:latin typeface="ＭＳ Ｐゴシック"/>
            </a:rPr>
            <a:t>月：</a:t>
          </a:r>
          <a:r>
            <a:rPr kumimoji="1" lang="en-US" altLang="ja-JP" sz="1050">
              <a:solidFill>
                <a:sysClr val="windowText" lastClr="000000"/>
              </a:solidFill>
              <a:latin typeface="ＭＳ Ｐゴシック"/>
            </a:rPr>
            <a:t>26,584</a:t>
          </a:r>
          <a:r>
            <a:rPr kumimoji="1" lang="ja-JP" altLang="en-US" sz="1050">
              <a:solidFill>
                <a:sysClr val="windowText" lastClr="000000"/>
              </a:solidFill>
              <a:latin typeface="ＭＳ Ｐゴシック"/>
            </a:rPr>
            <a:t>人→</a:t>
          </a:r>
          <a:r>
            <a:rPr kumimoji="1" lang="en-US" altLang="ja-JP" sz="1050">
              <a:solidFill>
                <a:sysClr val="windowText" lastClr="000000"/>
              </a:solidFill>
              <a:latin typeface="ＭＳ Ｐゴシック"/>
            </a:rPr>
            <a:t>25</a:t>
          </a:r>
          <a:r>
            <a:rPr kumimoji="1" lang="ja-JP" altLang="en-US" sz="1050">
              <a:solidFill>
                <a:sysClr val="windowText" lastClr="000000"/>
              </a:solidFill>
              <a:latin typeface="ＭＳ Ｐゴシック"/>
            </a:rPr>
            <a:t>年</a:t>
          </a:r>
          <a:r>
            <a:rPr kumimoji="1" lang="en-US" altLang="ja-JP" sz="1050">
              <a:solidFill>
                <a:sysClr val="windowText" lastClr="000000"/>
              </a:solidFill>
              <a:latin typeface="ＭＳ Ｐゴシック"/>
            </a:rPr>
            <a:t>4</a:t>
          </a:r>
          <a:r>
            <a:rPr kumimoji="1" lang="ja-JP" altLang="en-US" sz="1050">
              <a:solidFill>
                <a:sysClr val="windowText" lastClr="000000"/>
              </a:solidFill>
              <a:latin typeface="ＭＳ Ｐゴシック"/>
            </a:rPr>
            <a:t>月：</a:t>
          </a:r>
          <a:r>
            <a:rPr kumimoji="1" lang="en-US" altLang="ja-JP" sz="1050">
              <a:solidFill>
                <a:sysClr val="windowText" lastClr="000000"/>
              </a:solidFill>
              <a:latin typeface="ＭＳ Ｐゴシック"/>
            </a:rPr>
            <a:t>26,427</a:t>
          </a:r>
          <a:r>
            <a:rPr kumimoji="1" lang="ja-JP" altLang="en-US" sz="1050">
              <a:solidFill>
                <a:sysClr val="windowText" lastClr="000000"/>
              </a:solidFill>
              <a:latin typeface="ＭＳ Ｐゴシック"/>
            </a:rPr>
            <a:t>人）。そのため、人件費が類似団体平均に比べ大きく下回っています。</a:t>
          </a:r>
        </a:p>
        <a:p>
          <a:r>
            <a:rPr kumimoji="1" lang="ja-JP" altLang="en-US" sz="1050" baseline="0">
              <a:solidFill>
                <a:sysClr val="windowText" lastClr="000000"/>
              </a:solidFill>
              <a:latin typeface="ＭＳ Ｐゴシック"/>
            </a:rPr>
            <a:t>　平成</a:t>
          </a:r>
          <a:r>
            <a:rPr kumimoji="1" lang="en-US" altLang="ja-JP" sz="1050">
              <a:solidFill>
                <a:sysClr val="windowText" lastClr="000000"/>
              </a:solidFill>
              <a:latin typeface="ＭＳ Ｐゴシック"/>
            </a:rPr>
            <a:t>23</a:t>
          </a:r>
          <a:r>
            <a:rPr kumimoji="1" lang="ja-JP" altLang="en-US" sz="1050">
              <a:solidFill>
                <a:sysClr val="windowText" lastClr="000000"/>
              </a:solidFill>
              <a:latin typeface="ＭＳ Ｐゴシック"/>
            </a:rPr>
            <a:t>年度は東日本大震災への対応に伴う退職延長によって、平成</a:t>
          </a:r>
          <a:r>
            <a:rPr kumimoji="1" lang="en-US" altLang="ja-JP" sz="1050">
              <a:solidFill>
                <a:sysClr val="windowText" lastClr="000000"/>
              </a:solidFill>
              <a:latin typeface="ＭＳ Ｐゴシック"/>
            </a:rPr>
            <a:t>22</a:t>
          </a:r>
          <a:r>
            <a:rPr kumimoji="1" lang="ja-JP" altLang="en-US" sz="1050">
              <a:solidFill>
                <a:sysClr val="windowText" lastClr="000000"/>
              </a:solidFill>
              <a:latin typeface="ＭＳ Ｐゴシック"/>
            </a:rPr>
            <a:t>年度支出予定であった退職手当を</a:t>
          </a:r>
          <a:r>
            <a:rPr kumimoji="1" lang="en-US" altLang="ja-JP" sz="1050">
              <a:solidFill>
                <a:sysClr val="windowText" lastClr="000000"/>
              </a:solidFill>
              <a:latin typeface="ＭＳ Ｐゴシック"/>
            </a:rPr>
            <a:t>23</a:t>
          </a:r>
          <a:r>
            <a:rPr kumimoji="1" lang="ja-JP" altLang="en-US" sz="1050">
              <a:solidFill>
                <a:sysClr val="windowText" lastClr="000000"/>
              </a:solidFill>
              <a:latin typeface="ＭＳ Ｐゴシック"/>
            </a:rPr>
            <a:t>年度に支出したことなどによる増加し、平成</a:t>
          </a:r>
          <a:r>
            <a:rPr kumimoji="1" lang="en-US" altLang="ja-JP" sz="1050">
              <a:solidFill>
                <a:sysClr val="windowText" lastClr="000000"/>
              </a:solidFill>
              <a:latin typeface="ＭＳ Ｐゴシック"/>
            </a:rPr>
            <a:t>24</a:t>
          </a:r>
          <a:r>
            <a:rPr kumimoji="1" lang="ja-JP" altLang="en-US" sz="1050">
              <a:solidFill>
                <a:sysClr val="windowText" lastClr="000000"/>
              </a:solidFill>
              <a:latin typeface="ＭＳ Ｐゴシック"/>
            </a:rPr>
            <a:t>年度はその退職手当の減などにより減少しています。</a:t>
          </a:r>
        </a:p>
        <a:p>
          <a:r>
            <a:rPr kumimoji="1" lang="ja-JP" altLang="en-US" sz="1050">
              <a:solidFill>
                <a:sysClr val="windowText" lastClr="000000"/>
              </a:solidFill>
              <a:latin typeface="ＭＳ Ｐゴシック"/>
            </a:rPr>
            <a:t>　平成</a:t>
          </a:r>
          <a:r>
            <a:rPr kumimoji="1" lang="en-US" altLang="ja-JP" sz="1050">
              <a:solidFill>
                <a:sysClr val="windowText" lastClr="000000"/>
              </a:solidFill>
              <a:latin typeface="ＭＳ Ｐゴシック"/>
            </a:rPr>
            <a:t>25</a:t>
          </a:r>
          <a:r>
            <a:rPr kumimoji="1" lang="ja-JP" altLang="en-US" sz="1050">
              <a:solidFill>
                <a:sysClr val="windowText" lastClr="000000"/>
              </a:solidFill>
              <a:latin typeface="ＭＳ Ｐゴシック"/>
            </a:rPr>
            <a:t>年度は、給与減額措置による減少、平成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年度は、給与改定措置により増加しています。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4536</xdr:rowOff>
    </xdr:from>
    <xdr:to>
      <xdr:col>7</xdr:col>
      <xdr:colOff>15875</xdr:colOff>
      <xdr:row>35</xdr:row>
      <xdr:rowOff>69850</xdr:rowOff>
    </xdr:to>
    <xdr:cxnSp macro="">
      <xdr:nvCxnSpPr>
        <xdr:cNvPr id="66" name="直線コネクタ 65"/>
        <xdr:cNvCxnSpPr/>
      </xdr:nvCxnSpPr>
      <xdr:spPr>
        <a:xfrm>
          <a:off x="3987800" y="60052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4536</xdr:rowOff>
    </xdr:from>
    <xdr:to>
      <xdr:col>5</xdr:col>
      <xdr:colOff>549275</xdr:colOff>
      <xdr:row>36</xdr:row>
      <xdr:rowOff>29028</xdr:rowOff>
    </xdr:to>
    <xdr:cxnSp macro="">
      <xdr:nvCxnSpPr>
        <xdr:cNvPr id="69" name="直線コネクタ 68"/>
        <xdr:cNvCxnSpPr/>
      </xdr:nvCxnSpPr>
      <xdr:spPr>
        <a:xfrm flipV="1">
          <a:off x="3098800" y="60052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29028</xdr:rowOff>
    </xdr:from>
    <xdr:to>
      <xdr:col>4</xdr:col>
      <xdr:colOff>346075</xdr:colOff>
      <xdr:row>36</xdr:row>
      <xdr:rowOff>61686</xdr:rowOff>
    </xdr:to>
    <xdr:cxnSp macro="">
      <xdr:nvCxnSpPr>
        <xdr:cNvPr id="72" name="直線コネクタ 71"/>
        <xdr:cNvCxnSpPr/>
      </xdr:nvCxnSpPr>
      <xdr:spPr>
        <a:xfrm flipV="1">
          <a:off x="2209800" y="6201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53522</xdr:rowOff>
    </xdr:from>
    <xdr:to>
      <xdr:col>3</xdr:col>
      <xdr:colOff>142875</xdr:colOff>
      <xdr:row>36</xdr:row>
      <xdr:rowOff>61686</xdr:rowOff>
    </xdr:to>
    <xdr:cxnSp macro="">
      <xdr:nvCxnSpPr>
        <xdr:cNvPr id="75" name="直線コネクタ 74"/>
        <xdr:cNvCxnSpPr/>
      </xdr:nvCxnSpPr>
      <xdr:spPr>
        <a:xfrm>
          <a:off x="1320800" y="60542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125186</xdr:rowOff>
    </xdr:from>
    <xdr:to>
      <xdr:col>5</xdr:col>
      <xdr:colOff>600075</xdr:colOff>
      <xdr:row>35</xdr:row>
      <xdr:rowOff>55336</xdr:rowOff>
    </xdr:to>
    <xdr:sp macro="" textlink="">
      <xdr:nvSpPr>
        <xdr:cNvPr id="87" name="円/楕円 86"/>
        <xdr:cNvSpPr/>
      </xdr:nvSpPr>
      <xdr:spPr>
        <a:xfrm>
          <a:off x="3937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65513</xdr:rowOff>
    </xdr:from>
    <xdr:ext cx="736600" cy="259045"/>
    <xdr:sp macro="" textlink="">
      <xdr:nvSpPr>
        <xdr:cNvPr id="88" name="テキスト ボックス 87"/>
        <xdr:cNvSpPr txBox="1"/>
      </xdr:nvSpPr>
      <xdr:spPr>
        <a:xfrm>
          <a:off x="3606800" y="572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149678</xdr:rowOff>
    </xdr:from>
    <xdr:to>
      <xdr:col>4</xdr:col>
      <xdr:colOff>396875</xdr:colOff>
      <xdr:row>36</xdr:row>
      <xdr:rowOff>79828</xdr:rowOff>
    </xdr:to>
    <xdr:sp macro="" textlink="">
      <xdr:nvSpPr>
        <xdr:cNvPr id="89" name="円/楕円 88"/>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90005</xdr:rowOff>
    </xdr:from>
    <xdr:ext cx="762000" cy="259045"/>
    <xdr:sp macro="" textlink="">
      <xdr:nvSpPr>
        <xdr:cNvPr id="90" name="テキスト ボックス 89"/>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10886</xdr:rowOff>
    </xdr:from>
    <xdr:to>
      <xdr:col>3</xdr:col>
      <xdr:colOff>193675</xdr:colOff>
      <xdr:row>36</xdr:row>
      <xdr:rowOff>112486</xdr:rowOff>
    </xdr:to>
    <xdr:sp macro="" textlink="">
      <xdr:nvSpPr>
        <xdr:cNvPr id="91" name="円/楕円 90"/>
        <xdr:cNvSpPr/>
      </xdr:nvSpPr>
      <xdr:spPr>
        <a:xfrm>
          <a:off x="2159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122663</xdr:rowOff>
    </xdr:from>
    <xdr:ext cx="762000" cy="259045"/>
    <xdr:sp macro="" textlink="">
      <xdr:nvSpPr>
        <xdr:cNvPr id="92" name="テキスト ボックス 91"/>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2722</xdr:rowOff>
    </xdr:from>
    <xdr:to>
      <xdr:col>1</xdr:col>
      <xdr:colOff>676275</xdr:colOff>
      <xdr:row>35</xdr:row>
      <xdr:rowOff>104322</xdr:rowOff>
    </xdr:to>
    <xdr:sp macro="" textlink="">
      <xdr:nvSpPr>
        <xdr:cNvPr id="93" name="円/楕円 92"/>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114499</xdr:rowOff>
    </xdr:from>
    <xdr:ext cx="762000" cy="259045"/>
    <xdr:sp macro="" textlink="">
      <xdr:nvSpPr>
        <xdr:cNvPr id="94" name="テキスト ボックス 93"/>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近年では、指定管理など業務の民間委託化を推進し、職員人件費等から委託料などの物件費への振替が進んでいることにより、類似団体平均値よりも上回っていると考えられます。</a:t>
          </a: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年度は嘱託員等にかかる給与費の経費区分を物件費から人件費に変更したことなどにより減少しています。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年度は、市長選挙の実施等により増加しています。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年度は、市立保育所の民間移管や学校給食調理業務の民間委託など、民営化・委託化の取組により増加しています</a:t>
          </a:r>
          <a:r>
            <a:rPr kumimoji="1" lang="ja-JP" altLang="en-US" sz="1300">
              <a:latin typeface="ＭＳ Ｐゴシック"/>
            </a:rPr>
            <a:t>。</a:t>
          </a: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38100</xdr:rowOff>
    </xdr:to>
    <xdr:cxnSp macro="">
      <xdr:nvCxnSpPr>
        <xdr:cNvPr id="127" name="直線コネクタ 126"/>
        <xdr:cNvCxnSpPr/>
      </xdr:nvCxnSpPr>
      <xdr:spPr>
        <a:xfrm>
          <a:off x="15671800" y="2692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57150</xdr:rowOff>
    </xdr:from>
    <xdr:to>
      <xdr:col>22</xdr:col>
      <xdr:colOff>565150</xdr:colOff>
      <xdr:row>15</xdr:row>
      <xdr:rowOff>120650</xdr:rowOff>
    </xdr:to>
    <xdr:cxnSp macro="">
      <xdr:nvCxnSpPr>
        <xdr:cNvPr id="130" name="直線コネクタ 129"/>
        <xdr:cNvCxnSpPr/>
      </xdr:nvCxnSpPr>
      <xdr:spPr>
        <a:xfrm>
          <a:off x="14782800" y="262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158750</xdr:rowOff>
    </xdr:to>
    <xdr:cxnSp macro="">
      <xdr:nvCxnSpPr>
        <xdr:cNvPr id="133" name="直線コネクタ 132"/>
        <xdr:cNvCxnSpPr/>
      </xdr:nvCxnSpPr>
      <xdr:spPr>
        <a:xfrm flipV="1">
          <a:off x="13893800" y="262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15</xdr:row>
      <xdr:rowOff>158750</xdr:rowOff>
    </xdr:to>
    <xdr:cxnSp macro="">
      <xdr:nvCxnSpPr>
        <xdr:cNvPr id="136" name="直線コネクタ 135"/>
        <xdr:cNvCxnSpPr/>
      </xdr:nvCxnSpPr>
      <xdr:spPr>
        <a:xfrm>
          <a:off x="13004800" y="273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49" name="テキスト ボックス 148"/>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6350</xdr:rowOff>
    </xdr:from>
    <xdr:to>
      <xdr:col>21</xdr:col>
      <xdr:colOff>412750</xdr:colOff>
      <xdr:row>15</xdr:row>
      <xdr:rowOff>107950</xdr:rowOff>
    </xdr:to>
    <xdr:sp macro="" textlink="">
      <xdr:nvSpPr>
        <xdr:cNvPr id="150" name="円/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51" name="テキスト ボックス 150"/>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2" name="円/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4" name="円/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a:t>
          </a:r>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以降扶助費は増加傾向にありますが、その要因としては、生活保護受給者の増加等に伴う生活扶助費等の増、待機児童対策などの子育て支援施策の増、障害者支援施設の増加や施設利用者数に伴い障害者施設自立支援給付費の増などが挙げられます。</a:t>
          </a:r>
        </a:p>
        <a:p>
          <a:r>
            <a:rPr kumimoji="1" lang="ja-JP" altLang="en-US" sz="1100">
              <a:solidFill>
                <a:sysClr val="windowText" lastClr="000000"/>
              </a:solidFill>
              <a:latin typeface="ＭＳ Ｐゴシック"/>
            </a:rPr>
            <a:t>　各年度の主な増加要因をみると、平成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年度は生活保護費、障害者自立支援給付費などの増、平成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年度は保育所基本運営費、障害者自立支援給付費、生活保護費の増、平成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年度は平成</a:t>
          </a:r>
          <a:r>
            <a:rPr kumimoji="1" lang="en-US" altLang="ja-JP" sz="1100">
              <a:solidFill>
                <a:sysClr val="windowText" lastClr="000000"/>
              </a:solidFill>
              <a:latin typeface="ＭＳ Ｐゴシック"/>
            </a:rPr>
            <a:t>26 </a:t>
          </a:r>
          <a:r>
            <a:rPr kumimoji="1" lang="ja-JP" altLang="en-US" sz="1100">
              <a:solidFill>
                <a:sysClr val="windowText" lastClr="000000"/>
              </a:solidFill>
              <a:latin typeface="ＭＳ Ｐゴシック"/>
            </a:rPr>
            <a:t>年</a:t>
          </a:r>
          <a:r>
            <a:rPr kumimoji="1" lang="en-US" altLang="ja-JP" sz="1100">
              <a:solidFill>
                <a:sysClr val="windowText" lastClr="000000"/>
              </a:solidFill>
              <a:latin typeface="ＭＳ Ｐゴシック"/>
            </a:rPr>
            <a:t>4 </a:t>
          </a:r>
          <a:r>
            <a:rPr kumimoji="1" lang="ja-JP" altLang="en-US" sz="1100">
              <a:solidFill>
                <a:sysClr val="windowText" lastClr="000000"/>
              </a:solidFill>
              <a:latin typeface="ＭＳ Ｐゴシック"/>
            </a:rPr>
            <a:t>月からの消費税率の引上げに伴う臨時福祉給付金の支給や、子育て支援施策に対する経費などの増により増加しています。</a:t>
          </a:r>
          <a:endParaRPr kumimoji="1" lang="en-US" altLang="ja-JP" sz="11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61</xdr:row>
      <xdr:rowOff>4535</xdr:rowOff>
    </xdr:to>
    <xdr:cxnSp macro="">
      <xdr:nvCxnSpPr>
        <xdr:cNvPr id="190" name="直線コネクタ 189"/>
        <xdr:cNvCxnSpPr/>
      </xdr:nvCxnSpPr>
      <xdr:spPr>
        <a:xfrm>
          <a:off x="3987800" y="103160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60</xdr:row>
      <xdr:rowOff>29028</xdr:rowOff>
    </xdr:to>
    <xdr:cxnSp macro="">
      <xdr:nvCxnSpPr>
        <xdr:cNvPr id="193" name="直線コネクタ 192"/>
        <xdr:cNvCxnSpPr/>
      </xdr:nvCxnSpPr>
      <xdr:spPr>
        <a:xfrm>
          <a:off x="3098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59</xdr:row>
      <xdr:rowOff>118835</xdr:rowOff>
    </xdr:to>
    <xdr:cxnSp macro="">
      <xdr:nvCxnSpPr>
        <xdr:cNvPr id="196" name="直線コネクタ 195"/>
        <xdr:cNvCxnSpPr/>
      </xdr:nvCxnSpPr>
      <xdr:spPr>
        <a:xfrm>
          <a:off x="2209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12700</xdr:rowOff>
    </xdr:to>
    <xdr:cxnSp macro="">
      <xdr:nvCxnSpPr>
        <xdr:cNvPr id="199" name="直線コネクタ 198"/>
        <xdr:cNvCxnSpPr/>
      </xdr:nvCxnSpPr>
      <xdr:spPr>
        <a:xfrm flipV="1">
          <a:off x="1320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9" name="円/楕円 208"/>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10"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1" name="円/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68035</xdr:rowOff>
    </xdr:from>
    <xdr:to>
      <xdr:col>4</xdr:col>
      <xdr:colOff>396875</xdr:colOff>
      <xdr:row>59</xdr:row>
      <xdr:rowOff>169635</xdr:rowOff>
    </xdr:to>
    <xdr:sp macro="" textlink="">
      <xdr:nvSpPr>
        <xdr:cNvPr id="213" name="円/楕円 212"/>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154412</xdr:rowOff>
    </xdr:from>
    <xdr:ext cx="762000" cy="259045"/>
    <xdr:sp macro="" textlink="">
      <xdr:nvSpPr>
        <xdr:cNvPr id="214" name="テキスト ボックス 213"/>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高齢化に伴い、介護保険事業費会計や後期高齢者医療費会計の繰出金の増加などにより、年々数値は上昇傾向にありますが、類似団体平均を下回っています。それは、補助費等の比率が他の類似団体より高い事から、相対的に低くなっていると考えられ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88900</xdr:rowOff>
    </xdr:to>
    <xdr:cxnSp macro="">
      <xdr:nvCxnSpPr>
        <xdr:cNvPr id="251" name="直線コネクタ 250"/>
        <xdr:cNvCxnSpPr/>
      </xdr:nvCxnSpPr>
      <xdr:spPr>
        <a:xfrm>
          <a:off x="15671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69850</xdr:rowOff>
    </xdr:to>
    <xdr:cxnSp macro="">
      <xdr:nvCxnSpPr>
        <xdr:cNvPr id="254" name="直線コネクタ 253"/>
        <xdr:cNvCxnSpPr/>
      </xdr:nvCxnSpPr>
      <xdr:spPr>
        <a:xfrm>
          <a:off x="14782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31750</xdr:rowOff>
    </xdr:from>
    <xdr:to>
      <xdr:col>21</xdr:col>
      <xdr:colOff>361950</xdr:colOff>
      <xdr:row>54</xdr:row>
      <xdr:rowOff>165100</xdr:rowOff>
    </xdr:to>
    <xdr:cxnSp macro="">
      <xdr:nvCxnSpPr>
        <xdr:cNvPr id="257" name="直線コネクタ 256"/>
        <xdr:cNvCxnSpPr/>
      </xdr:nvCxnSpPr>
      <xdr:spPr>
        <a:xfrm>
          <a:off x="13893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31750</xdr:rowOff>
    </xdr:from>
    <xdr:to>
      <xdr:col>20</xdr:col>
      <xdr:colOff>158750</xdr:colOff>
      <xdr:row>54</xdr:row>
      <xdr:rowOff>31750</xdr:rowOff>
    </xdr:to>
    <xdr:cxnSp macro="">
      <xdr:nvCxnSpPr>
        <xdr:cNvPr id="260" name="直線コネクタ 259"/>
        <xdr:cNvCxnSpPr/>
      </xdr:nvCxnSpPr>
      <xdr:spPr>
        <a:xfrm>
          <a:off x="13004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38100</xdr:rowOff>
    </xdr:from>
    <xdr:to>
      <xdr:col>24</xdr:col>
      <xdr:colOff>82550</xdr:colOff>
      <xdr:row>55</xdr:row>
      <xdr:rowOff>139700</xdr:rowOff>
    </xdr:to>
    <xdr:sp macro="" textlink="">
      <xdr:nvSpPr>
        <xdr:cNvPr id="270" name="円/楕円 269"/>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54627</xdr:rowOff>
    </xdr:from>
    <xdr:ext cx="762000" cy="259045"/>
    <xdr:sp macro="" textlink="">
      <xdr:nvSpPr>
        <xdr:cNvPr id="271" name="その他該当値テキスト"/>
        <xdr:cNvSpPr txBox="1"/>
      </xdr:nvSpPr>
      <xdr:spPr>
        <a:xfrm>
          <a:off x="16598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2" name="円/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152400</xdr:rowOff>
    </xdr:from>
    <xdr:to>
      <xdr:col>20</xdr:col>
      <xdr:colOff>209550</xdr:colOff>
      <xdr:row>54</xdr:row>
      <xdr:rowOff>82550</xdr:rowOff>
    </xdr:to>
    <xdr:sp macro="" textlink="">
      <xdr:nvSpPr>
        <xdr:cNvPr id="276" name="円/楕円 275"/>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92727</xdr:rowOff>
    </xdr:from>
    <xdr:ext cx="762000" cy="259045"/>
    <xdr:sp macro="" textlink="">
      <xdr:nvSpPr>
        <xdr:cNvPr id="277" name="テキスト ボックス 276"/>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152400</xdr:rowOff>
    </xdr:from>
    <xdr:to>
      <xdr:col>19</xdr:col>
      <xdr:colOff>6350</xdr:colOff>
      <xdr:row>54</xdr:row>
      <xdr:rowOff>82550</xdr:rowOff>
    </xdr:to>
    <xdr:sp macro="" textlink="">
      <xdr:nvSpPr>
        <xdr:cNvPr id="278" name="円/楕円 277"/>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92727</xdr:rowOff>
    </xdr:from>
    <xdr:ext cx="762000" cy="259045"/>
    <xdr:sp macro="" textlink="">
      <xdr:nvSpPr>
        <xdr:cNvPr id="279" name="テキスト ボックス 278"/>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類似団内の中で最も高くなっているのは、横浜市が運営する地下鉄、病院、下水道等に係る繰出金が多いことによるものです。</a:t>
          </a:r>
        </a:p>
        <a:p>
          <a:r>
            <a:rPr kumimoji="1" lang="ja-JP" altLang="en-US" sz="1300">
              <a:solidFill>
                <a:sysClr val="windowText" lastClr="000000"/>
              </a:solidFill>
              <a:latin typeface="ＭＳ Ｐゴシック"/>
            </a:rPr>
            <a:t>　しかし、維持管理費の節減等により、下水道事業費会計への繰出金は年々減少してきており、それに伴い、全体値も年々減少傾向にあります。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61686</xdr:rowOff>
    </xdr:from>
    <xdr:to>
      <xdr:col>24</xdr:col>
      <xdr:colOff>31750</xdr:colOff>
      <xdr:row>39</xdr:row>
      <xdr:rowOff>167822</xdr:rowOff>
    </xdr:to>
    <xdr:cxnSp macro="">
      <xdr:nvCxnSpPr>
        <xdr:cNvPr id="309" name="直線コネクタ 308"/>
        <xdr:cNvCxnSpPr/>
      </xdr:nvCxnSpPr>
      <xdr:spPr>
        <a:xfrm flipV="1">
          <a:off x="16510000" y="5548086"/>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139899</xdr:rowOff>
    </xdr:from>
    <xdr:ext cx="762000" cy="259045"/>
    <xdr:sp macro="" textlink="">
      <xdr:nvSpPr>
        <xdr:cNvPr id="310" name="補助費等最小値テキスト"/>
        <xdr:cNvSpPr txBox="1"/>
      </xdr:nvSpPr>
      <xdr:spPr>
        <a:xfrm>
          <a:off x="16598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39</xdr:row>
      <xdr:rowOff>167822</xdr:rowOff>
    </xdr:from>
    <xdr:to>
      <xdr:col>24</xdr:col>
      <xdr:colOff>120650</xdr:colOff>
      <xdr:row>39</xdr:row>
      <xdr:rowOff>167822</xdr:rowOff>
    </xdr:to>
    <xdr:cxnSp macro="">
      <xdr:nvCxnSpPr>
        <xdr:cNvPr id="311" name="直線コネクタ 310"/>
        <xdr:cNvCxnSpPr/>
      </xdr:nvCxnSpPr>
      <xdr:spPr>
        <a:xfrm>
          <a:off x="16421100" y="68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148063</xdr:rowOff>
    </xdr:from>
    <xdr:ext cx="762000" cy="259045"/>
    <xdr:sp macro="" textlink="">
      <xdr:nvSpPr>
        <xdr:cNvPr id="312" name="補助費等最大値テキスト"/>
        <xdr:cNvSpPr txBox="1"/>
      </xdr:nvSpPr>
      <xdr:spPr>
        <a:xfrm>
          <a:off x="16598900" y="52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61686</xdr:rowOff>
    </xdr:from>
    <xdr:to>
      <xdr:col>24</xdr:col>
      <xdr:colOff>120650</xdr:colOff>
      <xdr:row>32</xdr:row>
      <xdr:rowOff>61686</xdr:rowOff>
    </xdr:to>
    <xdr:cxnSp macro="">
      <xdr:nvCxnSpPr>
        <xdr:cNvPr id="313" name="直線コネクタ 312"/>
        <xdr:cNvCxnSpPr/>
      </xdr:nvCxnSpPr>
      <xdr:spPr>
        <a:xfrm>
          <a:off x="16421100" y="55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167822</xdr:rowOff>
    </xdr:from>
    <xdr:to>
      <xdr:col>24</xdr:col>
      <xdr:colOff>31750</xdr:colOff>
      <xdr:row>39</xdr:row>
      <xdr:rowOff>167822</xdr:rowOff>
    </xdr:to>
    <xdr:cxnSp macro="">
      <xdr:nvCxnSpPr>
        <xdr:cNvPr id="314" name="直線コネクタ 313"/>
        <xdr:cNvCxnSpPr/>
      </xdr:nvCxnSpPr>
      <xdr:spPr>
        <a:xfrm>
          <a:off x="15671800" y="6854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27413</xdr:rowOff>
    </xdr:from>
    <xdr:ext cx="762000" cy="259045"/>
    <xdr:sp macro="" textlink="">
      <xdr:nvSpPr>
        <xdr:cNvPr id="315" name="補助費等平均値テキスト"/>
        <xdr:cNvSpPr txBox="1"/>
      </xdr:nvSpPr>
      <xdr:spPr>
        <a:xfrm>
          <a:off x="16598900" y="6028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10886</xdr:rowOff>
    </xdr:from>
    <xdr:to>
      <xdr:col>24</xdr:col>
      <xdr:colOff>82550</xdr:colOff>
      <xdr:row>36</xdr:row>
      <xdr:rowOff>112486</xdr:rowOff>
    </xdr:to>
    <xdr:sp macro="" textlink="">
      <xdr:nvSpPr>
        <xdr:cNvPr id="316" name="フローチャート : 判断 315"/>
        <xdr:cNvSpPr/>
      </xdr:nvSpPr>
      <xdr:spPr>
        <a:xfrm>
          <a:off x="164592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167822</xdr:rowOff>
    </xdr:from>
    <xdr:to>
      <xdr:col>22</xdr:col>
      <xdr:colOff>565150</xdr:colOff>
      <xdr:row>40</xdr:row>
      <xdr:rowOff>94343</xdr:rowOff>
    </xdr:to>
    <xdr:cxnSp macro="">
      <xdr:nvCxnSpPr>
        <xdr:cNvPr id="317" name="直線コネクタ 316"/>
        <xdr:cNvCxnSpPr/>
      </xdr:nvCxnSpPr>
      <xdr:spPr>
        <a:xfrm flipV="1">
          <a:off x="14782800" y="6854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10886</xdr:rowOff>
    </xdr:from>
    <xdr:to>
      <xdr:col>22</xdr:col>
      <xdr:colOff>615950</xdr:colOff>
      <xdr:row>36</xdr:row>
      <xdr:rowOff>112486</xdr:rowOff>
    </xdr:to>
    <xdr:sp macro="" textlink="">
      <xdr:nvSpPr>
        <xdr:cNvPr id="318" name="フローチャート : 判断 317"/>
        <xdr:cNvSpPr/>
      </xdr:nvSpPr>
      <xdr:spPr>
        <a:xfrm>
          <a:off x="15621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122663</xdr:rowOff>
    </xdr:from>
    <xdr:ext cx="736600" cy="259045"/>
    <xdr:sp macro="" textlink="">
      <xdr:nvSpPr>
        <xdr:cNvPr id="319" name="テキスト ボックス 318"/>
        <xdr:cNvSpPr txBox="1"/>
      </xdr:nvSpPr>
      <xdr:spPr>
        <a:xfrm>
          <a:off x="15290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94343</xdr:rowOff>
    </xdr:from>
    <xdr:to>
      <xdr:col>21</xdr:col>
      <xdr:colOff>361950</xdr:colOff>
      <xdr:row>40</xdr:row>
      <xdr:rowOff>110672</xdr:rowOff>
    </xdr:to>
    <xdr:cxnSp macro="">
      <xdr:nvCxnSpPr>
        <xdr:cNvPr id="320" name="直線コネクタ 319"/>
        <xdr:cNvCxnSpPr/>
      </xdr:nvCxnSpPr>
      <xdr:spPr>
        <a:xfrm flipV="1">
          <a:off x="13893800" y="6952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1" name="フローチャート : 判断 320"/>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2" name="テキスト ボックス 321"/>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110672</xdr:rowOff>
    </xdr:from>
    <xdr:to>
      <xdr:col>20</xdr:col>
      <xdr:colOff>158750</xdr:colOff>
      <xdr:row>41</xdr:row>
      <xdr:rowOff>86178</xdr:rowOff>
    </xdr:to>
    <xdr:cxnSp macro="">
      <xdr:nvCxnSpPr>
        <xdr:cNvPr id="323" name="直線コネクタ 322"/>
        <xdr:cNvCxnSpPr/>
      </xdr:nvCxnSpPr>
      <xdr:spPr>
        <a:xfrm flipV="1">
          <a:off x="13004800" y="6968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108857</xdr:rowOff>
    </xdr:from>
    <xdr:to>
      <xdr:col>20</xdr:col>
      <xdr:colOff>209550</xdr:colOff>
      <xdr:row>37</xdr:row>
      <xdr:rowOff>39007</xdr:rowOff>
    </xdr:to>
    <xdr:sp macro="" textlink="">
      <xdr:nvSpPr>
        <xdr:cNvPr id="324" name="フローチャート : 判断 323"/>
        <xdr:cNvSpPr/>
      </xdr:nvSpPr>
      <xdr:spPr>
        <a:xfrm>
          <a:off x="13843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49184</xdr:rowOff>
    </xdr:from>
    <xdr:ext cx="762000" cy="259045"/>
    <xdr:sp macro="" textlink="">
      <xdr:nvSpPr>
        <xdr:cNvPr id="325" name="テキスト ボックス 324"/>
        <xdr:cNvSpPr txBox="1"/>
      </xdr:nvSpPr>
      <xdr:spPr>
        <a:xfrm>
          <a:off x="13512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125186</xdr:rowOff>
    </xdr:from>
    <xdr:to>
      <xdr:col>19</xdr:col>
      <xdr:colOff>6350</xdr:colOff>
      <xdr:row>37</xdr:row>
      <xdr:rowOff>55336</xdr:rowOff>
    </xdr:to>
    <xdr:sp macro="" textlink="">
      <xdr:nvSpPr>
        <xdr:cNvPr id="326" name="フローチャート : 判断 325"/>
        <xdr:cNvSpPr/>
      </xdr:nvSpPr>
      <xdr:spPr>
        <a:xfrm>
          <a:off x="12954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65513</xdr:rowOff>
    </xdr:from>
    <xdr:ext cx="762000" cy="259045"/>
    <xdr:sp macro="" textlink="">
      <xdr:nvSpPr>
        <xdr:cNvPr id="327" name="テキスト ボックス 326"/>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117022</xdr:rowOff>
    </xdr:from>
    <xdr:to>
      <xdr:col>24</xdr:col>
      <xdr:colOff>82550</xdr:colOff>
      <xdr:row>40</xdr:row>
      <xdr:rowOff>47172</xdr:rowOff>
    </xdr:to>
    <xdr:sp macro="" textlink="">
      <xdr:nvSpPr>
        <xdr:cNvPr id="333" name="円/楕円 332"/>
        <xdr:cNvSpPr/>
      </xdr:nvSpPr>
      <xdr:spPr>
        <a:xfrm>
          <a:off x="164592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25599</xdr:rowOff>
    </xdr:from>
    <xdr:ext cx="762000" cy="259045"/>
    <xdr:sp macro="" textlink="">
      <xdr:nvSpPr>
        <xdr:cNvPr id="334" name="補助費等該当値テキスト"/>
        <xdr:cNvSpPr txBox="1"/>
      </xdr:nvSpPr>
      <xdr:spPr>
        <a:xfrm>
          <a:off x="16598900" y="6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117022</xdr:rowOff>
    </xdr:from>
    <xdr:to>
      <xdr:col>22</xdr:col>
      <xdr:colOff>615950</xdr:colOff>
      <xdr:row>40</xdr:row>
      <xdr:rowOff>47172</xdr:rowOff>
    </xdr:to>
    <xdr:sp macro="" textlink="">
      <xdr:nvSpPr>
        <xdr:cNvPr id="335" name="円/楕円 334"/>
        <xdr:cNvSpPr/>
      </xdr:nvSpPr>
      <xdr:spPr>
        <a:xfrm>
          <a:off x="15621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31949</xdr:rowOff>
    </xdr:from>
    <xdr:ext cx="736600" cy="259045"/>
    <xdr:sp macro="" textlink="">
      <xdr:nvSpPr>
        <xdr:cNvPr id="336" name="テキスト ボックス 335"/>
        <xdr:cNvSpPr txBox="1"/>
      </xdr:nvSpPr>
      <xdr:spPr>
        <a:xfrm>
          <a:off x="15290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43543</xdr:rowOff>
    </xdr:from>
    <xdr:to>
      <xdr:col>21</xdr:col>
      <xdr:colOff>412750</xdr:colOff>
      <xdr:row>40</xdr:row>
      <xdr:rowOff>145143</xdr:rowOff>
    </xdr:to>
    <xdr:sp macro="" textlink="">
      <xdr:nvSpPr>
        <xdr:cNvPr id="337" name="円/楕円 336"/>
        <xdr:cNvSpPr/>
      </xdr:nvSpPr>
      <xdr:spPr>
        <a:xfrm>
          <a:off x="14732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129920</xdr:rowOff>
    </xdr:from>
    <xdr:ext cx="762000" cy="259045"/>
    <xdr:sp macro="" textlink="">
      <xdr:nvSpPr>
        <xdr:cNvPr id="338" name="テキスト ボックス 337"/>
        <xdr:cNvSpPr txBox="1"/>
      </xdr:nvSpPr>
      <xdr:spPr>
        <a:xfrm>
          <a:off x="14401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59872</xdr:rowOff>
    </xdr:from>
    <xdr:to>
      <xdr:col>20</xdr:col>
      <xdr:colOff>209550</xdr:colOff>
      <xdr:row>40</xdr:row>
      <xdr:rowOff>161472</xdr:rowOff>
    </xdr:to>
    <xdr:sp macro="" textlink="">
      <xdr:nvSpPr>
        <xdr:cNvPr id="339" name="円/楕円 338"/>
        <xdr:cNvSpPr/>
      </xdr:nvSpPr>
      <xdr:spPr>
        <a:xfrm>
          <a:off x="13843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146249</xdr:rowOff>
    </xdr:from>
    <xdr:ext cx="762000" cy="259045"/>
    <xdr:sp macro="" textlink="">
      <xdr:nvSpPr>
        <xdr:cNvPr id="340" name="テキスト ボックス 339"/>
        <xdr:cNvSpPr txBox="1"/>
      </xdr:nvSpPr>
      <xdr:spPr>
        <a:xfrm>
          <a:off x="13512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35378</xdr:rowOff>
    </xdr:from>
    <xdr:to>
      <xdr:col>19</xdr:col>
      <xdr:colOff>6350</xdr:colOff>
      <xdr:row>41</xdr:row>
      <xdr:rowOff>136978</xdr:rowOff>
    </xdr:to>
    <xdr:sp macro="" textlink="">
      <xdr:nvSpPr>
        <xdr:cNvPr id="341" name="円/楕円 340"/>
        <xdr:cNvSpPr/>
      </xdr:nvSpPr>
      <xdr:spPr>
        <a:xfrm>
          <a:off x="12954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121755</xdr:rowOff>
    </xdr:from>
    <xdr:ext cx="762000" cy="259045"/>
    <xdr:sp macro="" textlink="">
      <xdr:nvSpPr>
        <xdr:cNvPr id="342" name="テキスト ボックス 341"/>
        <xdr:cNvSpPr txBox="1"/>
      </xdr:nvSpPr>
      <xdr:spPr>
        <a:xfrm>
          <a:off x="12623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年度の発行額は対前年度比で減少し、平成</a:t>
          </a:r>
          <a:r>
            <a:rPr kumimoji="1" lang="en-US" altLang="ja-JP" sz="1300">
              <a:solidFill>
                <a:sysClr val="windowText" lastClr="000000"/>
              </a:solidFill>
              <a:latin typeface="ＭＳ Ｐゴシック"/>
            </a:rPr>
            <a:t>9</a:t>
          </a:r>
          <a:r>
            <a:rPr kumimoji="1" lang="ja-JP" altLang="en-US" sz="1300">
              <a:solidFill>
                <a:sysClr val="windowText" lastClr="000000"/>
              </a:solidFill>
              <a:latin typeface="ＭＳ Ｐゴシック"/>
            </a:rPr>
            <a:t>年度から行ってきた市債の発行抑制の効果もあり、類似団体の平均よりも下回っています。</a:t>
          </a:r>
        </a:p>
        <a:p>
          <a:r>
            <a:rPr kumimoji="1" lang="ja-JP" altLang="en-US" sz="1300">
              <a:solidFill>
                <a:sysClr val="windowText" lastClr="000000"/>
              </a:solidFill>
              <a:latin typeface="ＭＳ Ｐゴシック"/>
            </a:rPr>
            <a:t>　なお、平成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年度決算においては、元金の減少及び、利率低下に伴う利子の減少により、対前年度比で減少しています。一方、平成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年度においては、平成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年度に発行した、第三セクター等改革推進債に係る元金及び利子が発生したことにより、対前年度比で増加しています。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2" name="直線コネクタ 371"/>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3"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4" name="直線コネクタ 373"/>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6" name="直線コネクタ 37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64407</xdr:rowOff>
    </xdr:from>
    <xdr:to>
      <xdr:col>7</xdr:col>
      <xdr:colOff>15875</xdr:colOff>
      <xdr:row>76</xdr:row>
      <xdr:rowOff>1814</xdr:rowOff>
    </xdr:to>
    <xdr:cxnSp macro="">
      <xdr:nvCxnSpPr>
        <xdr:cNvPr id="377" name="直線コネクタ 376"/>
        <xdr:cNvCxnSpPr/>
      </xdr:nvCxnSpPr>
      <xdr:spPr>
        <a:xfrm>
          <a:off x="3987800" y="129231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8"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9" name="フローチャート : 判断 378"/>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64407</xdr:rowOff>
    </xdr:from>
    <xdr:to>
      <xdr:col>5</xdr:col>
      <xdr:colOff>549275</xdr:colOff>
      <xdr:row>75</xdr:row>
      <xdr:rowOff>162379</xdr:rowOff>
    </xdr:to>
    <xdr:cxnSp macro="">
      <xdr:nvCxnSpPr>
        <xdr:cNvPr id="380" name="直線コネクタ 379"/>
        <xdr:cNvCxnSpPr/>
      </xdr:nvCxnSpPr>
      <xdr:spPr>
        <a:xfrm flipV="1">
          <a:off x="3098800" y="12923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81" name="フローチャート : 判断 380"/>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2" name="テキスト ボックス 381"/>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162379</xdr:rowOff>
    </xdr:from>
    <xdr:to>
      <xdr:col>4</xdr:col>
      <xdr:colOff>346075</xdr:colOff>
      <xdr:row>75</xdr:row>
      <xdr:rowOff>162379</xdr:rowOff>
    </xdr:to>
    <xdr:cxnSp macro="">
      <xdr:nvCxnSpPr>
        <xdr:cNvPr id="383" name="直線コネクタ 382"/>
        <xdr:cNvCxnSpPr/>
      </xdr:nvCxnSpPr>
      <xdr:spPr>
        <a:xfrm>
          <a:off x="2209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4" name="フローチャート : 判断 383"/>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5" name="テキスト ボックス 384"/>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162379</xdr:rowOff>
    </xdr:from>
    <xdr:to>
      <xdr:col>3</xdr:col>
      <xdr:colOff>142875</xdr:colOff>
      <xdr:row>75</xdr:row>
      <xdr:rowOff>162379</xdr:rowOff>
    </xdr:to>
    <xdr:cxnSp macro="">
      <xdr:nvCxnSpPr>
        <xdr:cNvPr id="386" name="直線コネクタ 385"/>
        <xdr:cNvCxnSpPr/>
      </xdr:nvCxnSpPr>
      <xdr:spPr>
        <a:xfrm>
          <a:off x="1320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7" name="フローチャート : 判断 386"/>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8" name="テキスト ボックス 387"/>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9" name="フローチャート : 判断 388"/>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90" name="テキスト ボックス 389"/>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122465</xdr:rowOff>
    </xdr:from>
    <xdr:to>
      <xdr:col>7</xdr:col>
      <xdr:colOff>66675</xdr:colOff>
      <xdr:row>76</xdr:row>
      <xdr:rowOff>52614</xdr:rowOff>
    </xdr:to>
    <xdr:sp macro="" textlink="">
      <xdr:nvSpPr>
        <xdr:cNvPr id="396" name="円/楕円 395"/>
        <xdr:cNvSpPr/>
      </xdr:nvSpPr>
      <xdr:spPr>
        <a:xfrm>
          <a:off x="4775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138992</xdr:rowOff>
    </xdr:from>
    <xdr:ext cx="762000" cy="259045"/>
    <xdr:sp macro="" textlink="">
      <xdr:nvSpPr>
        <xdr:cNvPr id="397" name="公債費該当値テキスト"/>
        <xdr:cNvSpPr txBox="1"/>
      </xdr:nvSpPr>
      <xdr:spPr>
        <a:xfrm>
          <a:off x="4914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13607</xdr:rowOff>
    </xdr:from>
    <xdr:to>
      <xdr:col>5</xdr:col>
      <xdr:colOff>600075</xdr:colOff>
      <xdr:row>75</xdr:row>
      <xdr:rowOff>115207</xdr:rowOff>
    </xdr:to>
    <xdr:sp macro="" textlink="">
      <xdr:nvSpPr>
        <xdr:cNvPr id="398" name="円/楕円 397"/>
        <xdr:cNvSpPr/>
      </xdr:nvSpPr>
      <xdr:spPr>
        <a:xfrm>
          <a:off x="3937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125384</xdr:rowOff>
    </xdr:from>
    <xdr:ext cx="736600" cy="259045"/>
    <xdr:sp macro="" textlink="">
      <xdr:nvSpPr>
        <xdr:cNvPr id="399" name="テキスト ボックス 398"/>
        <xdr:cNvSpPr txBox="1"/>
      </xdr:nvSpPr>
      <xdr:spPr>
        <a:xfrm>
          <a:off x="3606800" y="1264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111578</xdr:rowOff>
    </xdr:from>
    <xdr:to>
      <xdr:col>4</xdr:col>
      <xdr:colOff>396875</xdr:colOff>
      <xdr:row>76</xdr:row>
      <xdr:rowOff>41728</xdr:rowOff>
    </xdr:to>
    <xdr:sp macro="" textlink="">
      <xdr:nvSpPr>
        <xdr:cNvPr id="400" name="円/楕円 399"/>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51905</xdr:rowOff>
    </xdr:from>
    <xdr:ext cx="762000" cy="259045"/>
    <xdr:sp macro="" textlink="">
      <xdr:nvSpPr>
        <xdr:cNvPr id="401" name="テキスト ボックス 400"/>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111578</xdr:rowOff>
    </xdr:from>
    <xdr:to>
      <xdr:col>3</xdr:col>
      <xdr:colOff>193675</xdr:colOff>
      <xdr:row>76</xdr:row>
      <xdr:rowOff>41728</xdr:rowOff>
    </xdr:to>
    <xdr:sp macro="" textlink="">
      <xdr:nvSpPr>
        <xdr:cNvPr id="402" name="円/楕円 401"/>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51905</xdr:rowOff>
    </xdr:from>
    <xdr:ext cx="762000" cy="259045"/>
    <xdr:sp macro="" textlink="">
      <xdr:nvSpPr>
        <xdr:cNvPr id="403" name="テキスト ボックス 402"/>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111578</xdr:rowOff>
    </xdr:from>
    <xdr:to>
      <xdr:col>1</xdr:col>
      <xdr:colOff>676275</xdr:colOff>
      <xdr:row>76</xdr:row>
      <xdr:rowOff>41728</xdr:rowOff>
    </xdr:to>
    <xdr:sp macro="" textlink="">
      <xdr:nvSpPr>
        <xdr:cNvPr id="404" name="円/楕円 403"/>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51905</xdr:rowOff>
    </xdr:from>
    <xdr:ext cx="762000" cy="259045"/>
    <xdr:sp macro="" textlink="">
      <xdr:nvSpPr>
        <xdr:cNvPr id="405" name="テキスト ボックス 404"/>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公債費以外の経費は、上昇傾向にあります。その要因としては、高齢化に伴う経費や子育て支援施策の打ち出しにより、扶助費やその他に係る経常収支比率の割合が高く、比率を押し上げています。</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7" name="直線コネクタ 436"/>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9" name="直線コネクタ 43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40"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41" name="直線コネクタ 440"/>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98425</xdr:rowOff>
    </xdr:to>
    <xdr:cxnSp macro="">
      <xdr:nvCxnSpPr>
        <xdr:cNvPr id="442" name="直線コネクタ 441"/>
        <xdr:cNvCxnSpPr/>
      </xdr:nvCxnSpPr>
      <xdr:spPr>
        <a:xfrm>
          <a:off x="15671800" y="132715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3"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4" name="フローチャート : 判断 443"/>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107950</xdr:rowOff>
    </xdr:to>
    <xdr:cxnSp macro="">
      <xdr:nvCxnSpPr>
        <xdr:cNvPr id="445" name="直線コネクタ 444"/>
        <xdr:cNvCxnSpPr/>
      </xdr:nvCxnSpPr>
      <xdr:spPr>
        <a:xfrm flipV="1">
          <a:off x="14782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6" name="フローチャート : 判断 44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7" name="テキスト ボックス 44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107950</xdr:rowOff>
    </xdr:to>
    <xdr:cxnSp macro="">
      <xdr:nvCxnSpPr>
        <xdr:cNvPr id="448" name="直線コネクタ 447"/>
        <xdr:cNvCxnSpPr/>
      </xdr:nvCxnSpPr>
      <xdr:spPr>
        <a:xfrm>
          <a:off x="13893800" y="1315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9" name="フローチャート : 判断 448"/>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50" name="テキスト ボックス 449"/>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136525</xdr:rowOff>
    </xdr:to>
    <xdr:cxnSp macro="">
      <xdr:nvCxnSpPr>
        <xdr:cNvPr id="451" name="直線コネクタ 450"/>
        <xdr:cNvCxnSpPr/>
      </xdr:nvCxnSpPr>
      <xdr:spPr>
        <a:xfrm flipV="1">
          <a:off x="13004800" y="13157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2" name="フローチャート : 判断 451"/>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3" name="テキスト ボックス 452"/>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4" name="フローチャート : 判断 45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5" name="テキスト ボックス 45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47625</xdr:rowOff>
    </xdr:from>
    <xdr:to>
      <xdr:col>24</xdr:col>
      <xdr:colOff>82550</xdr:colOff>
      <xdr:row>78</xdr:row>
      <xdr:rowOff>149225</xdr:rowOff>
    </xdr:to>
    <xdr:sp macro="" textlink="">
      <xdr:nvSpPr>
        <xdr:cNvPr id="461" name="円/楕円 460"/>
        <xdr:cNvSpPr/>
      </xdr:nvSpPr>
      <xdr:spPr>
        <a:xfrm>
          <a:off x="164592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19702</xdr:rowOff>
    </xdr:from>
    <xdr:ext cx="762000" cy="259045"/>
    <xdr:sp macro="" textlink="">
      <xdr:nvSpPr>
        <xdr:cNvPr id="462" name="公債費以外該当値テキスト"/>
        <xdr:cNvSpPr txBox="1"/>
      </xdr:nvSpPr>
      <xdr:spPr>
        <a:xfrm>
          <a:off x="165989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63" name="円/楕円 46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64" name="テキスト ボックス 46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65" name="円/楕円 464"/>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66" name="テキスト ボックス 465"/>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67" name="円/楕円 466"/>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68" name="テキスト ボックス 467"/>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85725</xdr:rowOff>
    </xdr:from>
    <xdr:to>
      <xdr:col>19</xdr:col>
      <xdr:colOff>6350</xdr:colOff>
      <xdr:row>77</xdr:row>
      <xdr:rowOff>15875</xdr:rowOff>
    </xdr:to>
    <xdr:sp macro="" textlink="">
      <xdr:nvSpPr>
        <xdr:cNvPr id="469" name="円/楕円 468"/>
        <xdr:cNvSpPr/>
      </xdr:nvSpPr>
      <xdr:spPr>
        <a:xfrm>
          <a:off x="129540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652</xdr:rowOff>
    </xdr:from>
    <xdr:ext cx="762000" cy="259045"/>
    <xdr:sp macro="" textlink="">
      <xdr:nvSpPr>
        <xdr:cNvPr id="470" name="テキスト ボックス 469"/>
        <xdr:cNvSpPr txBox="1"/>
      </xdr:nvSpPr>
      <xdr:spPr>
        <a:xfrm>
          <a:off x="12623800" y="1320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432</xdr:rowOff>
    </xdr:from>
    <xdr:to>
      <xdr:col>4</xdr:col>
      <xdr:colOff>1117600</xdr:colOff>
      <xdr:row>19</xdr:row>
      <xdr:rowOff>66863</xdr:rowOff>
    </xdr:to>
    <xdr:cxnSp macro="">
      <xdr:nvCxnSpPr>
        <xdr:cNvPr id="48" name="直線コネクタ 47"/>
        <xdr:cNvCxnSpPr/>
      </xdr:nvCxnSpPr>
      <xdr:spPr bwMode="auto">
        <a:xfrm flipV="1">
          <a:off x="5003800" y="3305607"/>
          <a:ext cx="6477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16480</xdr:rowOff>
    </xdr:from>
    <xdr:to>
      <xdr:col>4</xdr:col>
      <xdr:colOff>469900</xdr:colOff>
      <xdr:row>19</xdr:row>
      <xdr:rowOff>66863</xdr:rowOff>
    </xdr:to>
    <xdr:cxnSp macro="">
      <xdr:nvCxnSpPr>
        <xdr:cNvPr id="51" name="直線コネクタ 50"/>
        <xdr:cNvCxnSpPr/>
      </xdr:nvCxnSpPr>
      <xdr:spPr bwMode="auto">
        <a:xfrm>
          <a:off x="4305300" y="3321655"/>
          <a:ext cx="698500" cy="5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101839</xdr:rowOff>
    </xdr:from>
    <xdr:to>
      <xdr:col>3</xdr:col>
      <xdr:colOff>904875</xdr:colOff>
      <xdr:row>19</xdr:row>
      <xdr:rowOff>16480</xdr:rowOff>
    </xdr:to>
    <xdr:cxnSp macro="">
      <xdr:nvCxnSpPr>
        <xdr:cNvPr id="54" name="直線コネクタ 53"/>
        <xdr:cNvCxnSpPr/>
      </xdr:nvCxnSpPr>
      <xdr:spPr bwMode="auto">
        <a:xfrm>
          <a:off x="3606800" y="3235564"/>
          <a:ext cx="698500" cy="8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66954</xdr:rowOff>
    </xdr:from>
    <xdr:to>
      <xdr:col>3</xdr:col>
      <xdr:colOff>206375</xdr:colOff>
      <xdr:row>18</xdr:row>
      <xdr:rowOff>101839</xdr:rowOff>
    </xdr:to>
    <xdr:cxnSp macro="">
      <xdr:nvCxnSpPr>
        <xdr:cNvPr id="57" name="直線コネクタ 56"/>
        <xdr:cNvCxnSpPr/>
      </xdr:nvCxnSpPr>
      <xdr:spPr bwMode="auto">
        <a:xfrm>
          <a:off x="2908300" y="3200679"/>
          <a:ext cx="698500" cy="3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121082</xdr:rowOff>
    </xdr:from>
    <xdr:to>
      <xdr:col>5</xdr:col>
      <xdr:colOff>34925</xdr:colOff>
      <xdr:row>19</xdr:row>
      <xdr:rowOff>51232</xdr:rowOff>
    </xdr:to>
    <xdr:sp macro="" textlink="">
      <xdr:nvSpPr>
        <xdr:cNvPr id="67" name="円/楕円 66"/>
        <xdr:cNvSpPr/>
      </xdr:nvSpPr>
      <xdr:spPr bwMode="auto">
        <a:xfrm>
          <a:off x="5600700" y="325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93159</xdr:rowOff>
    </xdr:from>
    <xdr:ext cx="762000" cy="259045"/>
    <xdr:sp macro="" textlink="">
      <xdr:nvSpPr>
        <xdr:cNvPr id="68" name="人口1人当たり決算額の推移該当値テキスト130"/>
        <xdr:cNvSpPr txBox="1"/>
      </xdr:nvSpPr>
      <xdr:spPr>
        <a:xfrm>
          <a:off x="5740400" y="322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53,810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16063</xdr:rowOff>
    </xdr:from>
    <xdr:to>
      <xdr:col>4</xdr:col>
      <xdr:colOff>520700</xdr:colOff>
      <xdr:row>19</xdr:row>
      <xdr:rowOff>117663</xdr:rowOff>
    </xdr:to>
    <xdr:sp macro="" textlink="">
      <xdr:nvSpPr>
        <xdr:cNvPr id="69" name="円/楕円 68"/>
        <xdr:cNvSpPr/>
      </xdr:nvSpPr>
      <xdr:spPr bwMode="auto">
        <a:xfrm>
          <a:off x="4953000" y="332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102440</xdr:rowOff>
    </xdr:from>
    <xdr:ext cx="736600" cy="259045"/>
    <xdr:sp macro="" textlink="">
      <xdr:nvSpPr>
        <xdr:cNvPr id="70" name="テキスト ボックス 69"/>
        <xdr:cNvSpPr txBox="1"/>
      </xdr:nvSpPr>
      <xdr:spPr>
        <a:xfrm>
          <a:off x="4622800" y="34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137130</xdr:rowOff>
    </xdr:from>
    <xdr:to>
      <xdr:col>3</xdr:col>
      <xdr:colOff>955675</xdr:colOff>
      <xdr:row>19</xdr:row>
      <xdr:rowOff>67280</xdr:rowOff>
    </xdr:to>
    <xdr:sp macro="" textlink="">
      <xdr:nvSpPr>
        <xdr:cNvPr id="71" name="円/楕円 70"/>
        <xdr:cNvSpPr/>
      </xdr:nvSpPr>
      <xdr:spPr bwMode="auto">
        <a:xfrm>
          <a:off x="4254500" y="327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52057</xdr:rowOff>
    </xdr:from>
    <xdr:ext cx="762000" cy="259045"/>
    <xdr:sp macro="" textlink="">
      <xdr:nvSpPr>
        <xdr:cNvPr id="72" name="テキスト ボックス 71"/>
        <xdr:cNvSpPr txBox="1"/>
      </xdr:nvSpPr>
      <xdr:spPr>
        <a:xfrm>
          <a:off x="3924300" y="33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51039</xdr:rowOff>
    </xdr:from>
    <xdr:to>
      <xdr:col>3</xdr:col>
      <xdr:colOff>257175</xdr:colOff>
      <xdr:row>18</xdr:row>
      <xdr:rowOff>152639</xdr:rowOff>
    </xdr:to>
    <xdr:sp macro="" textlink="">
      <xdr:nvSpPr>
        <xdr:cNvPr id="73" name="円/楕円 72"/>
        <xdr:cNvSpPr/>
      </xdr:nvSpPr>
      <xdr:spPr bwMode="auto">
        <a:xfrm>
          <a:off x="3556000" y="318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137416</xdr:rowOff>
    </xdr:from>
    <xdr:ext cx="762000" cy="259045"/>
    <xdr:sp macro="" textlink="">
      <xdr:nvSpPr>
        <xdr:cNvPr id="74" name="テキスト ボックス 73"/>
        <xdr:cNvSpPr txBox="1"/>
      </xdr:nvSpPr>
      <xdr:spPr>
        <a:xfrm>
          <a:off x="3225800" y="327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16154</xdr:rowOff>
    </xdr:from>
    <xdr:to>
      <xdr:col>2</xdr:col>
      <xdr:colOff>692150</xdr:colOff>
      <xdr:row>18</xdr:row>
      <xdr:rowOff>117754</xdr:rowOff>
    </xdr:to>
    <xdr:sp macro="" textlink="">
      <xdr:nvSpPr>
        <xdr:cNvPr id="75" name="円/楕円 74"/>
        <xdr:cNvSpPr/>
      </xdr:nvSpPr>
      <xdr:spPr bwMode="auto">
        <a:xfrm>
          <a:off x="2857500" y="314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102531</xdr:rowOff>
    </xdr:from>
    <xdr:ext cx="762000" cy="259045"/>
    <xdr:sp macro="" textlink="">
      <xdr:nvSpPr>
        <xdr:cNvPr id="76" name="テキスト ボックス 75"/>
        <xdr:cNvSpPr txBox="1"/>
      </xdr:nvSpPr>
      <xdr:spPr>
        <a:xfrm>
          <a:off x="2527300" y="323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250444</xdr:rowOff>
    </xdr:from>
    <xdr:to>
      <xdr:col>4</xdr:col>
      <xdr:colOff>1117600</xdr:colOff>
      <xdr:row>34</xdr:row>
      <xdr:rowOff>146736</xdr:rowOff>
    </xdr:to>
    <xdr:cxnSp macro="">
      <xdr:nvCxnSpPr>
        <xdr:cNvPr id="110" name="直線コネクタ 109"/>
        <xdr:cNvCxnSpPr/>
      </xdr:nvCxnSpPr>
      <xdr:spPr bwMode="auto">
        <a:xfrm flipV="1">
          <a:off x="5003800" y="6174994"/>
          <a:ext cx="647700" cy="23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1"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146736</xdr:rowOff>
    </xdr:from>
    <xdr:to>
      <xdr:col>4</xdr:col>
      <xdr:colOff>469900</xdr:colOff>
      <xdr:row>34</xdr:row>
      <xdr:rowOff>178016</xdr:rowOff>
    </xdr:to>
    <xdr:cxnSp macro="">
      <xdr:nvCxnSpPr>
        <xdr:cNvPr id="113" name="直線コネクタ 112"/>
        <xdr:cNvCxnSpPr/>
      </xdr:nvCxnSpPr>
      <xdr:spPr bwMode="auto">
        <a:xfrm flipV="1">
          <a:off x="4305300" y="6414186"/>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178016</xdr:rowOff>
    </xdr:from>
    <xdr:to>
      <xdr:col>3</xdr:col>
      <xdr:colOff>904875</xdr:colOff>
      <xdr:row>34</xdr:row>
      <xdr:rowOff>234480</xdr:rowOff>
    </xdr:to>
    <xdr:cxnSp macro="">
      <xdr:nvCxnSpPr>
        <xdr:cNvPr id="116" name="直線コネクタ 115"/>
        <xdr:cNvCxnSpPr/>
      </xdr:nvCxnSpPr>
      <xdr:spPr bwMode="auto">
        <a:xfrm flipV="1">
          <a:off x="3606800" y="6445466"/>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144183</xdr:rowOff>
    </xdr:from>
    <xdr:to>
      <xdr:col>3</xdr:col>
      <xdr:colOff>206375</xdr:colOff>
      <xdr:row>34</xdr:row>
      <xdr:rowOff>234480</xdr:rowOff>
    </xdr:to>
    <xdr:cxnSp macro="">
      <xdr:nvCxnSpPr>
        <xdr:cNvPr id="119" name="直線コネクタ 118"/>
        <xdr:cNvCxnSpPr/>
      </xdr:nvCxnSpPr>
      <xdr:spPr bwMode="auto">
        <a:xfrm>
          <a:off x="2908300" y="6411633"/>
          <a:ext cx="698500" cy="9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199644</xdr:rowOff>
    </xdr:from>
    <xdr:to>
      <xdr:col>5</xdr:col>
      <xdr:colOff>34925</xdr:colOff>
      <xdr:row>33</xdr:row>
      <xdr:rowOff>301244</xdr:rowOff>
    </xdr:to>
    <xdr:sp macro="" textlink="">
      <xdr:nvSpPr>
        <xdr:cNvPr id="129" name="円/楕円 128"/>
        <xdr:cNvSpPr/>
      </xdr:nvSpPr>
      <xdr:spPr bwMode="auto">
        <a:xfrm>
          <a:off x="5600700" y="612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146321</xdr:rowOff>
    </xdr:from>
    <xdr:ext cx="762000" cy="259045"/>
    <xdr:sp macro="" textlink="">
      <xdr:nvSpPr>
        <xdr:cNvPr id="130" name="人口1人当たり決算額の推移該当値テキスト445"/>
        <xdr:cNvSpPr txBox="1"/>
      </xdr:nvSpPr>
      <xdr:spPr>
        <a:xfrm>
          <a:off x="5740400" y="607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95936</xdr:rowOff>
    </xdr:from>
    <xdr:to>
      <xdr:col>4</xdr:col>
      <xdr:colOff>520700</xdr:colOff>
      <xdr:row>34</xdr:row>
      <xdr:rowOff>197536</xdr:rowOff>
    </xdr:to>
    <xdr:sp macro="" textlink="">
      <xdr:nvSpPr>
        <xdr:cNvPr id="131" name="円/楕円 130"/>
        <xdr:cNvSpPr/>
      </xdr:nvSpPr>
      <xdr:spPr bwMode="auto">
        <a:xfrm>
          <a:off x="4953000" y="63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207713</xdr:rowOff>
    </xdr:from>
    <xdr:ext cx="736600" cy="259045"/>
    <xdr:sp macro="" textlink="">
      <xdr:nvSpPr>
        <xdr:cNvPr id="132" name="テキスト ボックス 131"/>
        <xdr:cNvSpPr txBox="1"/>
      </xdr:nvSpPr>
      <xdr:spPr>
        <a:xfrm>
          <a:off x="4622800" y="613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127216</xdr:rowOff>
    </xdr:from>
    <xdr:to>
      <xdr:col>3</xdr:col>
      <xdr:colOff>955675</xdr:colOff>
      <xdr:row>34</xdr:row>
      <xdr:rowOff>228816</xdr:rowOff>
    </xdr:to>
    <xdr:sp macro="" textlink="">
      <xdr:nvSpPr>
        <xdr:cNvPr id="133" name="円/楕円 132"/>
        <xdr:cNvSpPr/>
      </xdr:nvSpPr>
      <xdr:spPr bwMode="auto">
        <a:xfrm>
          <a:off x="4254500" y="639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238993</xdr:rowOff>
    </xdr:from>
    <xdr:ext cx="762000" cy="259045"/>
    <xdr:sp macro="" textlink="">
      <xdr:nvSpPr>
        <xdr:cNvPr id="134" name="テキスト ボックス 133"/>
        <xdr:cNvSpPr txBox="1"/>
      </xdr:nvSpPr>
      <xdr:spPr>
        <a:xfrm>
          <a:off x="3924300" y="616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183680</xdr:rowOff>
    </xdr:from>
    <xdr:to>
      <xdr:col>3</xdr:col>
      <xdr:colOff>257175</xdr:colOff>
      <xdr:row>34</xdr:row>
      <xdr:rowOff>285280</xdr:rowOff>
    </xdr:to>
    <xdr:sp macro="" textlink="">
      <xdr:nvSpPr>
        <xdr:cNvPr id="135" name="円/楕円 134"/>
        <xdr:cNvSpPr/>
      </xdr:nvSpPr>
      <xdr:spPr bwMode="auto">
        <a:xfrm>
          <a:off x="3556000" y="645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295457</xdr:rowOff>
    </xdr:from>
    <xdr:ext cx="762000" cy="259045"/>
    <xdr:sp macro="" textlink="">
      <xdr:nvSpPr>
        <xdr:cNvPr id="136" name="テキスト ボックス 135"/>
        <xdr:cNvSpPr txBox="1"/>
      </xdr:nvSpPr>
      <xdr:spPr>
        <a:xfrm>
          <a:off x="3225800" y="62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93383</xdr:rowOff>
    </xdr:from>
    <xdr:to>
      <xdr:col>2</xdr:col>
      <xdr:colOff>692150</xdr:colOff>
      <xdr:row>34</xdr:row>
      <xdr:rowOff>194983</xdr:rowOff>
    </xdr:to>
    <xdr:sp macro="" textlink="">
      <xdr:nvSpPr>
        <xdr:cNvPr id="137" name="円/楕円 136"/>
        <xdr:cNvSpPr/>
      </xdr:nvSpPr>
      <xdr:spPr bwMode="auto">
        <a:xfrm>
          <a:off x="2857500" y="636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205160</xdr:rowOff>
    </xdr:from>
    <xdr:ext cx="762000" cy="259045"/>
    <xdr:sp macro="" textlink="">
      <xdr:nvSpPr>
        <xdr:cNvPr id="138" name="テキスト ボックス 137"/>
        <xdr:cNvSpPr txBox="1"/>
      </xdr:nvSpPr>
      <xdr:spPr>
        <a:xfrm>
          <a:off x="2527300" y="612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平成</a:t>
          </a:r>
          <a:r>
            <a:rPr kumimoji="1" lang="en-US" altLang="ja-JP" sz="1050">
              <a:solidFill>
                <a:sysClr val="windowText" lastClr="000000"/>
              </a:solidFill>
              <a:latin typeface="ＭＳ ゴシック" pitchFamily="49" charset="-128"/>
              <a:ea typeface="ＭＳ ゴシック" pitchFamily="49" charset="-128"/>
            </a:rPr>
            <a:t>23</a:t>
          </a:r>
          <a:r>
            <a:rPr kumimoji="1" lang="ja-JP" altLang="en-US" sz="1050">
              <a:solidFill>
                <a:sysClr val="windowText" lastClr="000000"/>
              </a:solidFill>
              <a:latin typeface="ＭＳ ゴシック" pitchFamily="49" charset="-128"/>
              <a:ea typeface="ＭＳ ゴシック" pitchFamily="49" charset="-128"/>
            </a:rPr>
            <a:t>年度は、東日本大震災に係る震災対策補正の財源として、財政調整基金残高の取崩しを行ったため財政調整基金残高が減少し、実質単年度収支も赤字となっています。</a:t>
          </a:r>
        </a:p>
        <a:p>
          <a:r>
            <a:rPr kumimoji="1" lang="ja-JP" altLang="en-US" sz="1050">
              <a:solidFill>
                <a:sysClr val="windowText" lastClr="000000"/>
              </a:solidFill>
              <a:latin typeface="ＭＳ ゴシック" pitchFamily="49" charset="-128"/>
              <a:ea typeface="ＭＳ ゴシック" pitchFamily="49" charset="-128"/>
            </a:rPr>
            <a:t>　平成</a:t>
          </a:r>
          <a:r>
            <a:rPr kumimoji="1" lang="en-US" altLang="ja-JP" sz="1050">
              <a:solidFill>
                <a:sysClr val="windowText" lastClr="000000"/>
              </a:solidFill>
              <a:latin typeface="ＭＳ ゴシック" pitchFamily="49" charset="-128"/>
              <a:ea typeface="ＭＳ ゴシック" pitchFamily="49" charset="-128"/>
            </a:rPr>
            <a:t>25</a:t>
          </a:r>
          <a:r>
            <a:rPr kumimoji="1" lang="ja-JP" altLang="en-US" sz="1050">
              <a:solidFill>
                <a:sysClr val="windowText" lastClr="000000"/>
              </a:solidFill>
              <a:latin typeface="ＭＳ ゴシック" pitchFamily="49" charset="-128"/>
              <a:ea typeface="ＭＳ ゴシック" pitchFamily="49" charset="-128"/>
            </a:rPr>
            <a:t>年度の</a:t>
          </a:r>
          <a:r>
            <a:rPr kumimoji="1" lang="en-US" altLang="ja-JP" sz="1050">
              <a:solidFill>
                <a:sysClr val="windowText" lastClr="000000"/>
              </a:solidFill>
              <a:latin typeface="ＭＳ ゴシック" pitchFamily="49" charset="-128"/>
              <a:ea typeface="ＭＳ ゴシック" pitchFamily="49" charset="-128"/>
            </a:rPr>
            <a:t>2</a:t>
          </a:r>
          <a:r>
            <a:rPr kumimoji="1" lang="ja-JP" altLang="en-US" sz="1050">
              <a:solidFill>
                <a:sysClr val="windowText" lastClr="000000"/>
              </a:solidFill>
              <a:latin typeface="ＭＳ ゴシック" pitchFamily="49" charset="-128"/>
              <a:ea typeface="ＭＳ ゴシック" pitchFamily="49" charset="-128"/>
            </a:rPr>
            <a:t>月補正では、市税収入や国の交付金の増加に伴い、財政調整基金に積立を行い、基金残高が増加しました。さらに、家屋の新増築などにより固定資産税が増えるなど市税が</a:t>
          </a:r>
          <a:r>
            <a:rPr kumimoji="1" lang="en-US" altLang="ja-JP" sz="1050">
              <a:solidFill>
                <a:sysClr val="windowText" lastClr="000000"/>
              </a:solidFill>
              <a:latin typeface="ＭＳ ゴシック" pitchFamily="49" charset="-128"/>
              <a:ea typeface="ＭＳ ゴシック" pitchFamily="49" charset="-128"/>
            </a:rPr>
            <a:t>2</a:t>
          </a:r>
          <a:r>
            <a:rPr kumimoji="1" lang="ja-JP" altLang="en-US" sz="1050">
              <a:solidFill>
                <a:sysClr val="windowText" lastClr="000000"/>
              </a:solidFill>
              <a:latin typeface="ＭＳ ゴシック" pitchFamily="49" charset="-128"/>
              <a:ea typeface="ＭＳ ゴシック" pitchFamily="49" charset="-128"/>
            </a:rPr>
            <a:t>年ぶりに増収し、それに伴い実質収支の黒字が増加、実質単年度収支も黒字となっています。</a:t>
          </a:r>
        </a:p>
        <a:p>
          <a:r>
            <a:rPr kumimoji="1" lang="ja-JP" altLang="en-US" sz="1050">
              <a:solidFill>
                <a:sysClr val="windowText" lastClr="000000"/>
              </a:solidFill>
              <a:latin typeface="ＭＳ ゴシック" pitchFamily="49" charset="-128"/>
              <a:ea typeface="ＭＳ ゴシック" pitchFamily="49" charset="-128"/>
            </a:rPr>
            <a:t>　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年度は、法人市民税や個人市民税の増収などにより、市税が</a:t>
          </a:r>
          <a:r>
            <a:rPr kumimoji="1" lang="en-US" altLang="ja-JP" sz="1050">
              <a:solidFill>
                <a:sysClr val="windowText" lastClr="000000"/>
              </a:solidFill>
              <a:latin typeface="ＭＳ ゴシック" pitchFamily="49" charset="-128"/>
              <a:ea typeface="ＭＳ ゴシック" pitchFamily="49" charset="-128"/>
            </a:rPr>
            <a:t>2</a:t>
          </a:r>
          <a:r>
            <a:rPr kumimoji="1" lang="ja-JP" altLang="en-US" sz="1050">
              <a:solidFill>
                <a:sysClr val="windowText" lastClr="000000"/>
              </a:solidFill>
              <a:latin typeface="ＭＳ ゴシック" pitchFamily="49" charset="-128"/>
              <a:ea typeface="ＭＳ ゴシック" pitchFamily="49" charset="-128"/>
            </a:rPr>
            <a:t>年連続の増収となりましたが、「中期</a:t>
          </a:r>
          <a:r>
            <a:rPr kumimoji="1" lang="en-US" altLang="ja-JP" sz="1050">
              <a:solidFill>
                <a:sysClr val="windowText" lastClr="000000"/>
              </a:solidFill>
              <a:latin typeface="ＭＳ ゴシック" pitchFamily="49" charset="-128"/>
              <a:ea typeface="ＭＳ ゴシック" pitchFamily="49" charset="-128"/>
            </a:rPr>
            <a:t>4</a:t>
          </a:r>
          <a:r>
            <a:rPr kumimoji="1" lang="ja-JP" altLang="en-US" sz="1050">
              <a:solidFill>
                <a:sysClr val="windowText" lastClr="000000"/>
              </a:solidFill>
              <a:latin typeface="ＭＳ ゴシック" pitchFamily="49" charset="-128"/>
              <a:ea typeface="ＭＳ ゴシック" pitchFamily="49" charset="-128"/>
            </a:rPr>
            <a:t>か年計画」の初年度として、各取組を着実に進めたことなどにより、平成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年度は、実質収支額が前年度と比較して減少しています。そのため、単年度収支が減少し、実質単年度収支が赤字となって</a:t>
          </a:r>
          <a:r>
            <a:rPr kumimoji="1" lang="ja-JP" altLang="en-US" sz="1050">
              <a:latin typeface="ＭＳ ゴシック" pitchFamily="49" charset="-128"/>
              <a:ea typeface="ＭＳ ゴシック" pitchFamily="49" charset="-128"/>
            </a:rPr>
            <a:t>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年度に引き続き、平成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年度も、全会計が黒字会計のため、連結実質赤字比率は発生していません。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国民健康保険事業費会計や下水道事業会計等において資金剰余金が増加したことなどにより、標準財政規模比の全体の黒字額が増加しています。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今後は、企業会計を中心に施設やインフラ設備の老朽化による維持補修費等の上昇が見込まれますが、経営計画等により、計画的な財政運営を行っていきます。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て、定時償還に係る元利償還金は増加し、満期一括償還に係る減債基金取崩額が対前年度比で同程度のため、減債基金積立不足算定額は増加したものの、準元利償還金等のその他の要素はほぼ横ばいもしくは減少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昭和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年代～</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年代の急激な人口増に対応するため、下水道や地下鉄をはじめとした都市基盤整備を急ピッチで進めたことにより、地方債の償還負担である一般会計等に係る地方債の現在高および公営企業債等繰入見込額が高い割合を示しています。</a:t>
          </a:r>
        </a:p>
        <a:p>
          <a:r>
            <a:rPr kumimoji="1" lang="ja-JP" altLang="en-US" sz="1400">
              <a:latin typeface="ＭＳ ゴシック" pitchFamily="49" charset="-128"/>
              <a:ea typeface="ＭＳ ゴシック" pitchFamily="49" charset="-128"/>
            </a:rPr>
            <a:t>　これまで、企業会計・外郭団体等の借入金等の返済を進め、将来負担比率は平成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年度まで減少傾向にあります。今後も、施策の推進と財政の健全性の維持の両立の観点から、計画的な市債活用や借入金残高の縮減を引き続き進めていきます。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1469029104</v>
      </c>
      <c r="BO4" s="349"/>
      <c r="BP4" s="349"/>
      <c r="BQ4" s="349"/>
      <c r="BR4" s="349"/>
      <c r="BS4" s="349"/>
      <c r="BT4" s="349"/>
      <c r="BU4" s="350"/>
      <c r="BV4" s="348">
        <v>1598029363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1443265279</v>
      </c>
      <c r="BO5" s="386"/>
      <c r="BP5" s="386"/>
      <c r="BQ5" s="386"/>
      <c r="BR5" s="386"/>
      <c r="BS5" s="386"/>
      <c r="BT5" s="386"/>
      <c r="BU5" s="387"/>
      <c r="BV5" s="385">
        <v>1558218510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97.4</v>
      </c>
      <c r="CU5" s="383"/>
      <c r="CV5" s="383"/>
      <c r="CW5" s="383"/>
      <c r="CX5" s="383"/>
      <c r="CY5" s="383"/>
      <c r="CZ5" s="383"/>
      <c r="DA5" s="384"/>
      <c r="DB5" s="382">
        <v>94.3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25763825</v>
      </c>
      <c r="BO6" s="386"/>
      <c r="BP6" s="386"/>
      <c r="BQ6" s="386"/>
      <c r="BR6" s="386"/>
      <c r="BS6" s="386"/>
      <c r="BT6" s="386"/>
      <c r="BU6" s="387"/>
      <c r="BV6" s="385">
        <v>39810853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105.9</v>
      </c>
      <c r="CU6" s="423"/>
      <c r="CV6" s="423"/>
      <c r="CW6" s="423"/>
      <c r="CX6" s="423"/>
      <c r="CY6" s="423"/>
      <c r="CZ6" s="423"/>
      <c r="DA6" s="424"/>
      <c r="DB6" s="422">
        <v>103.5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15185726</v>
      </c>
      <c r="BO7" s="386"/>
      <c r="BP7" s="386"/>
      <c r="BQ7" s="386"/>
      <c r="BR7" s="386"/>
      <c r="BS7" s="386"/>
      <c r="BT7" s="386"/>
      <c r="BU7" s="387"/>
      <c r="BV7" s="385">
        <v>21610206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813257533</v>
      </c>
      <c r="CU7" s="386"/>
      <c r="CV7" s="386"/>
      <c r="CW7" s="386"/>
      <c r="CX7" s="386"/>
      <c r="CY7" s="386"/>
      <c r="CZ7" s="386"/>
      <c r="DA7" s="387"/>
      <c r="DB7" s="385">
        <v>814600213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10578099</v>
      </c>
      <c r="BO8" s="386"/>
      <c r="BP8" s="386"/>
      <c r="BQ8" s="386"/>
      <c r="BR8" s="386"/>
      <c r="BS8" s="386"/>
      <c r="BT8" s="386"/>
      <c r="BU8" s="387"/>
      <c r="BV8" s="385">
        <v>18200647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0.96</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3688773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-7622548</v>
      </c>
      <c r="BO9" s="386"/>
      <c r="BP9" s="386"/>
      <c r="BQ9" s="386"/>
      <c r="BR9" s="386"/>
      <c r="BS9" s="386"/>
      <c r="BT9" s="386"/>
      <c r="BU9" s="387"/>
      <c r="BV9" s="385">
        <v>10033428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3579628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4720191</v>
      </c>
      <c r="BO10" s="386"/>
      <c r="BP10" s="386"/>
      <c r="BQ10" s="386"/>
      <c r="BR10" s="386"/>
      <c r="BS10" s="386"/>
      <c r="BT10" s="386"/>
      <c r="BU10" s="387"/>
      <c r="BV10" s="385">
        <v>8411885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3722250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8401995</v>
      </c>
      <c r="BO12" s="386"/>
      <c r="BP12" s="386"/>
      <c r="BQ12" s="386"/>
      <c r="BR12" s="386"/>
      <c r="BS12" s="386"/>
      <c r="BT12" s="386"/>
      <c r="BU12" s="387"/>
      <c r="BV12" s="385">
        <v>3025919</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3644429</v>
      </c>
      <c r="S13" s="467"/>
      <c r="T13" s="467"/>
      <c r="U13" s="467"/>
      <c r="V13" s="468"/>
      <c r="W13" s="401" t="s">
        <v>122</v>
      </c>
      <c r="X13" s="402"/>
      <c r="Y13" s="402"/>
      <c r="Z13" s="402"/>
      <c r="AA13" s="402"/>
      <c r="AB13" s="392"/>
      <c r="AC13" s="436">
        <v>7814</v>
      </c>
      <c r="AD13" s="437"/>
      <c r="AE13" s="437"/>
      <c r="AF13" s="437"/>
      <c r="AG13" s="476"/>
      <c r="AH13" s="436">
        <v>8935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-11304352</v>
      </c>
      <c r="BO13" s="386"/>
      <c r="BP13" s="386"/>
      <c r="BQ13" s="386"/>
      <c r="BR13" s="386"/>
      <c r="BS13" s="386"/>
      <c r="BT13" s="386"/>
      <c r="BU13" s="387"/>
      <c r="BV13" s="385">
        <v>15419394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16.899999999999999</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3714200</v>
      </c>
      <c r="S14" s="467"/>
      <c r="T14" s="467"/>
      <c r="U14" s="467"/>
      <c r="V14" s="468"/>
      <c r="W14" s="375"/>
      <c r="X14" s="376"/>
      <c r="Y14" s="376"/>
      <c r="Z14" s="376"/>
      <c r="AA14" s="376"/>
      <c r="AB14" s="365"/>
      <c r="AC14" s="469">
        <v>0.5</v>
      </c>
      <c r="AD14" s="470"/>
      <c r="AE14" s="470"/>
      <c r="AF14" s="470"/>
      <c r="AG14" s="471"/>
      <c r="AH14" s="469">
        <v>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182.5</v>
      </c>
      <c r="CU14" s="481"/>
      <c r="CV14" s="481"/>
      <c r="CW14" s="481"/>
      <c r="CX14" s="481"/>
      <c r="CY14" s="481"/>
      <c r="CZ14" s="481"/>
      <c r="DA14" s="482"/>
      <c r="DB14" s="480">
        <v>198.7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3638917</v>
      </c>
      <c r="S15" s="467"/>
      <c r="T15" s="467"/>
      <c r="U15" s="467"/>
      <c r="V15" s="468"/>
      <c r="W15" s="401" t="s">
        <v>129</v>
      </c>
      <c r="X15" s="402"/>
      <c r="Y15" s="402"/>
      <c r="Z15" s="402"/>
      <c r="AA15" s="402"/>
      <c r="AB15" s="392"/>
      <c r="AC15" s="436">
        <v>334137</v>
      </c>
      <c r="AD15" s="437"/>
      <c r="AE15" s="437"/>
      <c r="AF15" s="437"/>
      <c r="AG15" s="476"/>
      <c r="AH15" s="436">
        <v>378582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551568175</v>
      </c>
      <c r="BO15" s="349"/>
      <c r="BP15" s="349"/>
      <c r="BQ15" s="349"/>
      <c r="BR15" s="349"/>
      <c r="BS15" s="349"/>
      <c r="BT15" s="349"/>
      <c r="BU15" s="350"/>
      <c r="BV15" s="348">
        <v>542873688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20.7</v>
      </c>
      <c r="AD16" s="470"/>
      <c r="AE16" s="470"/>
      <c r="AF16" s="470"/>
      <c r="AG16" s="471"/>
      <c r="AH16" s="469">
        <v>21.8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569451567</v>
      </c>
      <c r="BO16" s="386"/>
      <c r="BP16" s="386"/>
      <c r="BQ16" s="386"/>
      <c r="BR16" s="386"/>
      <c r="BS16" s="386"/>
      <c r="BT16" s="386"/>
      <c r="BU16" s="387"/>
      <c r="BV16" s="385">
        <v>563915785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1274381</v>
      </c>
      <c r="AD17" s="437"/>
      <c r="AE17" s="437"/>
      <c r="AF17" s="437"/>
      <c r="AG17" s="476"/>
      <c r="AH17" s="436">
        <v>1299538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722962534</v>
      </c>
      <c r="BO17" s="386"/>
      <c r="BP17" s="386"/>
      <c r="BQ17" s="386"/>
      <c r="BR17" s="386"/>
      <c r="BS17" s="386"/>
      <c r="BT17" s="386"/>
      <c r="BU17" s="387"/>
      <c r="BV17" s="385">
        <v>712601844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437.49</v>
      </c>
      <c r="M18" s="498"/>
      <c r="N18" s="498"/>
      <c r="O18" s="498"/>
      <c r="P18" s="498"/>
      <c r="Q18" s="498"/>
      <c r="R18" s="499"/>
      <c r="S18" s="499"/>
      <c r="T18" s="499"/>
      <c r="U18" s="499"/>
      <c r="V18" s="500"/>
      <c r="W18" s="403"/>
      <c r="X18" s="404"/>
      <c r="Y18" s="404"/>
      <c r="Z18" s="404"/>
      <c r="AA18" s="404"/>
      <c r="AB18" s="395"/>
      <c r="AC18" s="501">
        <v>78.8</v>
      </c>
      <c r="AD18" s="502"/>
      <c r="AE18" s="502"/>
      <c r="AF18" s="502"/>
      <c r="AG18" s="503"/>
      <c r="AH18" s="501">
        <v>74.8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815878795</v>
      </c>
      <c r="BO18" s="386"/>
      <c r="BP18" s="386"/>
      <c r="BQ18" s="386"/>
      <c r="BR18" s="386"/>
      <c r="BS18" s="386"/>
      <c r="BT18" s="386"/>
      <c r="BU18" s="387"/>
      <c r="BV18" s="385">
        <v>778238800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8432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956803198</v>
      </c>
      <c r="BO19" s="386"/>
      <c r="BP19" s="386"/>
      <c r="BQ19" s="386"/>
      <c r="BR19" s="386"/>
      <c r="BS19" s="386"/>
      <c r="BT19" s="386"/>
      <c r="BU19" s="387"/>
      <c r="BV19" s="385">
        <v>961146344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1583889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2346433697</v>
      </c>
      <c r="BO23" s="386"/>
      <c r="BP23" s="386"/>
      <c r="BQ23" s="386"/>
      <c r="BR23" s="386"/>
      <c r="BS23" s="386"/>
      <c r="BT23" s="386"/>
      <c r="BU23" s="387"/>
      <c r="BV23" s="385">
        <v>2350280372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14280</v>
      </c>
      <c r="R24" s="437"/>
      <c r="S24" s="437"/>
      <c r="T24" s="437"/>
      <c r="U24" s="437"/>
      <c r="V24" s="476"/>
      <c r="W24" s="531"/>
      <c r="X24" s="519"/>
      <c r="Y24" s="520"/>
      <c r="Z24" s="435" t="s">
        <v>152</v>
      </c>
      <c r="AA24" s="415"/>
      <c r="AB24" s="415"/>
      <c r="AC24" s="415"/>
      <c r="AD24" s="415"/>
      <c r="AE24" s="415"/>
      <c r="AF24" s="415"/>
      <c r="AG24" s="416"/>
      <c r="AH24" s="436">
        <v>19331</v>
      </c>
      <c r="AI24" s="437"/>
      <c r="AJ24" s="437"/>
      <c r="AK24" s="437"/>
      <c r="AL24" s="476"/>
      <c r="AM24" s="436">
        <v>63966279</v>
      </c>
      <c r="AN24" s="437"/>
      <c r="AO24" s="437"/>
      <c r="AP24" s="437"/>
      <c r="AQ24" s="437"/>
      <c r="AR24" s="476"/>
      <c r="AS24" s="436">
        <v>3309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526794722</v>
      </c>
      <c r="BO24" s="386"/>
      <c r="BP24" s="386"/>
      <c r="BQ24" s="386"/>
      <c r="BR24" s="386"/>
      <c r="BS24" s="386"/>
      <c r="BT24" s="386"/>
      <c r="BU24" s="387"/>
      <c r="BV24" s="385">
        <v>530921279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4</v>
      </c>
      <c r="M25" s="437"/>
      <c r="N25" s="437"/>
      <c r="O25" s="437"/>
      <c r="P25" s="476"/>
      <c r="Q25" s="436">
        <v>11480</v>
      </c>
      <c r="R25" s="437"/>
      <c r="S25" s="437"/>
      <c r="T25" s="437"/>
      <c r="U25" s="437"/>
      <c r="V25" s="476"/>
      <c r="W25" s="531"/>
      <c r="X25" s="519"/>
      <c r="Y25" s="520"/>
      <c r="Z25" s="435" t="s">
        <v>155</v>
      </c>
      <c r="AA25" s="415"/>
      <c r="AB25" s="415"/>
      <c r="AC25" s="415"/>
      <c r="AD25" s="415"/>
      <c r="AE25" s="415"/>
      <c r="AF25" s="415"/>
      <c r="AG25" s="416"/>
      <c r="AH25" s="436">
        <v>3437</v>
      </c>
      <c r="AI25" s="437"/>
      <c r="AJ25" s="437"/>
      <c r="AK25" s="437"/>
      <c r="AL25" s="476"/>
      <c r="AM25" s="436">
        <v>11080888</v>
      </c>
      <c r="AN25" s="437"/>
      <c r="AO25" s="437"/>
      <c r="AP25" s="437"/>
      <c r="AQ25" s="437"/>
      <c r="AR25" s="476"/>
      <c r="AS25" s="436">
        <v>3224</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191934139</v>
      </c>
      <c r="BO25" s="349"/>
      <c r="BP25" s="349"/>
      <c r="BQ25" s="349"/>
      <c r="BR25" s="349"/>
      <c r="BS25" s="349"/>
      <c r="BT25" s="349"/>
      <c r="BU25" s="350"/>
      <c r="BV25" s="348">
        <v>190039875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8400</v>
      </c>
      <c r="R26" s="437"/>
      <c r="S26" s="437"/>
      <c r="T26" s="437"/>
      <c r="U26" s="437"/>
      <c r="V26" s="476"/>
      <c r="W26" s="531"/>
      <c r="X26" s="519"/>
      <c r="Y26" s="520"/>
      <c r="Z26" s="435" t="s">
        <v>158</v>
      </c>
      <c r="AA26" s="541"/>
      <c r="AB26" s="541"/>
      <c r="AC26" s="541"/>
      <c r="AD26" s="541"/>
      <c r="AE26" s="541"/>
      <c r="AF26" s="541"/>
      <c r="AG26" s="542"/>
      <c r="AH26" s="436">
        <v>2679</v>
      </c>
      <c r="AI26" s="437"/>
      <c r="AJ26" s="437"/>
      <c r="AK26" s="437"/>
      <c r="AL26" s="476"/>
      <c r="AM26" s="436">
        <v>9266661</v>
      </c>
      <c r="AN26" s="437"/>
      <c r="AO26" s="437"/>
      <c r="AP26" s="437"/>
      <c r="AQ26" s="437"/>
      <c r="AR26" s="476"/>
      <c r="AS26" s="436">
        <v>3459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9268629</v>
      </c>
      <c r="BO26" s="386"/>
      <c r="BP26" s="386"/>
      <c r="BQ26" s="386"/>
      <c r="BR26" s="386"/>
      <c r="BS26" s="386"/>
      <c r="BT26" s="386"/>
      <c r="BU26" s="387"/>
      <c r="BV26" s="385">
        <v>9410742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11790</v>
      </c>
      <c r="R27" s="437"/>
      <c r="S27" s="437"/>
      <c r="T27" s="437"/>
      <c r="U27" s="437"/>
      <c r="V27" s="476"/>
      <c r="W27" s="531"/>
      <c r="X27" s="519"/>
      <c r="Y27" s="520"/>
      <c r="Z27" s="435" t="s">
        <v>161</v>
      </c>
      <c r="AA27" s="415"/>
      <c r="AB27" s="415"/>
      <c r="AC27" s="415"/>
      <c r="AD27" s="415"/>
      <c r="AE27" s="415"/>
      <c r="AF27" s="415"/>
      <c r="AG27" s="416"/>
      <c r="AH27" s="436">
        <v>781</v>
      </c>
      <c r="AI27" s="437"/>
      <c r="AJ27" s="437"/>
      <c r="AK27" s="437"/>
      <c r="AL27" s="476"/>
      <c r="AM27" s="436">
        <v>3254059</v>
      </c>
      <c r="AN27" s="437"/>
      <c r="AO27" s="437"/>
      <c r="AP27" s="437"/>
      <c r="AQ27" s="437"/>
      <c r="AR27" s="476"/>
      <c r="AS27" s="436">
        <v>4167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139348600</v>
      </c>
      <c r="BO27" s="555"/>
      <c r="BP27" s="555"/>
      <c r="BQ27" s="555"/>
      <c r="BR27" s="555"/>
      <c r="BS27" s="555"/>
      <c r="BT27" s="555"/>
      <c r="BU27" s="556"/>
      <c r="BV27" s="554">
        <v>139415079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10610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18805828</v>
      </c>
      <c r="BO28" s="349"/>
      <c r="BP28" s="349"/>
      <c r="BQ28" s="349"/>
      <c r="BR28" s="349"/>
      <c r="BS28" s="349"/>
      <c r="BT28" s="349"/>
      <c r="BU28" s="350"/>
      <c r="BV28" s="348">
        <v>18743860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84</v>
      </c>
      <c r="M29" s="437"/>
      <c r="N29" s="437"/>
      <c r="O29" s="437"/>
      <c r="P29" s="476"/>
      <c r="Q29" s="436">
        <v>9530</v>
      </c>
      <c r="R29" s="437"/>
      <c r="S29" s="437"/>
      <c r="T29" s="437"/>
      <c r="U29" s="437"/>
      <c r="V29" s="476"/>
      <c r="W29" s="532"/>
      <c r="X29" s="533"/>
      <c r="Y29" s="534"/>
      <c r="Z29" s="435" t="s">
        <v>168</v>
      </c>
      <c r="AA29" s="415"/>
      <c r="AB29" s="415"/>
      <c r="AC29" s="415"/>
      <c r="AD29" s="415"/>
      <c r="AE29" s="415"/>
      <c r="AF29" s="415"/>
      <c r="AG29" s="416"/>
      <c r="AH29" s="436">
        <v>20112</v>
      </c>
      <c r="AI29" s="437"/>
      <c r="AJ29" s="437"/>
      <c r="AK29" s="437"/>
      <c r="AL29" s="476"/>
      <c r="AM29" s="436">
        <v>67220338</v>
      </c>
      <c r="AN29" s="437"/>
      <c r="AO29" s="437"/>
      <c r="AP29" s="437"/>
      <c r="AQ29" s="437"/>
      <c r="AR29" s="476"/>
      <c r="AS29" s="436">
        <v>3342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103.4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14894168</v>
      </c>
      <c r="BO30" s="555"/>
      <c r="BP30" s="555"/>
      <c r="BQ30" s="555"/>
      <c r="BR30" s="555"/>
      <c r="BS30" s="555"/>
      <c r="BT30" s="555"/>
      <c r="BU30" s="556"/>
      <c r="BV30" s="554">
        <v>15983045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9</v>
      </c>
      <c r="V34" s="566"/>
      <c r="W34" s="567" t="str">
        <f>IF('各会計、関係団体の財政状況及び健全化判断比率'!B28="","",'各会計、関係団体の財政状況及び健全化判断比率'!B28)</f>
        <v>国民健康保険事業費会計</v>
      </c>
      <c r="X34" s="567"/>
      <c r="Y34" s="567"/>
      <c r="Z34" s="567"/>
      <c r="AA34" s="567"/>
      <c r="AB34" s="567"/>
      <c r="AC34" s="567"/>
      <c r="AD34" s="567"/>
      <c r="AE34" s="567"/>
      <c r="AF34" s="567"/>
      <c r="AG34" s="567"/>
      <c r="AH34" s="567"/>
      <c r="AI34" s="567"/>
      <c r="AJ34" s="567"/>
      <c r="AK34" s="567"/>
      <c r="AL34" s="165"/>
      <c r="AM34" s="566">
        <f>IF(AO34="","",MAX(C34:D43,U34:V43)+1)</f>
        <v>13</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20</v>
      </c>
      <c r="BF34" s="566"/>
      <c r="BG34" s="567" t="str">
        <f>IF('各会計、関係団体の財政状況及び健全化判断比率'!B39="","",'各会計、関係団体の財政状況及び健全化判断比率'!B39)</f>
        <v>港湾整備事業費会計</v>
      </c>
      <c r="BH34" s="567"/>
      <c r="BI34" s="567"/>
      <c r="BJ34" s="567"/>
      <c r="BK34" s="567"/>
      <c r="BL34" s="567"/>
      <c r="BM34" s="567"/>
      <c r="BN34" s="567"/>
      <c r="BO34" s="567"/>
      <c r="BP34" s="567"/>
      <c r="BQ34" s="567"/>
      <c r="BR34" s="567"/>
      <c r="BS34" s="567"/>
      <c r="BT34" s="567"/>
      <c r="BU34" s="567"/>
      <c r="BV34" s="165"/>
      <c r="BW34" s="566">
        <f>IF(BY34="","",MAX(C34:D43,U34:V43,AM34:AN43,BE34:BF43)+1)</f>
        <v>25</v>
      </c>
      <c r="BX34" s="566"/>
      <c r="BY34" s="567" t="str">
        <f>IF('各会計、関係団体の財政状況及び健全化判断比率'!B68="","",'各会計、関係団体の財政状況及び健全化判断比率'!B68)</f>
        <v>神奈川県内広域水道企業団（水道用水供給事業会計）</v>
      </c>
      <c r="BZ34" s="567"/>
      <c r="CA34" s="567"/>
      <c r="CB34" s="567"/>
      <c r="CC34" s="567"/>
      <c r="CD34" s="567"/>
      <c r="CE34" s="567"/>
      <c r="CF34" s="567"/>
      <c r="CG34" s="567"/>
      <c r="CH34" s="567"/>
      <c r="CI34" s="567"/>
      <c r="CJ34" s="567"/>
      <c r="CK34" s="567"/>
      <c r="CL34" s="567"/>
      <c r="CM34" s="567"/>
      <c r="CN34" s="165"/>
      <c r="CO34" s="566">
        <f>IF(CQ34="","",MAX(C34:D43,U34:V43,AM34:AN43,BE34:BF43,BW34:BX43)+1)</f>
        <v>28</v>
      </c>
      <c r="CP34" s="566"/>
      <c r="CQ34" s="567" t="str">
        <f>IF('各会計、関係団体の財政状況及び健全化判断比率'!BS7="","",'各会計、関係団体の財政状況及び健全化判断比率'!BS7)</f>
        <v>公益財団法人横浜市男女共同参画推進協会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市債金会計</v>
      </c>
      <c r="F35" s="567"/>
      <c r="G35" s="567"/>
      <c r="H35" s="567"/>
      <c r="I35" s="567"/>
      <c r="J35" s="567"/>
      <c r="K35" s="567"/>
      <c r="L35" s="567"/>
      <c r="M35" s="567"/>
      <c r="N35" s="567"/>
      <c r="O35" s="567"/>
      <c r="P35" s="567"/>
      <c r="Q35" s="567"/>
      <c r="R35" s="567"/>
      <c r="S35" s="567"/>
      <c r="T35" s="165"/>
      <c r="U35" s="566">
        <f>IF(W35="","",U34+1)</f>
        <v>10</v>
      </c>
      <c r="V35" s="566"/>
      <c r="W35" s="567" t="str">
        <f>IF('各会計、関係団体の財政状況及び健全化判断比率'!B29="","",'各会計、関係団体の財政状況及び健全化判断比率'!B29)</f>
        <v>介護保険事業費会計</v>
      </c>
      <c r="X35" s="567"/>
      <c r="Y35" s="567"/>
      <c r="Z35" s="567"/>
      <c r="AA35" s="567"/>
      <c r="AB35" s="567"/>
      <c r="AC35" s="567"/>
      <c r="AD35" s="567"/>
      <c r="AE35" s="567"/>
      <c r="AF35" s="567"/>
      <c r="AG35" s="567"/>
      <c r="AH35" s="567"/>
      <c r="AI35" s="567"/>
      <c r="AJ35" s="567"/>
      <c r="AK35" s="567"/>
      <c r="AL35" s="165"/>
      <c r="AM35" s="566">
        <f t="shared" ref="AM35:AM43" si="0">IF(AO35="","",AM34+1)</f>
        <v>14</v>
      </c>
      <c r="AN35" s="566"/>
      <c r="AO35" s="567" t="str">
        <f>IF('各会計、関係団体の財政状況及び健全化判断比率'!B33="","",'各会計、関係団体の財政状況及び健全化判断比率'!B33)</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21</v>
      </c>
      <c r="BF35" s="566"/>
      <c r="BG35" s="567" t="str">
        <f>IF('各会計、関係団体の財政状況及び健全化判断比率'!B40="","",'各会計、関係団体の財政状況及び健全化判断比率'!B40)</f>
        <v>中央卸売市場費会計</v>
      </c>
      <c r="BH35" s="567"/>
      <c r="BI35" s="567"/>
      <c r="BJ35" s="567"/>
      <c r="BK35" s="567"/>
      <c r="BL35" s="567"/>
      <c r="BM35" s="567"/>
      <c r="BN35" s="567"/>
      <c r="BO35" s="567"/>
      <c r="BP35" s="567"/>
      <c r="BQ35" s="567"/>
      <c r="BR35" s="567"/>
      <c r="BS35" s="567"/>
      <c r="BT35" s="567"/>
      <c r="BU35" s="567"/>
      <c r="BV35" s="165"/>
      <c r="BW35" s="566">
        <f t="shared" ref="BW35:BW43" si="2">IF(BY35="","",BW34+1)</f>
        <v>26</v>
      </c>
      <c r="BX35" s="566"/>
      <c r="BY35" s="567" t="str">
        <f>IF('各会計、関係団体の財政状況及び健全化判断比率'!B69="","",'各会計、関係団体の財政状況及び健全化判断比率'!B69)</f>
        <v>神奈川県競輪組合（公営事業会計）</v>
      </c>
      <c r="BZ35" s="567"/>
      <c r="CA35" s="567"/>
      <c r="CB35" s="567"/>
      <c r="CC35" s="567"/>
      <c r="CD35" s="567"/>
      <c r="CE35" s="567"/>
      <c r="CF35" s="567"/>
      <c r="CG35" s="567"/>
      <c r="CH35" s="567"/>
      <c r="CI35" s="567"/>
      <c r="CJ35" s="567"/>
      <c r="CK35" s="567"/>
      <c r="CL35" s="567"/>
      <c r="CM35" s="567"/>
      <c r="CN35" s="165"/>
      <c r="CO35" s="566">
        <f t="shared" ref="CO35:CO43" si="3">IF(CQ35="","",CO34+1)</f>
        <v>29</v>
      </c>
      <c r="CP35" s="566"/>
      <c r="CQ35" s="567" t="str">
        <f>IF('各会計、関係団体の財政状況及び健全化判断比率'!BS8="","",'各会計、関係団体の財政状況及び健全化判断比率'!BS8)</f>
        <v>公益財団法人横浜市国際交流協会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母子父子寡婦福祉資金会計</v>
      </c>
      <c r="F36" s="567"/>
      <c r="G36" s="567"/>
      <c r="H36" s="567"/>
      <c r="I36" s="567"/>
      <c r="J36" s="567"/>
      <c r="K36" s="567"/>
      <c r="L36" s="567"/>
      <c r="M36" s="567"/>
      <c r="N36" s="567"/>
      <c r="O36" s="567"/>
      <c r="P36" s="567"/>
      <c r="Q36" s="567"/>
      <c r="R36" s="567"/>
      <c r="S36" s="567"/>
      <c r="T36" s="165"/>
      <c r="U36" s="566">
        <f t="shared" ref="U36:U43" si="4">IF(W36="","",U35+1)</f>
        <v>11</v>
      </c>
      <c r="V36" s="566"/>
      <c r="W36" s="567" t="str">
        <f>IF('各会計、関係団体の財政状況及び健全化判断比率'!B30="","",'各会計、関係団体の財政状況及び健全化判断比率'!B30)</f>
        <v>後期高齢者医療事業費会計</v>
      </c>
      <c r="X36" s="567"/>
      <c r="Y36" s="567"/>
      <c r="Z36" s="567"/>
      <c r="AA36" s="567"/>
      <c r="AB36" s="567"/>
      <c r="AC36" s="567"/>
      <c r="AD36" s="567"/>
      <c r="AE36" s="567"/>
      <c r="AF36" s="567"/>
      <c r="AG36" s="567"/>
      <c r="AH36" s="567"/>
      <c r="AI36" s="567"/>
      <c r="AJ36" s="567"/>
      <c r="AK36" s="567"/>
      <c r="AL36" s="165"/>
      <c r="AM36" s="566">
        <f t="shared" si="0"/>
        <v>15</v>
      </c>
      <c r="AN36" s="566"/>
      <c r="AO36" s="567" t="str">
        <f>IF('各会計、関係団体の財政状況及び健全化判断比率'!B34="","",'各会計、関係団体の財政状況及び健全化判断比率'!B34)</f>
        <v>自動車事業会計</v>
      </c>
      <c r="AP36" s="567"/>
      <c r="AQ36" s="567"/>
      <c r="AR36" s="567"/>
      <c r="AS36" s="567"/>
      <c r="AT36" s="567"/>
      <c r="AU36" s="567"/>
      <c r="AV36" s="567"/>
      <c r="AW36" s="567"/>
      <c r="AX36" s="567"/>
      <c r="AY36" s="567"/>
      <c r="AZ36" s="567"/>
      <c r="BA36" s="567"/>
      <c r="BB36" s="567"/>
      <c r="BC36" s="567"/>
      <c r="BD36" s="165"/>
      <c r="BE36" s="566">
        <f t="shared" si="1"/>
        <v>22</v>
      </c>
      <c r="BF36" s="566"/>
      <c r="BG36" s="567" t="str">
        <f>IF('各会計、関係団体の財政状況及び健全化判断比率'!B41="","",'各会計、関係団体の財政状況及び健全化判断比率'!B41)</f>
        <v>中央と畜場費会計</v>
      </c>
      <c r="BH36" s="567"/>
      <c r="BI36" s="567"/>
      <c r="BJ36" s="567"/>
      <c r="BK36" s="567"/>
      <c r="BL36" s="567"/>
      <c r="BM36" s="567"/>
      <c r="BN36" s="567"/>
      <c r="BO36" s="567"/>
      <c r="BP36" s="567"/>
      <c r="BQ36" s="567"/>
      <c r="BR36" s="567"/>
      <c r="BS36" s="567"/>
      <c r="BT36" s="567"/>
      <c r="BU36" s="567"/>
      <c r="BV36" s="165"/>
      <c r="BW36" s="566">
        <f t="shared" si="2"/>
        <v>27</v>
      </c>
      <c r="BX36" s="566"/>
      <c r="BY36" s="567" t="str">
        <f>IF('各会計、関係団体の財政状況及び健全化判断比率'!B70="","",'各会計、関係団体の財政状況及び健全化判断比率'!B70)</f>
        <v>神奈川県後期高齢者医療広域連合</v>
      </c>
      <c r="BZ36" s="567"/>
      <c r="CA36" s="567"/>
      <c r="CB36" s="567"/>
      <c r="CC36" s="567"/>
      <c r="CD36" s="567"/>
      <c r="CE36" s="567"/>
      <c r="CF36" s="567"/>
      <c r="CG36" s="567"/>
      <c r="CH36" s="567"/>
      <c r="CI36" s="567"/>
      <c r="CJ36" s="567"/>
      <c r="CK36" s="567"/>
      <c r="CL36" s="567"/>
      <c r="CM36" s="567"/>
      <c r="CN36" s="165"/>
      <c r="CO36" s="566">
        <f t="shared" si="3"/>
        <v>30</v>
      </c>
      <c r="CP36" s="566"/>
      <c r="CQ36" s="567" t="str">
        <f>IF('各会計、関係団体の財政状況及び健全化判断比率'!BS9="","",'各会計、関係団体の財政状況及び健全化判断比率'!BS9)</f>
        <v>公益財団法人横浜市体育協会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勤労者福祉共済事業費会計</v>
      </c>
      <c r="F37" s="567"/>
      <c r="G37" s="567"/>
      <c r="H37" s="567"/>
      <c r="I37" s="567"/>
      <c r="J37" s="567"/>
      <c r="K37" s="567"/>
      <c r="L37" s="567"/>
      <c r="M37" s="567"/>
      <c r="N37" s="567"/>
      <c r="O37" s="567"/>
      <c r="P37" s="567"/>
      <c r="Q37" s="567"/>
      <c r="R37" s="567"/>
      <c r="S37" s="567"/>
      <c r="T37" s="165"/>
      <c r="U37" s="566">
        <f t="shared" si="4"/>
        <v>12</v>
      </c>
      <c r="V37" s="566"/>
      <c r="W37" s="567" t="str">
        <f>IF('各会計、関係団体の財政状況及び健全化判断比率'!B31="","",'各会計、関係団体の財政状況及び健全化判断比率'!B31)</f>
        <v>自動車駐車場事業費会計</v>
      </c>
      <c r="X37" s="567"/>
      <c r="Y37" s="567"/>
      <c r="Z37" s="567"/>
      <c r="AA37" s="567"/>
      <c r="AB37" s="567"/>
      <c r="AC37" s="567"/>
      <c r="AD37" s="567"/>
      <c r="AE37" s="567"/>
      <c r="AF37" s="567"/>
      <c r="AG37" s="567"/>
      <c r="AH37" s="567"/>
      <c r="AI37" s="567"/>
      <c r="AJ37" s="567"/>
      <c r="AK37" s="567"/>
      <c r="AL37" s="165"/>
      <c r="AM37" s="566">
        <f t="shared" si="0"/>
        <v>16</v>
      </c>
      <c r="AN37" s="566"/>
      <c r="AO37" s="567" t="str">
        <f>IF('各会計、関係団体の財政状況及び健全化判断比率'!B35="","",'各会計、関係団体の財政状況及び健全化判断比率'!B35)</f>
        <v>高速鉄道事業会計</v>
      </c>
      <c r="AP37" s="567"/>
      <c r="AQ37" s="567"/>
      <c r="AR37" s="567"/>
      <c r="AS37" s="567"/>
      <c r="AT37" s="567"/>
      <c r="AU37" s="567"/>
      <c r="AV37" s="567"/>
      <c r="AW37" s="567"/>
      <c r="AX37" s="567"/>
      <c r="AY37" s="567"/>
      <c r="AZ37" s="567"/>
      <c r="BA37" s="567"/>
      <c r="BB37" s="567"/>
      <c r="BC37" s="567"/>
      <c r="BD37" s="165"/>
      <c r="BE37" s="566">
        <f t="shared" si="1"/>
        <v>23</v>
      </c>
      <c r="BF37" s="566"/>
      <c r="BG37" s="567" t="str">
        <f>IF('各会計、関係団体の財政状況及び健全化判断比率'!B42="","",'各会計、関係団体の財政状況及び健全化判断比率'!B42)</f>
        <v>風力発電事業費会計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31</v>
      </c>
      <c r="CP37" s="566"/>
      <c r="CQ37" s="567" t="str">
        <f>IF('各会計、関係団体の財政状況及び健全化判断比率'!BS10="","",'各会計、関係団体の財政状況及び健全化判断比率'!BS10)</f>
        <v>公益財団法人横浜市芸術文化振興財団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公害被害者救済事業費会計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17</v>
      </c>
      <c r="AN38" s="566"/>
      <c r="AO38" s="567" t="str">
        <f>IF('各会計、関係団体の財政状況及び健全化判断比率'!B36="","",'各会計、関係団体の財政状況及び健全化判断比率'!B36)</f>
        <v>下水道事業会計</v>
      </c>
      <c r="AP38" s="567"/>
      <c r="AQ38" s="567"/>
      <c r="AR38" s="567"/>
      <c r="AS38" s="567"/>
      <c r="AT38" s="567"/>
      <c r="AU38" s="567"/>
      <c r="AV38" s="567"/>
      <c r="AW38" s="567"/>
      <c r="AX38" s="567"/>
      <c r="AY38" s="567"/>
      <c r="AZ38" s="567"/>
      <c r="BA38" s="567"/>
      <c r="BB38" s="567"/>
      <c r="BC38" s="567"/>
      <c r="BD38" s="165"/>
      <c r="BE38" s="566">
        <f t="shared" si="1"/>
        <v>24</v>
      </c>
      <c r="BF38" s="566"/>
      <c r="BG38" s="567" t="str">
        <f>IF('各会計、関係団体の財政状況及び健全化判断比率'!B43="","",'各会計、関係団体の財政状況及び健全化判断比率'!B43)</f>
        <v>市街地開発事業費会計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32</v>
      </c>
      <c r="CP38" s="566"/>
      <c r="CQ38" s="567" t="str">
        <f>IF('各会計、関係団体の財政状況及び健全化判断比率'!BS11="","",'各会計、関係団体の財政状況及び健全化判断比率'!BS11)</f>
        <v>公益財団法人三溪園保勝会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公共事業用地費会計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18</v>
      </c>
      <c r="AN39" s="566"/>
      <c r="AO39" s="567" t="str">
        <f>IF('各会計、関係団体の財政状況及び健全化判断比率'!B37="","",'各会計、関係団体の財政状況及び健全化判断比率'!B37)</f>
        <v>病院事業会計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33</v>
      </c>
      <c r="CP39" s="566"/>
      <c r="CQ39" s="567" t="str">
        <f>IF('各会計、関係団体の財政状況及び健全化判断比率'!BS12="","",'各会計、関係団体の財政状況及び健全化判断比率'!BS12)</f>
        <v>公益財団法人横浜観光コンベンション・ビューロー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新墓園事業費会計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f t="shared" si="0"/>
        <v>19</v>
      </c>
      <c r="AN40" s="566"/>
      <c r="AO40" s="567" t="str">
        <f>IF('各会計、関係団体の財政状況及び健全化判断比率'!B38="","",'各会計、関係団体の財政状況及び健全化判断比率'!B38)</f>
        <v>埋立事業会計</v>
      </c>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34</v>
      </c>
      <c r="CP40" s="566"/>
      <c r="CQ40" s="567" t="str">
        <f>IF('各会計、関係団体の財政状況及び健全化判断比率'!BS13="","",'各会計、関係団体の財政状況及び健全化判断比率'!BS13)</f>
        <v>株式会社横浜国際平和会議場</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みどり保全創造事業費会計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35</v>
      </c>
      <c r="CP41" s="566"/>
      <c r="CQ41" s="567" t="str">
        <f>IF('各会計、関係団体の財政状況及び健全化判断比率'!BS14="","",'各会計、関係団体の財政状況及び健全化判断比率'!BS14)</f>
        <v>公益財団法人木原記念横浜生命科学振興財団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36</v>
      </c>
      <c r="CP42" s="566"/>
      <c r="CQ42" s="567" t="str">
        <f>IF('各会計、関係団体の財政状況及び健全化判断比率'!BS15="","",'各会計、関係団体の財政状況及び健全化判断比率'!BS15)</f>
        <v>公益財団法人横浜企業経営支援財団</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37</v>
      </c>
      <c r="CP43" s="566"/>
      <c r="CQ43" s="567" t="str">
        <f>IF('各会計、関係団体の財政状況及び健全化判断比率'!BS16="","",'各会計、関係団体の財政状況及び健全化判断比率'!BS16)</f>
        <v>公益財団法人横浜市消費者協会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719971636</v>
      </c>
      <c r="S5" s="583"/>
      <c r="T5" s="583"/>
      <c r="U5" s="583"/>
      <c r="V5" s="583"/>
      <c r="W5" s="583"/>
      <c r="X5" s="583"/>
      <c r="Y5" s="584"/>
      <c r="Z5" s="585">
        <v>49</v>
      </c>
      <c r="AA5" s="585"/>
      <c r="AB5" s="585"/>
      <c r="AC5" s="585"/>
      <c r="AD5" s="586">
        <v>664067640</v>
      </c>
      <c r="AE5" s="586"/>
      <c r="AF5" s="586"/>
      <c r="AG5" s="586"/>
      <c r="AH5" s="586"/>
      <c r="AI5" s="586"/>
      <c r="AJ5" s="586"/>
      <c r="AK5" s="586"/>
      <c r="AL5" s="587">
        <v>86.2</v>
      </c>
      <c r="AM5" s="588"/>
      <c r="AN5" s="588"/>
      <c r="AO5" s="589"/>
      <c r="AP5" s="579" t="s">
        <v>206</v>
      </c>
      <c r="AQ5" s="580"/>
      <c r="AR5" s="580"/>
      <c r="AS5" s="580"/>
      <c r="AT5" s="580"/>
      <c r="AU5" s="580"/>
      <c r="AV5" s="580"/>
      <c r="AW5" s="580"/>
      <c r="AX5" s="580"/>
      <c r="AY5" s="580"/>
      <c r="AZ5" s="580"/>
      <c r="BA5" s="580"/>
      <c r="BB5" s="580"/>
      <c r="BC5" s="580"/>
      <c r="BD5" s="580"/>
      <c r="BE5" s="580"/>
      <c r="BF5" s="581"/>
      <c r="BG5" s="593">
        <v>646275206</v>
      </c>
      <c r="BH5" s="594"/>
      <c r="BI5" s="594"/>
      <c r="BJ5" s="594"/>
      <c r="BK5" s="594"/>
      <c r="BL5" s="594"/>
      <c r="BM5" s="594"/>
      <c r="BN5" s="595"/>
      <c r="BO5" s="596">
        <v>89.8</v>
      </c>
      <c r="BP5" s="596"/>
      <c r="BQ5" s="596"/>
      <c r="BR5" s="596"/>
      <c r="BS5" s="597">
        <v>7832246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7983150</v>
      </c>
      <c r="S6" s="594"/>
      <c r="T6" s="594"/>
      <c r="U6" s="594"/>
      <c r="V6" s="594"/>
      <c r="W6" s="594"/>
      <c r="X6" s="594"/>
      <c r="Y6" s="595"/>
      <c r="Z6" s="596">
        <v>0.5</v>
      </c>
      <c r="AA6" s="596"/>
      <c r="AB6" s="596"/>
      <c r="AC6" s="596"/>
      <c r="AD6" s="597">
        <v>7983150</v>
      </c>
      <c r="AE6" s="597"/>
      <c r="AF6" s="597"/>
      <c r="AG6" s="597"/>
      <c r="AH6" s="597"/>
      <c r="AI6" s="597"/>
      <c r="AJ6" s="597"/>
      <c r="AK6" s="597"/>
      <c r="AL6" s="598">
        <v>1</v>
      </c>
      <c r="AM6" s="599"/>
      <c r="AN6" s="599"/>
      <c r="AO6" s="600"/>
      <c r="AP6" s="590" t="s">
        <v>211</v>
      </c>
      <c r="AQ6" s="591"/>
      <c r="AR6" s="591"/>
      <c r="AS6" s="591"/>
      <c r="AT6" s="591"/>
      <c r="AU6" s="591"/>
      <c r="AV6" s="591"/>
      <c r="AW6" s="591"/>
      <c r="AX6" s="591"/>
      <c r="AY6" s="591"/>
      <c r="AZ6" s="591"/>
      <c r="BA6" s="591"/>
      <c r="BB6" s="591"/>
      <c r="BC6" s="591"/>
      <c r="BD6" s="591"/>
      <c r="BE6" s="591"/>
      <c r="BF6" s="592"/>
      <c r="BG6" s="593">
        <v>646275206</v>
      </c>
      <c r="BH6" s="594"/>
      <c r="BI6" s="594"/>
      <c r="BJ6" s="594"/>
      <c r="BK6" s="594"/>
      <c r="BL6" s="594"/>
      <c r="BM6" s="594"/>
      <c r="BN6" s="595"/>
      <c r="BO6" s="596">
        <v>89.8</v>
      </c>
      <c r="BP6" s="596"/>
      <c r="BQ6" s="596"/>
      <c r="BR6" s="596"/>
      <c r="BS6" s="597">
        <v>7832246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2997456</v>
      </c>
      <c r="CS6" s="594"/>
      <c r="CT6" s="594"/>
      <c r="CU6" s="594"/>
      <c r="CV6" s="594"/>
      <c r="CW6" s="594"/>
      <c r="CX6" s="594"/>
      <c r="CY6" s="595"/>
      <c r="CZ6" s="596">
        <v>0.2</v>
      </c>
      <c r="DA6" s="596"/>
      <c r="DB6" s="596"/>
      <c r="DC6" s="596"/>
      <c r="DD6" s="602" t="s">
        <v>213</v>
      </c>
      <c r="DE6" s="594"/>
      <c r="DF6" s="594"/>
      <c r="DG6" s="594"/>
      <c r="DH6" s="594"/>
      <c r="DI6" s="594"/>
      <c r="DJ6" s="594"/>
      <c r="DK6" s="594"/>
      <c r="DL6" s="594"/>
      <c r="DM6" s="594"/>
      <c r="DN6" s="594"/>
      <c r="DO6" s="594"/>
      <c r="DP6" s="595"/>
      <c r="DQ6" s="602">
        <v>2996035</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1299333</v>
      </c>
      <c r="S7" s="594"/>
      <c r="T7" s="594"/>
      <c r="U7" s="594"/>
      <c r="V7" s="594"/>
      <c r="W7" s="594"/>
      <c r="X7" s="594"/>
      <c r="Y7" s="595"/>
      <c r="Z7" s="596">
        <v>0.1</v>
      </c>
      <c r="AA7" s="596"/>
      <c r="AB7" s="596"/>
      <c r="AC7" s="596"/>
      <c r="AD7" s="597">
        <v>1299333</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355681474</v>
      </c>
      <c r="BH7" s="594"/>
      <c r="BI7" s="594"/>
      <c r="BJ7" s="594"/>
      <c r="BK7" s="594"/>
      <c r="BL7" s="594"/>
      <c r="BM7" s="594"/>
      <c r="BN7" s="595"/>
      <c r="BO7" s="596">
        <v>49.4</v>
      </c>
      <c r="BP7" s="596"/>
      <c r="BQ7" s="596"/>
      <c r="BR7" s="596"/>
      <c r="BS7" s="597">
        <v>7832246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91098553</v>
      </c>
      <c r="CS7" s="594"/>
      <c r="CT7" s="594"/>
      <c r="CU7" s="594"/>
      <c r="CV7" s="594"/>
      <c r="CW7" s="594"/>
      <c r="CX7" s="594"/>
      <c r="CY7" s="595"/>
      <c r="CZ7" s="596">
        <v>6.3</v>
      </c>
      <c r="DA7" s="596"/>
      <c r="DB7" s="596"/>
      <c r="DC7" s="596"/>
      <c r="DD7" s="602">
        <v>7559436</v>
      </c>
      <c r="DE7" s="594"/>
      <c r="DF7" s="594"/>
      <c r="DG7" s="594"/>
      <c r="DH7" s="594"/>
      <c r="DI7" s="594"/>
      <c r="DJ7" s="594"/>
      <c r="DK7" s="594"/>
      <c r="DL7" s="594"/>
      <c r="DM7" s="594"/>
      <c r="DN7" s="594"/>
      <c r="DO7" s="594"/>
      <c r="DP7" s="595"/>
      <c r="DQ7" s="602">
        <v>74638679</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5650855</v>
      </c>
      <c r="S8" s="594"/>
      <c r="T8" s="594"/>
      <c r="U8" s="594"/>
      <c r="V8" s="594"/>
      <c r="W8" s="594"/>
      <c r="X8" s="594"/>
      <c r="Y8" s="595"/>
      <c r="Z8" s="596">
        <v>0.4</v>
      </c>
      <c r="AA8" s="596"/>
      <c r="AB8" s="596"/>
      <c r="AC8" s="596"/>
      <c r="AD8" s="597">
        <v>5650855</v>
      </c>
      <c r="AE8" s="597"/>
      <c r="AF8" s="597"/>
      <c r="AG8" s="597"/>
      <c r="AH8" s="597"/>
      <c r="AI8" s="597"/>
      <c r="AJ8" s="597"/>
      <c r="AK8" s="597"/>
      <c r="AL8" s="598">
        <v>0.7</v>
      </c>
      <c r="AM8" s="599"/>
      <c r="AN8" s="599"/>
      <c r="AO8" s="600"/>
      <c r="AP8" s="590" t="s">
        <v>218</v>
      </c>
      <c r="AQ8" s="591"/>
      <c r="AR8" s="591"/>
      <c r="AS8" s="591"/>
      <c r="AT8" s="591"/>
      <c r="AU8" s="591"/>
      <c r="AV8" s="591"/>
      <c r="AW8" s="591"/>
      <c r="AX8" s="591"/>
      <c r="AY8" s="591"/>
      <c r="AZ8" s="591"/>
      <c r="BA8" s="591"/>
      <c r="BB8" s="591"/>
      <c r="BC8" s="591"/>
      <c r="BD8" s="591"/>
      <c r="BE8" s="591"/>
      <c r="BF8" s="592"/>
      <c r="BG8" s="593">
        <v>7966853</v>
      </c>
      <c r="BH8" s="594"/>
      <c r="BI8" s="594"/>
      <c r="BJ8" s="594"/>
      <c r="BK8" s="594"/>
      <c r="BL8" s="594"/>
      <c r="BM8" s="594"/>
      <c r="BN8" s="595"/>
      <c r="BO8" s="596">
        <v>1.1000000000000001</v>
      </c>
      <c r="BP8" s="596"/>
      <c r="BQ8" s="596"/>
      <c r="BR8" s="596"/>
      <c r="BS8" s="602">
        <v>1644379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574953670</v>
      </c>
      <c r="CS8" s="594"/>
      <c r="CT8" s="594"/>
      <c r="CU8" s="594"/>
      <c r="CV8" s="594"/>
      <c r="CW8" s="594"/>
      <c r="CX8" s="594"/>
      <c r="CY8" s="595"/>
      <c r="CZ8" s="596">
        <v>39.799999999999997</v>
      </c>
      <c r="DA8" s="596"/>
      <c r="DB8" s="596"/>
      <c r="DC8" s="596"/>
      <c r="DD8" s="602">
        <v>13322502</v>
      </c>
      <c r="DE8" s="594"/>
      <c r="DF8" s="594"/>
      <c r="DG8" s="594"/>
      <c r="DH8" s="594"/>
      <c r="DI8" s="594"/>
      <c r="DJ8" s="594"/>
      <c r="DK8" s="594"/>
      <c r="DL8" s="594"/>
      <c r="DM8" s="594"/>
      <c r="DN8" s="594"/>
      <c r="DO8" s="594"/>
      <c r="DP8" s="595"/>
      <c r="DQ8" s="602">
        <v>306457466</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3537904</v>
      </c>
      <c r="S9" s="594"/>
      <c r="T9" s="594"/>
      <c r="U9" s="594"/>
      <c r="V9" s="594"/>
      <c r="W9" s="594"/>
      <c r="X9" s="594"/>
      <c r="Y9" s="595"/>
      <c r="Z9" s="596">
        <v>0.2</v>
      </c>
      <c r="AA9" s="596"/>
      <c r="AB9" s="596"/>
      <c r="AC9" s="596"/>
      <c r="AD9" s="597">
        <v>3537904</v>
      </c>
      <c r="AE9" s="597"/>
      <c r="AF9" s="597"/>
      <c r="AG9" s="597"/>
      <c r="AH9" s="597"/>
      <c r="AI9" s="597"/>
      <c r="AJ9" s="597"/>
      <c r="AK9" s="597"/>
      <c r="AL9" s="598">
        <v>0.5</v>
      </c>
      <c r="AM9" s="599"/>
      <c r="AN9" s="599"/>
      <c r="AO9" s="600"/>
      <c r="AP9" s="590" t="s">
        <v>221</v>
      </c>
      <c r="AQ9" s="591"/>
      <c r="AR9" s="591"/>
      <c r="AS9" s="591"/>
      <c r="AT9" s="591"/>
      <c r="AU9" s="591"/>
      <c r="AV9" s="591"/>
      <c r="AW9" s="591"/>
      <c r="AX9" s="591"/>
      <c r="AY9" s="591"/>
      <c r="AZ9" s="591"/>
      <c r="BA9" s="591"/>
      <c r="BB9" s="591"/>
      <c r="BC9" s="591"/>
      <c r="BD9" s="591"/>
      <c r="BE9" s="591"/>
      <c r="BF9" s="592"/>
      <c r="BG9" s="593">
        <v>283104812</v>
      </c>
      <c r="BH9" s="594"/>
      <c r="BI9" s="594"/>
      <c r="BJ9" s="594"/>
      <c r="BK9" s="594"/>
      <c r="BL9" s="594"/>
      <c r="BM9" s="594"/>
      <c r="BN9" s="595"/>
      <c r="BO9" s="596">
        <v>39.299999999999997</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99376714</v>
      </c>
      <c r="CS9" s="594"/>
      <c r="CT9" s="594"/>
      <c r="CU9" s="594"/>
      <c r="CV9" s="594"/>
      <c r="CW9" s="594"/>
      <c r="CX9" s="594"/>
      <c r="CY9" s="595"/>
      <c r="CZ9" s="596">
        <v>6.9</v>
      </c>
      <c r="DA9" s="596"/>
      <c r="DB9" s="596"/>
      <c r="DC9" s="596"/>
      <c r="DD9" s="602">
        <v>10137945</v>
      </c>
      <c r="DE9" s="594"/>
      <c r="DF9" s="594"/>
      <c r="DG9" s="594"/>
      <c r="DH9" s="594"/>
      <c r="DI9" s="594"/>
      <c r="DJ9" s="594"/>
      <c r="DK9" s="594"/>
      <c r="DL9" s="594"/>
      <c r="DM9" s="594"/>
      <c r="DN9" s="594"/>
      <c r="DO9" s="594"/>
      <c r="DP9" s="595"/>
      <c r="DQ9" s="602">
        <v>81777006</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40464108</v>
      </c>
      <c r="S10" s="594"/>
      <c r="T10" s="594"/>
      <c r="U10" s="594"/>
      <c r="V10" s="594"/>
      <c r="W10" s="594"/>
      <c r="X10" s="594"/>
      <c r="Y10" s="595"/>
      <c r="Z10" s="596">
        <v>2.8</v>
      </c>
      <c r="AA10" s="596"/>
      <c r="AB10" s="596"/>
      <c r="AC10" s="596"/>
      <c r="AD10" s="597">
        <v>40464108</v>
      </c>
      <c r="AE10" s="597"/>
      <c r="AF10" s="597"/>
      <c r="AG10" s="597"/>
      <c r="AH10" s="597"/>
      <c r="AI10" s="597"/>
      <c r="AJ10" s="597"/>
      <c r="AK10" s="597"/>
      <c r="AL10" s="598">
        <v>5.3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11968145</v>
      </c>
      <c r="BH10" s="594"/>
      <c r="BI10" s="594"/>
      <c r="BJ10" s="594"/>
      <c r="BK10" s="594"/>
      <c r="BL10" s="594"/>
      <c r="BM10" s="594"/>
      <c r="BN10" s="595"/>
      <c r="BO10" s="596">
        <v>1.7</v>
      </c>
      <c r="BP10" s="596"/>
      <c r="BQ10" s="596"/>
      <c r="BR10" s="596"/>
      <c r="BS10" s="602">
        <v>614390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1721039</v>
      </c>
      <c r="CS10" s="594"/>
      <c r="CT10" s="594"/>
      <c r="CU10" s="594"/>
      <c r="CV10" s="594"/>
      <c r="CW10" s="594"/>
      <c r="CX10" s="594"/>
      <c r="CY10" s="595"/>
      <c r="CZ10" s="596">
        <v>0.1</v>
      </c>
      <c r="DA10" s="596"/>
      <c r="DB10" s="596"/>
      <c r="DC10" s="596"/>
      <c r="DD10" s="602" t="s">
        <v>110</v>
      </c>
      <c r="DE10" s="594"/>
      <c r="DF10" s="594"/>
      <c r="DG10" s="594"/>
      <c r="DH10" s="594"/>
      <c r="DI10" s="594"/>
      <c r="DJ10" s="594"/>
      <c r="DK10" s="594"/>
      <c r="DL10" s="594"/>
      <c r="DM10" s="594"/>
      <c r="DN10" s="594"/>
      <c r="DO10" s="594"/>
      <c r="DP10" s="595"/>
      <c r="DQ10" s="602">
        <v>395181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145944</v>
      </c>
      <c r="S11" s="594"/>
      <c r="T11" s="594"/>
      <c r="U11" s="594"/>
      <c r="V11" s="594"/>
      <c r="W11" s="594"/>
      <c r="X11" s="594"/>
      <c r="Y11" s="595"/>
      <c r="Z11" s="596">
        <v>0</v>
      </c>
      <c r="AA11" s="596"/>
      <c r="AB11" s="596"/>
      <c r="AC11" s="596"/>
      <c r="AD11" s="597">
        <v>145944</v>
      </c>
      <c r="AE11" s="597"/>
      <c r="AF11" s="597"/>
      <c r="AG11" s="597"/>
      <c r="AH11" s="597"/>
      <c r="AI11" s="597"/>
      <c r="AJ11" s="597"/>
      <c r="AK11" s="597"/>
      <c r="AL11" s="598">
        <v>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52641664</v>
      </c>
      <c r="BH11" s="594"/>
      <c r="BI11" s="594"/>
      <c r="BJ11" s="594"/>
      <c r="BK11" s="594"/>
      <c r="BL11" s="594"/>
      <c r="BM11" s="594"/>
      <c r="BN11" s="595"/>
      <c r="BO11" s="596">
        <v>7.3</v>
      </c>
      <c r="BP11" s="596"/>
      <c r="BQ11" s="596"/>
      <c r="BR11" s="596"/>
      <c r="BS11" s="602">
        <v>5573477</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1814020</v>
      </c>
      <c r="CS11" s="594"/>
      <c r="CT11" s="594"/>
      <c r="CU11" s="594"/>
      <c r="CV11" s="594"/>
      <c r="CW11" s="594"/>
      <c r="CX11" s="594"/>
      <c r="CY11" s="595"/>
      <c r="CZ11" s="596">
        <v>0.1</v>
      </c>
      <c r="DA11" s="596"/>
      <c r="DB11" s="596"/>
      <c r="DC11" s="596"/>
      <c r="DD11" s="602">
        <v>134204</v>
      </c>
      <c r="DE11" s="594"/>
      <c r="DF11" s="594"/>
      <c r="DG11" s="594"/>
      <c r="DH11" s="594"/>
      <c r="DI11" s="594"/>
      <c r="DJ11" s="594"/>
      <c r="DK11" s="594"/>
      <c r="DL11" s="594"/>
      <c r="DM11" s="594"/>
      <c r="DN11" s="594"/>
      <c r="DO11" s="594"/>
      <c r="DP11" s="595"/>
      <c r="DQ11" s="602">
        <v>1610984</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264845238</v>
      </c>
      <c r="BH12" s="594"/>
      <c r="BI12" s="594"/>
      <c r="BJ12" s="594"/>
      <c r="BK12" s="594"/>
      <c r="BL12" s="594"/>
      <c r="BM12" s="594"/>
      <c r="BN12" s="595"/>
      <c r="BO12" s="596">
        <v>36.799999999999997</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57093165</v>
      </c>
      <c r="CS12" s="594"/>
      <c r="CT12" s="594"/>
      <c r="CU12" s="594"/>
      <c r="CV12" s="594"/>
      <c r="CW12" s="594"/>
      <c r="CX12" s="594"/>
      <c r="CY12" s="595"/>
      <c r="CZ12" s="596">
        <v>4</v>
      </c>
      <c r="DA12" s="596"/>
      <c r="DB12" s="596"/>
      <c r="DC12" s="596"/>
      <c r="DD12" s="602">
        <v>3290000</v>
      </c>
      <c r="DE12" s="594"/>
      <c r="DF12" s="594"/>
      <c r="DG12" s="594"/>
      <c r="DH12" s="594"/>
      <c r="DI12" s="594"/>
      <c r="DJ12" s="594"/>
      <c r="DK12" s="594"/>
      <c r="DL12" s="594"/>
      <c r="DM12" s="594"/>
      <c r="DN12" s="594"/>
      <c r="DO12" s="594"/>
      <c r="DP12" s="595"/>
      <c r="DQ12" s="602">
        <v>15713163</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2161559</v>
      </c>
      <c r="S13" s="594"/>
      <c r="T13" s="594"/>
      <c r="U13" s="594"/>
      <c r="V13" s="594"/>
      <c r="W13" s="594"/>
      <c r="X13" s="594"/>
      <c r="Y13" s="595"/>
      <c r="Z13" s="596">
        <v>0.1</v>
      </c>
      <c r="AA13" s="596"/>
      <c r="AB13" s="596"/>
      <c r="AC13" s="596"/>
      <c r="AD13" s="597">
        <v>2161559</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263894149</v>
      </c>
      <c r="BH13" s="594"/>
      <c r="BI13" s="594"/>
      <c r="BJ13" s="594"/>
      <c r="BK13" s="594"/>
      <c r="BL13" s="594"/>
      <c r="BM13" s="594"/>
      <c r="BN13" s="595"/>
      <c r="BO13" s="596">
        <v>36.700000000000003</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239104390</v>
      </c>
      <c r="CS13" s="594"/>
      <c r="CT13" s="594"/>
      <c r="CU13" s="594"/>
      <c r="CV13" s="594"/>
      <c r="CW13" s="594"/>
      <c r="CX13" s="594"/>
      <c r="CY13" s="595"/>
      <c r="CZ13" s="596">
        <v>16.600000000000001</v>
      </c>
      <c r="DA13" s="596"/>
      <c r="DB13" s="596"/>
      <c r="DC13" s="596"/>
      <c r="DD13" s="602">
        <v>117420161</v>
      </c>
      <c r="DE13" s="594"/>
      <c r="DF13" s="594"/>
      <c r="DG13" s="594"/>
      <c r="DH13" s="594"/>
      <c r="DI13" s="594"/>
      <c r="DJ13" s="594"/>
      <c r="DK13" s="594"/>
      <c r="DL13" s="594"/>
      <c r="DM13" s="594"/>
      <c r="DN13" s="594"/>
      <c r="DO13" s="594"/>
      <c r="DP13" s="595"/>
      <c r="DQ13" s="602">
        <v>132287252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v>11085394</v>
      </c>
      <c r="S14" s="594"/>
      <c r="T14" s="594"/>
      <c r="U14" s="594"/>
      <c r="V14" s="594"/>
      <c r="W14" s="594"/>
      <c r="X14" s="594"/>
      <c r="Y14" s="595"/>
      <c r="Z14" s="596">
        <v>0.8</v>
      </c>
      <c r="AA14" s="596"/>
      <c r="AB14" s="596"/>
      <c r="AC14" s="596"/>
      <c r="AD14" s="597">
        <v>11085394</v>
      </c>
      <c r="AE14" s="597"/>
      <c r="AF14" s="597"/>
      <c r="AG14" s="597"/>
      <c r="AH14" s="597"/>
      <c r="AI14" s="597"/>
      <c r="AJ14" s="597"/>
      <c r="AK14" s="597"/>
      <c r="AL14" s="598">
        <v>1.4</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1987998</v>
      </c>
      <c r="BH14" s="594"/>
      <c r="BI14" s="594"/>
      <c r="BJ14" s="594"/>
      <c r="BK14" s="594"/>
      <c r="BL14" s="594"/>
      <c r="BM14" s="594"/>
      <c r="BN14" s="595"/>
      <c r="BO14" s="596">
        <v>0.3</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42164075</v>
      </c>
      <c r="CS14" s="594"/>
      <c r="CT14" s="594"/>
      <c r="CU14" s="594"/>
      <c r="CV14" s="594"/>
      <c r="CW14" s="594"/>
      <c r="CX14" s="594"/>
      <c r="CY14" s="595"/>
      <c r="CZ14" s="596">
        <v>2.9</v>
      </c>
      <c r="DA14" s="596"/>
      <c r="DB14" s="596"/>
      <c r="DC14" s="596"/>
      <c r="DD14" s="602">
        <v>6299266</v>
      </c>
      <c r="DE14" s="594"/>
      <c r="DF14" s="594"/>
      <c r="DG14" s="594"/>
      <c r="DH14" s="594"/>
      <c r="DI14" s="594"/>
      <c r="DJ14" s="594"/>
      <c r="DK14" s="594"/>
      <c r="DL14" s="594"/>
      <c r="DM14" s="594"/>
      <c r="DN14" s="594"/>
      <c r="DO14" s="594"/>
      <c r="DP14" s="595"/>
      <c r="DQ14" s="602">
        <v>36028309</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2558169</v>
      </c>
      <c r="S15" s="594"/>
      <c r="T15" s="594"/>
      <c r="U15" s="594"/>
      <c r="V15" s="594"/>
      <c r="W15" s="594"/>
      <c r="X15" s="594"/>
      <c r="Y15" s="595"/>
      <c r="Z15" s="596">
        <v>0.2</v>
      </c>
      <c r="AA15" s="596"/>
      <c r="AB15" s="596"/>
      <c r="AC15" s="596"/>
      <c r="AD15" s="597">
        <v>2558169</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23760496</v>
      </c>
      <c r="BH15" s="594"/>
      <c r="BI15" s="594"/>
      <c r="BJ15" s="594"/>
      <c r="BK15" s="594"/>
      <c r="BL15" s="594"/>
      <c r="BM15" s="594"/>
      <c r="BN15" s="595"/>
      <c r="BO15" s="596">
        <v>3.3</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124333340</v>
      </c>
      <c r="CS15" s="594"/>
      <c r="CT15" s="594"/>
      <c r="CU15" s="594"/>
      <c r="CV15" s="594"/>
      <c r="CW15" s="594"/>
      <c r="CX15" s="594"/>
      <c r="CY15" s="595"/>
      <c r="CZ15" s="596">
        <v>8.6</v>
      </c>
      <c r="DA15" s="596"/>
      <c r="DB15" s="596"/>
      <c r="DC15" s="596"/>
      <c r="DD15" s="602">
        <v>18822292</v>
      </c>
      <c r="DE15" s="594"/>
      <c r="DF15" s="594"/>
      <c r="DG15" s="594"/>
      <c r="DH15" s="594"/>
      <c r="DI15" s="594"/>
      <c r="DJ15" s="594"/>
      <c r="DK15" s="594"/>
      <c r="DL15" s="594"/>
      <c r="DM15" s="594"/>
      <c r="DN15" s="594"/>
      <c r="DO15" s="594"/>
      <c r="DP15" s="595"/>
      <c r="DQ15" s="602">
        <v>97668306</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24705734</v>
      </c>
      <c r="S16" s="594"/>
      <c r="T16" s="594"/>
      <c r="U16" s="594"/>
      <c r="V16" s="594"/>
      <c r="W16" s="594"/>
      <c r="X16" s="594"/>
      <c r="Y16" s="595"/>
      <c r="Z16" s="596">
        <v>1.7</v>
      </c>
      <c r="AA16" s="596"/>
      <c r="AB16" s="596"/>
      <c r="AC16" s="596"/>
      <c r="AD16" s="597">
        <v>23315290</v>
      </c>
      <c r="AE16" s="597"/>
      <c r="AF16" s="597"/>
      <c r="AG16" s="597"/>
      <c r="AH16" s="597"/>
      <c r="AI16" s="597"/>
      <c r="AJ16" s="597"/>
      <c r="AK16" s="597"/>
      <c r="AL16" s="598">
        <v>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23315290</v>
      </c>
      <c r="S17" s="594"/>
      <c r="T17" s="594"/>
      <c r="U17" s="594"/>
      <c r="V17" s="594"/>
      <c r="W17" s="594"/>
      <c r="X17" s="594"/>
      <c r="Y17" s="595"/>
      <c r="Z17" s="596">
        <v>1.6</v>
      </c>
      <c r="AA17" s="596"/>
      <c r="AB17" s="596"/>
      <c r="AC17" s="596"/>
      <c r="AD17" s="597">
        <v>23315290</v>
      </c>
      <c r="AE17" s="597"/>
      <c r="AF17" s="597"/>
      <c r="AG17" s="597"/>
      <c r="AH17" s="597"/>
      <c r="AI17" s="597"/>
      <c r="AJ17" s="597"/>
      <c r="AK17" s="597"/>
      <c r="AL17" s="598">
        <v>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192800303</v>
      </c>
      <c r="CS17" s="594"/>
      <c r="CT17" s="594"/>
      <c r="CU17" s="594"/>
      <c r="CV17" s="594"/>
      <c r="CW17" s="594"/>
      <c r="CX17" s="594"/>
      <c r="CY17" s="595"/>
      <c r="CZ17" s="596">
        <v>13.4</v>
      </c>
      <c r="DA17" s="596"/>
      <c r="DB17" s="596"/>
      <c r="DC17" s="596"/>
      <c r="DD17" s="602" t="s">
        <v>110</v>
      </c>
      <c r="DE17" s="594"/>
      <c r="DF17" s="594"/>
      <c r="DG17" s="594"/>
      <c r="DH17" s="594"/>
      <c r="DI17" s="594"/>
      <c r="DJ17" s="594"/>
      <c r="DK17" s="594"/>
      <c r="DL17" s="594"/>
      <c r="DM17" s="594"/>
      <c r="DN17" s="594"/>
      <c r="DO17" s="594"/>
      <c r="DP17" s="595"/>
      <c r="DQ17" s="602">
        <v>177900521</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1390444</v>
      </c>
      <c r="S18" s="594"/>
      <c r="T18" s="594"/>
      <c r="U18" s="594"/>
      <c r="V18" s="594"/>
      <c r="W18" s="594"/>
      <c r="X18" s="594"/>
      <c r="Y18" s="595"/>
      <c r="Z18" s="596">
        <v>0.1</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15808554</v>
      </c>
      <c r="CS18" s="594"/>
      <c r="CT18" s="594"/>
      <c r="CU18" s="594"/>
      <c r="CV18" s="594"/>
      <c r="CW18" s="594"/>
      <c r="CX18" s="594"/>
      <c r="CY18" s="595"/>
      <c r="CZ18" s="596">
        <v>1.1000000000000001</v>
      </c>
      <c r="DA18" s="596"/>
      <c r="DB18" s="596"/>
      <c r="DC18" s="596"/>
      <c r="DD18" s="602" t="s">
        <v>110</v>
      </c>
      <c r="DE18" s="594"/>
      <c r="DF18" s="594"/>
      <c r="DG18" s="594"/>
      <c r="DH18" s="594"/>
      <c r="DI18" s="594"/>
      <c r="DJ18" s="594"/>
      <c r="DK18" s="594"/>
      <c r="DL18" s="594"/>
      <c r="DM18" s="594"/>
      <c r="DN18" s="594"/>
      <c r="DO18" s="594"/>
      <c r="DP18" s="595"/>
      <c r="DQ18" s="602">
        <v>13742838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73696430</v>
      </c>
      <c r="BH19" s="594"/>
      <c r="BI19" s="594"/>
      <c r="BJ19" s="594"/>
      <c r="BK19" s="594"/>
      <c r="BL19" s="594"/>
      <c r="BM19" s="594"/>
      <c r="BN19" s="595"/>
      <c r="BO19" s="596">
        <v>10.199999999999999</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819563786</v>
      </c>
      <c r="S20" s="594"/>
      <c r="T20" s="594"/>
      <c r="U20" s="594"/>
      <c r="V20" s="594"/>
      <c r="W20" s="594"/>
      <c r="X20" s="594"/>
      <c r="Y20" s="595"/>
      <c r="Z20" s="596">
        <v>55.8</v>
      </c>
      <c r="AA20" s="596"/>
      <c r="AB20" s="596"/>
      <c r="AC20" s="596"/>
      <c r="AD20" s="597">
        <v>762269346</v>
      </c>
      <c r="AE20" s="597"/>
      <c r="AF20" s="597"/>
      <c r="AG20" s="597"/>
      <c r="AH20" s="597"/>
      <c r="AI20" s="597"/>
      <c r="AJ20" s="597"/>
      <c r="AK20" s="597"/>
      <c r="AL20" s="598">
        <v>98.9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73696430</v>
      </c>
      <c r="BH20" s="594"/>
      <c r="BI20" s="594"/>
      <c r="BJ20" s="594"/>
      <c r="BK20" s="594"/>
      <c r="BL20" s="594"/>
      <c r="BM20" s="594"/>
      <c r="BN20" s="595"/>
      <c r="BO20" s="596">
        <v>10.199999999999999</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1443265279</v>
      </c>
      <c r="CS20" s="594"/>
      <c r="CT20" s="594"/>
      <c r="CU20" s="594"/>
      <c r="CV20" s="594"/>
      <c r="CW20" s="594"/>
      <c r="CX20" s="594"/>
      <c r="CY20" s="595"/>
      <c r="CZ20" s="596">
        <v>100</v>
      </c>
      <c r="DA20" s="596"/>
      <c r="DB20" s="596"/>
      <c r="DC20" s="596"/>
      <c r="DD20" s="602">
        <v>176985806</v>
      </c>
      <c r="DE20" s="594"/>
      <c r="DF20" s="594"/>
      <c r="DG20" s="594"/>
      <c r="DH20" s="594"/>
      <c r="DI20" s="594"/>
      <c r="DJ20" s="594"/>
      <c r="DK20" s="594"/>
      <c r="DL20" s="594"/>
      <c r="DM20" s="594"/>
      <c r="DN20" s="594"/>
      <c r="DO20" s="594"/>
      <c r="DP20" s="595"/>
      <c r="DQ20" s="602">
        <v>941215740</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919185</v>
      </c>
      <c r="S21" s="594"/>
      <c r="T21" s="594"/>
      <c r="U21" s="594"/>
      <c r="V21" s="594"/>
      <c r="W21" s="594"/>
      <c r="X21" s="594"/>
      <c r="Y21" s="595"/>
      <c r="Z21" s="596">
        <v>0.1</v>
      </c>
      <c r="AA21" s="596"/>
      <c r="AB21" s="596"/>
      <c r="AC21" s="596"/>
      <c r="AD21" s="597">
        <v>919185</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80984</v>
      </c>
      <c r="BH21" s="594"/>
      <c r="BI21" s="594"/>
      <c r="BJ21" s="594"/>
      <c r="BK21" s="594"/>
      <c r="BL21" s="594"/>
      <c r="BM21" s="594"/>
      <c r="BN21" s="595"/>
      <c r="BO21" s="596">
        <v>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27803685</v>
      </c>
      <c r="S22" s="594"/>
      <c r="T22" s="594"/>
      <c r="U22" s="594"/>
      <c r="V22" s="594"/>
      <c r="W22" s="594"/>
      <c r="X22" s="594"/>
      <c r="Y22" s="595"/>
      <c r="Z22" s="596">
        <v>1.9</v>
      </c>
      <c r="AA22" s="596"/>
      <c r="AB22" s="596"/>
      <c r="AC22" s="596"/>
      <c r="AD22" s="597">
        <v>79587</v>
      </c>
      <c r="AE22" s="597"/>
      <c r="AF22" s="597"/>
      <c r="AG22" s="597"/>
      <c r="AH22" s="597"/>
      <c r="AI22" s="597"/>
      <c r="AJ22" s="597"/>
      <c r="AK22" s="597"/>
      <c r="AL22" s="598">
        <v>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v>17711450</v>
      </c>
      <c r="BH22" s="594"/>
      <c r="BI22" s="594"/>
      <c r="BJ22" s="594"/>
      <c r="BK22" s="594"/>
      <c r="BL22" s="594"/>
      <c r="BM22" s="594"/>
      <c r="BN22" s="595"/>
      <c r="BO22" s="596">
        <v>2.5</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34123856</v>
      </c>
      <c r="S23" s="594"/>
      <c r="T23" s="594"/>
      <c r="U23" s="594"/>
      <c r="V23" s="594"/>
      <c r="W23" s="594"/>
      <c r="X23" s="594"/>
      <c r="Y23" s="595"/>
      <c r="Z23" s="596">
        <v>2.2999999999999998</v>
      </c>
      <c r="AA23" s="596"/>
      <c r="AB23" s="596"/>
      <c r="AC23" s="596"/>
      <c r="AD23" s="597">
        <v>4514802</v>
      </c>
      <c r="AE23" s="597"/>
      <c r="AF23" s="597"/>
      <c r="AG23" s="597"/>
      <c r="AH23" s="597"/>
      <c r="AI23" s="597"/>
      <c r="AJ23" s="597"/>
      <c r="AK23" s="597"/>
      <c r="AL23" s="598">
        <v>0.6</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55903996</v>
      </c>
      <c r="BH23" s="594"/>
      <c r="BI23" s="594"/>
      <c r="BJ23" s="594"/>
      <c r="BK23" s="594"/>
      <c r="BL23" s="594"/>
      <c r="BM23" s="594"/>
      <c r="BN23" s="595"/>
      <c r="BO23" s="596">
        <v>7.8</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9515352</v>
      </c>
      <c r="S24" s="594"/>
      <c r="T24" s="594"/>
      <c r="U24" s="594"/>
      <c r="V24" s="594"/>
      <c r="W24" s="594"/>
      <c r="X24" s="594"/>
      <c r="Y24" s="595"/>
      <c r="Z24" s="596">
        <v>0.6</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778594560</v>
      </c>
      <c r="CS24" s="583"/>
      <c r="CT24" s="583"/>
      <c r="CU24" s="583"/>
      <c r="CV24" s="583"/>
      <c r="CW24" s="583"/>
      <c r="CX24" s="583"/>
      <c r="CY24" s="584"/>
      <c r="CZ24" s="620">
        <v>53.9</v>
      </c>
      <c r="DA24" s="621"/>
      <c r="DB24" s="621"/>
      <c r="DC24" s="622"/>
      <c r="DD24" s="619">
        <v>512290577</v>
      </c>
      <c r="DE24" s="583"/>
      <c r="DF24" s="583"/>
      <c r="DG24" s="583"/>
      <c r="DH24" s="583"/>
      <c r="DI24" s="583"/>
      <c r="DJ24" s="583"/>
      <c r="DK24" s="584"/>
      <c r="DL24" s="619">
        <v>502854331</v>
      </c>
      <c r="DM24" s="583"/>
      <c r="DN24" s="583"/>
      <c r="DO24" s="583"/>
      <c r="DP24" s="583"/>
      <c r="DQ24" s="583"/>
      <c r="DR24" s="583"/>
      <c r="DS24" s="583"/>
      <c r="DT24" s="583"/>
      <c r="DU24" s="583"/>
      <c r="DV24" s="584"/>
      <c r="DW24" s="587">
        <v>60</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235962691</v>
      </c>
      <c r="S25" s="594"/>
      <c r="T25" s="594"/>
      <c r="U25" s="594"/>
      <c r="V25" s="594"/>
      <c r="W25" s="594"/>
      <c r="X25" s="594"/>
      <c r="Y25" s="595"/>
      <c r="Z25" s="596">
        <v>16.100000000000001</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197064201</v>
      </c>
      <c r="CS25" s="625"/>
      <c r="CT25" s="625"/>
      <c r="CU25" s="625"/>
      <c r="CV25" s="625"/>
      <c r="CW25" s="625"/>
      <c r="CX25" s="625"/>
      <c r="CY25" s="626"/>
      <c r="CZ25" s="627">
        <v>13.7</v>
      </c>
      <c r="DA25" s="628"/>
      <c r="DB25" s="628"/>
      <c r="DC25" s="629"/>
      <c r="DD25" s="602">
        <v>177212406</v>
      </c>
      <c r="DE25" s="625"/>
      <c r="DF25" s="625"/>
      <c r="DG25" s="625"/>
      <c r="DH25" s="625"/>
      <c r="DI25" s="625"/>
      <c r="DJ25" s="625"/>
      <c r="DK25" s="626"/>
      <c r="DL25" s="602">
        <v>174712403</v>
      </c>
      <c r="DM25" s="625"/>
      <c r="DN25" s="625"/>
      <c r="DO25" s="625"/>
      <c r="DP25" s="625"/>
      <c r="DQ25" s="625"/>
      <c r="DR25" s="625"/>
      <c r="DS25" s="625"/>
      <c r="DT25" s="625"/>
      <c r="DU25" s="625"/>
      <c r="DV25" s="626"/>
      <c r="DW25" s="598">
        <v>20.9</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v>591240</v>
      </c>
      <c r="S26" s="594"/>
      <c r="T26" s="594"/>
      <c r="U26" s="594"/>
      <c r="V26" s="594"/>
      <c r="W26" s="594"/>
      <c r="X26" s="594"/>
      <c r="Y26" s="595"/>
      <c r="Z26" s="596">
        <v>0</v>
      </c>
      <c r="AA26" s="596"/>
      <c r="AB26" s="596"/>
      <c r="AC26" s="596"/>
      <c r="AD26" s="597">
        <v>591240</v>
      </c>
      <c r="AE26" s="597"/>
      <c r="AF26" s="597"/>
      <c r="AG26" s="597"/>
      <c r="AH26" s="597"/>
      <c r="AI26" s="597"/>
      <c r="AJ26" s="597"/>
      <c r="AK26" s="597"/>
      <c r="AL26" s="598">
        <v>0.1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137205191</v>
      </c>
      <c r="CS26" s="594"/>
      <c r="CT26" s="594"/>
      <c r="CU26" s="594"/>
      <c r="CV26" s="594"/>
      <c r="CW26" s="594"/>
      <c r="CX26" s="594"/>
      <c r="CY26" s="595"/>
      <c r="CZ26" s="627">
        <v>9.5</v>
      </c>
      <c r="DA26" s="628"/>
      <c r="DB26" s="628"/>
      <c r="DC26" s="629"/>
      <c r="DD26" s="602">
        <v>126107541</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50658647</v>
      </c>
      <c r="S27" s="594"/>
      <c r="T27" s="594"/>
      <c r="U27" s="594"/>
      <c r="V27" s="594"/>
      <c r="W27" s="594"/>
      <c r="X27" s="594"/>
      <c r="Y27" s="595"/>
      <c r="Z27" s="596">
        <v>3.4</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719971636</v>
      </c>
      <c r="BH27" s="594"/>
      <c r="BI27" s="594"/>
      <c r="BJ27" s="594"/>
      <c r="BK27" s="594"/>
      <c r="BL27" s="594"/>
      <c r="BM27" s="594"/>
      <c r="BN27" s="595"/>
      <c r="BO27" s="596">
        <v>100</v>
      </c>
      <c r="BP27" s="596"/>
      <c r="BQ27" s="596"/>
      <c r="BR27" s="596"/>
      <c r="BS27" s="602">
        <v>7832246</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389330262</v>
      </c>
      <c r="CS27" s="625"/>
      <c r="CT27" s="625"/>
      <c r="CU27" s="625"/>
      <c r="CV27" s="625"/>
      <c r="CW27" s="625"/>
      <c r="CX27" s="625"/>
      <c r="CY27" s="626"/>
      <c r="CZ27" s="627">
        <v>27</v>
      </c>
      <c r="DA27" s="628"/>
      <c r="DB27" s="628"/>
      <c r="DC27" s="629"/>
      <c r="DD27" s="602">
        <v>157777856</v>
      </c>
      <c r="DE27" s="625"/>
      <c r="DF27" s="625"/>
      <c r="DG27" s="625"/>
      <c r="DH27" s="625"/>
      <c r="DI27" s="625"/>
      <c r="DJ27" s="625"/>
      <c r="DK27" s="626"/>
      <c r="DL27" s="602">
        <v>157767784</v>
      </c>
      <c r="DM27" s="625"/>
      <c r="DN27" s="625"/>
      <c r="DO27" s="625"/>
      <c r="DP27" s="625"/>
      <c r="DQ27" s="625"/>
      <c r="DR27" s="625"/>
      <c r="DS27" s="625"/>
      <c r="DT27" s="625"/>
      <c r="DU27" s="625"/>
      <c r="DV27" s="626"/>
      <c r="DW27" s="598">
        <v>18.8</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13490061</v>
      </c>
      <c r="S28" s="594"/>
      <c r="T28" s="594"/>
      <c r="U28" s="594"/>
      <c r="V28" s="594"/>
      <c r="W28" s="594"/>
      <c r="X28" s="594"/>
      <c r="Y28" s="595"/>
      <c r="Z28" s="596">
        <v>0.9</v>
      </c>
      <c r="AA28" s="596"/>
      <c r="AB28" s="596"/>
      <c r="AC28" s="596"/>
      <c r="AD28" s="597">
        <v>1039650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192200097</v>
      </c>
      <c r="CS28" s="594"/>
      <c r="CT28" s="594"/>
      <c r="CU28" s="594"/>
      <c r="CV28" s="594"/>
      <c r="CW28" s="594"/>
      <c r="CX28" s="594"/>
      <c r="CY28" s="595"/>
      <c r="CZ28" s="627">
        <v>13.3</v>
      </c>
      <c r="DA28" s="628"/>
      <c r="DB28" s="628"/>
      <c r="DC28" s="629"/>
      <c r="DD28" s="602">
        <v>177300315</v>
      </c>
      <c r="DE28" s="594"/>
      <c r="DF28" s="594"/>
      <c r="DG28" s="594"/>
      <c r="DH28" s="594"/>
      <c r="DI28" s="594"/>
      <c r="DJ28" s="594"/>
      <c r="DK28" s="595"/>
      <c r="DL28" s="602">
        <v>170374144</v>
      </c>
      <c r="DM28" s="594"/>
      <c r="DN28" s="594"/>
      <c r="DO28" s="594"/>
      <c r="DP28" s="594"/>
      <c r="DQ28" s="594"/>
      <c r="DR28" s="594"/>
      <c r="DS28" s="594"/>
      <c r="DT28" s="594"/>
      <c r="DU28" s="594"/>
      <c r="DV28" s="595"/>
      <c r="DW28" s="598">
        <v>20.3</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341921</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57</v>
      </c>
      <c r="CG29" s="608"/>
      <c r="CH29" s="608"/>
      <c r="CI29" s="608"/>
      <c r="CJ29" s="608"/>
      <c r="CK29" s="608"/>
      <c r="CL29" s="608"/>
      <c r="CM29" s="608"/>
      <c r="CN29" s="608"/>
      <c r="CO29" s="608"/>
      <c r="CP29" s="608"/>
      <c r="CQ29" s="609"/>
      <c r="CR29" s="593">
        <v>192013688</v>
      </c>
      <c r="CS29" s="625"/>
      <c r="CT29" s="625"/>
      <c r="CU29" s="625"/>
      <c r="CV29" s="625"/>
      <c r="CW29" s="625"/>
      <c r="CX29" s="625"/>
      <c r="CY29" s="626"/>
      <c r="CZ29" s="627">
        <v>13.3</v>
      </c>
      <c r="DA29" s="628"/>
      <c r="DB29" s="628"/>
      <c r="DC29" s="629"/>
      <c r="DD29" s="602">
        <v>177113906</v>
      </c>
      <c r="DE29" s="625"/>
      <c r="DF29" s="625"/>
      <c r="DG29" s="625"/>
      <c r="DH29" s="625"/>
      <c r="DI29" s="625"/>
      <c r="DJ29" s="625"/>
      <c r="DK29" s="626"/>
      <c r="DL29" s="602">
        <v>170187735</v>
      </c>
      <c r="DM29" s="625"/>
      <c r="DN29" s="625"/>
      <c r="DO29" s="625"/>
      <c r="DP29" s="625"/>
      <c r="DQ29" s="625"/>
      <c r="DR29" s="625"/>
      <c r="DS29" s="625"/>
      <c r="DT29" s="625"/>
      <c r="DU29" s="625"/>
      <c r="DV29" s="626"/>
      <c r="DW29" s="598">
        <v>20.3</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18848424</v>
      </c>
      <c r="S30" s="594"/>
      <c r="T30" s="594"/>
      <c r="U30" s="594"/>
      <c r="V30" s="594"/>
      <c r="W30" s="594"/>
      <c r="X30" s="594"/>
      <c r="Y30" s="595"/>
      <c r="Z30" s="596">
        <v>1.3</v>
      </c>
      <c r="AA30" s="596"/>
      <c r="AB30" s="596"/>
      <c r="AC30" s="596"/>
      <c r="AD30" s="597" t="s">
        <v>110</v>
      </c>
      <c r="AE30" s="597"/>
      <c r="AF30" s="597"/>
      <c r="AG30" s="597"/>
      <c r="AH30" s="597"/>
      <c r="AI30" s="597"/>
      <c r="AJ30" s="597"/>
      <c r="AK30" s="597"/>
      <c r="AL30" s="598" t="s">
        <v>110</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99.4</v>
      </c>
      <c r="BH30" s="652"/>
      <c r="BI30" s="652"/>
      <c r="BJ30" s="652"/>
      <c r="BK30" s="652"/>
      <c r="BL30" s="652"/>
      <c r="BM30" s="588">
        <v>98.7</v>
      </c>
      <c r="BN30" s="652"/>
      <c r="BO30" s="652"/>
      <c r="BP30" s="652"/>
      <c r="BQ30" s="653"/>
      <c r="BR30" s="651">
        <v>99.3</v>
      </c>
      <c r="BS30" s="652"/>
      <c r="BT30" s="652"/>
      <c r="BU30" s="652"/>
      <c r="BV30" s="652"/>
      <c r="BW30" s="652"/>
      <c r="BX30" s="588">
        <v>98.5</v>
      </c>
      <c r="BY30" s="652"/>
      <c r="BZ30" s="652"/>
      <c r="CA30" s="652"/>
      <c r="CB30" s="653"/>
      <c r="CD30" s="656"/>
      <c r="CE30" s="657"/>
      <c r="CF30" s="607" t="s">
        <v>289</v>
      </c>
      <c r="CG30" s="608"/>
      <c r="CH30" s="608"/>
      <c r="CI30" s="608"/>
      <c r="CJ30" s="608"/>
      <c r="CK30" s="608"/>
      <c r="CL30" s="608"/>
      <c r="CM30" s="608"/>
      <c r="CN30" s="608"/>
      <c r="CO30" s="608"/>
      <c r="CP30" s="608"/>
      <c r="CQ30" s="609"/>
      <c r="CR30" s="593">
        <v>154701375</v>
      </c>
      <c r="CS30" s="594"/>
      <c r="CT30" s="594"/>
      <c r="CU30" s="594"/>
      <c r="CV30" s="594"/>
      <c r="CW30" s="594"/>
      <c r="CX30" s="594"/>
      <c r="CY30" s="595"/>
      <c r="CZ30" s="627">
        <v>10.7</v>
      </c>
      <c r="DA30" s="628"/>
      <c r="DB30" s="628"/>
      <c r="DC30" s="629"/>
      <c r="DD30" s="602">
        <v>142802656</v>
      </c>
      <c r="DE30" s="594"/>
      <c r="DF30" s="594"/>
      <c r="DG30" s="594"/>
      <c r="DH30" s="594"/>
      <c r="DI30" s="594"/>
      <c r="DJ30" s="594"/>
      <c r="DK30" s="595"/>
      <c r="DL30" s="602">
        <v>135876485</v>
      </c>
      <c r="DM30" s="594"/>
      <c r="DN30" s="594"/>
      <c r="DO30" s="594"/>
      <c r="DP30" s="594"/>
      <c r="DQ30" s="594"/>
      <c r="DR30" s="594"/>
      <c r="DS30" s="594"/>
      <c r="DT30" s="594"/>
      <c r="DU30" s="594"/>
      <c r="DV30" s="595"/>
      <c r="DW30" s="598">
        <v>16.2</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36067081</v>
      </c>
      <c r="S31" s="594"/>
      <c r="T31" s="594"/>
      <c r="U31" s="594"/>
      <c r="V31" s="594"/>
      <c r="W31" s="594"/>
      <c r="X31" s="594"/>
      <c r="Y31" s="595"/>
      <c r="Z31" s="596">
        <v>2.5</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99.2</v>
      </c>
      <c r="BH31" s="625"/>
      <c r="BI31" s="625"/>
      <c r="BJ31" s="625"/>
      <c r="BK31" s="625"/>
      <c r="BL31" s="625"/>
      <c r="BM31" s="599">
        <v>98.2</v>
      </c>
      <c r="BN31" s="649"/>
      <c r="BO31" s="649"/>
      <c r="BP31" s="649"/>
      <c r="BQ31" s="650"/>
      <c r="BR31" s="648">
        <v>99</v>
      </c>
      <c r="BS31" s="625"/>
      <c r="BT31" s="625"/>
      <c r="BU31" s="625"/>
      <c r="BV31" s="625"/>
      <c r="BW31" s="625"/>
      <c r="BX31" s="599">
        <v>97.9</v>
      </c>
      <c r="BY31" s="649"/>
      <c r="BZ31" s="649"/>
      <c r="CA31" s="649"/>
      <c r="CB31" s="650"/>
      <c r="CD31" s="656"/>
      <c r="CE31" s="657"/>
      <c r="CF31" s="607" t="s">
        <v>293</v>
      </c>
      <c r="CG31" s="608"/>
      <c r="CH31" s="608"/>
      <c r="CI31" s="608"/>
      <c r="CJ31" s="608"/>
      <c r="CK31" s="608"/>
      <c r="CL31" s="608"/>
      <c r="CM31" s="608"/>
      <c r="CN31" s="608"/>
      <c r="CO31" s="608"/>
      <c r="CP31" s="608"/>
      <c r="CQ31" s="609"/>
      <c r="CR31" s="593">
        <v>37312313</v>
      </c>
      <c r="CS31" s="625"/>
      <c r="CT31" s="625"/>
      <c r="CU31" s="625"/>
      <c r="CV31" s="625"/>
      <c r="CW31" s="625"/>
      <c r="CX31" s="625"/>
      <c r="CY31" s="626"/>
      <c r="CZ31" s="627">
        <v>2.6</v>
      </c>
      <c r="DA31" s="628"/>
      <c r="DB31" s="628"/>
      <c r="DC31" s="629"/>
      <c r="DD31" s="602">
        <v>34311250</v>
      </c>
      <c r="DE31" s="625"/>
      <c r="DF31" s="625"/>
      <c r="DG31" s="625"/>
      <c r="DH31" s="625"/>
      <c r="DI31" s="625"/>
      <c r="DJ31" s="625"/>
      <c r="DK31" s="626"/>
      <c r="DL31" s="602">
        <v>34311250</v>
      </c>
      <c r="DM31" s="625"/>
      <c r="DN31" s="625"/>
      <c r="DO31" s="625"/>
      <c r="DP31" s="625"/>
      <c r="DQ31" s="625"/>
      <c r="DR31" s="625"/>
      <c r="DS31" s="625"/>
      <c r="DT31" s="625"/>
      <c r="DU31" s="625"/>
      <c r="DV31" s="626"/>
      <c r="DW31" s="598">
        <v>4.0999999999999996</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70288475</v>
      </c>
      <c r="S32" s="594"/>
      <c r="T32" s="594"/>
      <c r="U32" s="594"/>
      <c r="V32" s="594"/>
      <c r="W32" s="594"/>
      <c r="X32" s="594"/>
      <c r="Y32" s="595"/>
      <c r="Z32" s="596">
        <v>4.8</v>
      </c>
      <c r="AA32" s="596"/>
      <c r="AB32" s="596"/>
      <c r="AC32" s="596"/>
      <c r="AD32" s="597">
        <v>1130116</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99.6</v>
      </c>
      <c r="BH32" s="661"/>
      <c r="BI32" s="661"/>
      <c r="BJ32" s="661"/>
      <c r="BK32" s="661"/>
      <c r="BL32" s="661"/>
      <c r="BM32" s="662">
        <v>99.1</v>
      </c>
      <c r="BN32" s="661"/>
      <c r="BO32" s="661"/>
      <c r="BP32" s="661"/>
      <c r="BQ32" s="663"/>
      <c r="BR32" s="660">
        <v>99.5</v>
      </c>
      <c r="BS32" s="661"/>
      <c r="BT32" s="661"/>
      <c r="BU32" s="661"/>
      <c r="BV32" s="661"/>
      <c r="BW32" s="661"/>
      <c r="BX32" s="662">
        <v>99</v>
      </c>
      <c r="BY32" s="661"/>
      <c r="BZ32" s="661"/>
      <c r="CA32" s="661"/>
      <c r="CB32" s="663"/>
      <c r="CD32" s="658"/>
      <c r="CE32" s="659"/>
      <c r="CF32" s="607" t="s">
        <v>296</v>
      </c>
      <c r="CG32" s="608"/>
      <c r="CH32" s="608"/>
      <c r="CI32" s="608"/>
      <c r="CJ32" s="608"/>
      <c r="CK32" s="608"/>
      <c r="CL32" s="608"/>
      <c r="CM32" s="608"/>
      <c r="CN32" s="608"/>
      <c r="CO32" s="608"/>
      <c r="CP32" s="608"/>
      <c r="CQ32" s="609"/>
      <c r="CR32" s="593">
        <v>186409</v>
      </c>
      <c r="CS32" s="594"/>
      <c r="CT32" s="594"/>
      <c r="CU32" s="594"/>
      <c r="CV32" s="594"/>
      <c r="CW32" s="594"/>
      <c r="CX32" s="594"/>
      <c r="CY32" s="595"/>
      <c r="CZ32" s="627">
        <v>0</v>
      </c>
      <c r="DA32" s="628"/>
      <c r="DB32" s="628"/>
      <c r="DC32" s="629"/>
      <c r="DD32" s="602">
        <v>186409</v>
      </c>
      <c r="DE32" s="594"/>
      <c r="DF32" s="594"/>
      <c r="DG32" s="594"/>
      <c r="DH32" s="594"/>
      <c r="DI32" s="594"/>
      <c r="DJ32" s="594"/>
      <c r="DK32" s="595"/>
      <c r="DL32" s="602">
        <v>186409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150854700</v>
      </c>
      <c r="S33" s="594"/>
      <c r="T33" s="594"/>
      <c r="U33" s="594"/>
      <c r="V33" s="594"/>
      <c r="W33" s="594"/>
      <c r="X33" s="594"/>
      <c r="Y33" s="595"/>
      <c r="Z33" s="596">
        <v>10.3</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487684913</v>
      </c>
      <c r="CS33" s="625"/>
      <c r="CT33" s="625"/>
      <c r="CU33" s="625"/>
      <c r="CV33" s="625"/>
      <c r="CW33" s="625"/>
      <c r="CX33" s="625"/>
      <c r="CY33" s="626"/>
      <c r="CZ33" s="627">
        <v>33.799999999999997</v>
      </c>
      <c r="DA33" s="628"/>
      <c r="DB33" s="628"/>
      <c r="DC33" s="629"/>
      <c r="DD33" s="602">
        <v>369427883</v>
      </c>
      <c r="DE33" s="625"/>
      <c r="DF33" s="625"/>
      <c r="DG33" s="625"/>
      <c r="DH33" s="625"/>
      <c r="DI33" s="625"/>
      <c r="DJ33" s="625"/>
      <c r="DK33" s="626"/>
      <c r="DL33" s="602">
        <v>313024464</v>
      </c>
      <c r="DM33" s="625"/>
      <c r="DN33" s="625"/>
      <c r="DO33" s="625"/>
      <c r="DP33" s="625"/>
      <c r="DQ33" s="625"/>
      <c r="DR33" s="625"/>
      <c r="DS33" s="625"/>
      <c r="DT33" s="625"/>
      <c r="DU33" s="625"/>
      <c r="DV33" s="626"/>
      <c r="DW33" s="598">
        <v>37.4</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154114451</v>
      </c>
      <c r="CS34" s="594"/>
      <c r="CT34" s="594"/>
      <c r="CU34" s="594"/>
      <c r="CV34" s="594"/>
      <c r="CW34" s="594"/>
      <c r="CX34" s="594"/>
      <c r="CY34" s="595"/>
      <c r="CZ34" s="627">
        <v>10.7</v>
      </c>
      <c r="DA34" s="628"/>
      <c r="DB34" s="628"/>
      <c r="DC34" s="629"/>
      <c r="DD34" s="602">
        <v>114121077</v>
      </c>
      <c r="DE34" s="594"/>
      <c r="DF34" s="594"/>
      <c r="DG34" s="594"/>
      <c r="DH34" s="594"/>
      <c r="DI34" s="594"/>
      <c r="DJ34" s="594"/>
      <c r="DK34" s="595"/>
      <c r="DL34" s="602">
        <v>112048543</v>
      </c>
      <c r="DM34" s="594"/>
      <c r="DN34" s="594"/>
      <c r="DO34" s="594"/>
      <c r="DP34" s="594"/>
      <c r="DQ34" s="594"/>
      <c r="DR34" s="594"/>
      <c r="DS34" s="594"/>
      <c r="DT34" s="594"/>
      <c r="DU34" s="594"/>
      <c r="DV34" s="595"/>
      <c r="DW34" s="598">
        <v>13.4</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66979000</v>
      </c>
      <c r="S35" s="594"/>
      <c r="T35" s="594"/>
      <c r="U35" s="594"/>
      <c r="V35" s="594"/>
      <c r="W35" s="594"/>
      <c r="X35" s="594"/>
      <c r="Y35" s="595"/>
      <c r="Z35" s="596">
        <v>4.5999999999999996</v>
      </c>
      <c r="AA35" s="596"/>
      <c r="AB35" s="596"/>
      <c r="AC35" s="596"/>
      <c r="AD35" s="597" t="s">
        <v>110</v>
      </c>
      <c r="AE35" s="597"/>
      <c r="AF35" s="597"/>
      <c r="AG35" s="597"/>
      <c r="AH35" s="597"/>
      <c r="AI35" s="597"/>
      <c r="AJ35" s="597"/>
      <c r="AK35" s="597"/>
      <c r="AL35" s="598" t="s">
        <v>110</v>
      </c>
      <c r="AM35" s="599"/>
      <c r="AN35" s="599"/>
      <c r="AO35" s="600"/>
      <c r="AP35" s="186"/>
      <c r="AQ35" s="604" t="s">
        <v>304</v>
      </c>
      <c r="AR35" s="605"/>
      <c r="AS35" s="605"/>
      <c r="AT35" s="605"/>
      <c r="AU35" s="605"/>
      <c r="AV35" s="605"/>
      <c r="AW35" s="605"/>
      <c r="AX35" s="605"/>
      <c r="AY35" s="606"/>
      <c r="AZ35" s="582">
        <v>192239768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16106690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13286400</v>
      </c>
      <c r="CS35" s="625"/>
      <c r="CT35" s="625"/>
      <c r="CU35" s="625"/>
      <c r="CV35" s="625"/>
      <c r="CW35" s="625"/>
      <c r="CX35" s="625"/>
      <c r="CY35" s="626"/>
      <c r="CZ35" s="627">
        <v>0.9</v>
      </c>
      <c r="DA35" s="628"/>
      <c r="DB35" s="628"/>
      <c r="DC35" s="629"/>
      <c r="DD35" s="602">
        <v>11459098</v>
      </c>
      <c r="DE35" s="625"/>
      <c r="DF35" s="625"/>
      <c r="DG35" s="625"/>
      <c r="DH35" s="625"/>
      <c r="DI35" s="625"/>
      <c r="DJ35" s="625"/>
      <c r="DK35" s="626"/>
      <c r="DL35" s="602">
        <v>11459098</v>
      </c>
      <c r="DM35" s="625"/>
      <c r="DN35" s="625"/>
      <c r="DO35" s="625"/>
      <c r="DP35" s="625"/>
      <c r="DQ35" s="625"/>
      <c r="DR35" s="625"/>
      <c r="DS35" s="625"/>
      <c r="DT35" s="625"/>
      <c r="DU35" s="625"/>
      <c r="DV35" s="626"/>
      <c r="DW35" s="598">
        <v>1.4</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1469029104</v>
      </c>
      <c r="S36" s="666"/>
      <c r="T36" s="666"/>
      <c r="U36" s="666"/>
      <c r="V36" s="666"/>
      <c r="W36" s="666"/>
      <c r="X36" s="666"/>
      <c r="Y36" s="667"/>
      <c r="Z36" s="668">
        <v>100</v>
      </c>
      <c r="AA36" s="668"/>
      <c r="AB36" s="668"/>
      <c r="AC36" s="668"/>
      <c r="AD36" s="669">
        <v>770543926</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49090316</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13182763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139086822</v>
      </c>
      <c r="CS36" s="594"/>
      <c r="CT36" s="594"/>
      <c r="CU36" s="594"/>
      <c r="CV36" s="594"/>
      <c r="CW36" s="594"/>
      <c r="CX36" s="594"/>
      <c r="CY36" s="595"/>
      <c r="CZ36" s="627">
        <v>9.6</v>
      </c>
      <c r="DA36" s="628"/>
      <c r="DB36" s="628"/>
      <c r="DC36" s="629"/>
      <c r="DD36" s="602">
        <v>129670599</v>
      </c>
      <c r="DE36" s="594"/>
      <c r="DF36" s="594"/>
      <c r="DG36" s="594"/>
      <c r="DH36" s="594"/>
      <c r="DI36" s="594"/>
      <c r="DJ36" s="594"/>
      <c r="DK36" s="595"/>
      <c r="DL36" s="602">
        <v>114458518</v>
      </c>
      <c r="DM36" s="594"/>
      <c r="DN36" s="594"/>
      <c r="DO36" s="594"/>
      <c r="DP36" s="594"/>
      <c r="DQ36" s="594"/>
      <c r="DR36" s="594"/>
      <c r="DS36" s="594"/>
      <c r="DT36" s="594"/>
      <c r="DU36" s="594"/>
      <c r="DV36" s="595"/>
      <c r="DW36" s="598">
        <v>13.7</v>
      </c>
      <c r="DX36" s="623"/>
      <c r="DY36" s="623"/>
      <c r="DZ36" s="623"/>
      <c r="EA36" s="623"/>
      <c r="EB36" s="623"/>
      <c r="EC36" s="624"/>
    </row>
    <row r="37" spans="2:133" ht="11.25" customHeight="1">
      <c r="AQ37" s="672" t="s">
        <v>311</v>
      </c>
      <c r="AR37" s="673"/>
      <c r="AS37" s="673"/>
      <c r="AT37" s="673"/>
      <c r="AU37" s="673"/>
      <c r="AV37" s="673"/>
      <c r="AW37" s="673"/>
      <c r="AX37" s="673"/>
      <c r="AY37" s="674"/>
      <c r="AZ37" s="593">
        <v>15808554</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540152</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96221</v>
      </c>
      <c r="CS37" s="625"/>
      <c r="CT37" s="625"/>
      <c r="CU37" s="625"/>
      <c r="CV37" s="625"/>
      <c r="CW37" s="625"/>
      <c r="CX37" s="625"/>
      <c r="CY37" s="626"/>
      <c r="CZ37" s="627">
        <v>0</v>
      </c>
      <c r="DA37" s="628"/>
      <c r="DB37" s="628"/>
      <c r="DC37" s="629"/>
      <c r="DD37" s="602">
        <v>96221</v>
      </c>
      <c r="DE37" s="625"/>
      <c r="DF37" s="625"/>
      <c r="DG37" s="625"/>
      <c r="DH37" s="625"/>
      <c r="DI37" s="625"/>
      <c r="DJ37" s="625"/>
      <c r="DK37" s="626"/>
      <c r="DL37" s="602">
        <v>96221</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314</v>
      </c>
      <c r="AR38" s="673"/>
      <c r="AS38" s="673"/>
      <c r="AT38" s="673"/>
      <c r="AU38" s="673"/>
      <c r="AV38" s="673"/>
      <c r="AW38" s="673"/>
      <c r="AX38" s="673"/>
      <c r="AY38" s="674"/>
      <c r="AZ38" s="593">
        <v>11733334</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860303</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112844409</v>
      </c>
      <c r="CS38" s="594"/>
      <c r="CT38" s="594"/>
      <c r="CU38" s="594"/>
      <c r="CV38" s="594"/>
      <c r="CW38" s="594"/>
      <c r="CX38" s="594"/>
      <c r="CY38" s="595"/>
      <c r="CZ38" s="627">
        <v>7.8</v>
      </c>
      <c r="DA38" s="628"/>
      <c r="DB38" s="628"/>
      <c r="DC38" s="629"/>
      <c r="DD38" s="602">
        <v>101084959</v>
      </c>
      <c r="DE38" s="594"/>
      <c r="DF38" s="594"/>
      <c r="DG38" s="594"/>
      <c r="DH38" s="594"/>
      <c r="DI38" s="594"/>
      <c r="DJ38" s="594"/>
      <c r="DK38" s="595"/>
      <c r="DL38" s="602">
        <v>73327782</v>
      </c>
      <c r="DM38" s="594"/>
      <c r="DN38" s="594"/>
      <c r="DO38" s="594"/>
      <c r="DP38" s="594"/>
      <c r="DQ38" s="594"/>
      <c r="DR38" s="594"/>
      <c r="DS38" s="594"/>
      <c r="DT38" s="594"/>
      <c r="DU38" s="594"/>
      <c r="DV38" s="595"/>
      <c r="DW38" s="598">
        <v>8.8000000000000007</v>
      </c>
      <c r="DX38" s="623"/>
      <c r="DY38" s="623"/>
      <c r="DZ38" s="623"/>
      <c r="EA38" s="623"/>
      <c r="EB38" s="623"/>
      <c r="EC38" s="624"/>
    </row>
    <row r="39" spans="2:133" ht="11.25" customHeight="1">
      <c r="AQ39" s="672" t="s">
        <v>317</v>
      </c>
      <c r="AR39" s="673"/>
      <c r="AS39" s="673"/>
      <c r="AT39" s="673"/>
      <c r="AU39" s="673"/>
      <c r="AV39" s="673"/>
      <c r="AW39" s="673"/>
      <c r="AX39" s="673"/>
      <c r="AY39" s="674"/>
      <c r="AZ39" s="593">
        <v>6566676</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110</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9231930</v>
      </c>
      <c r="CS39" s="625"/>
      <c r="CT39" s="625"/>
      <c r="CU39" s="625"/>
      <c r="CV39" s="625"/>
      <c r="CW39" s="625"/>
      <c r="CX39" s="625"/>
      <c r="CY39" s="626"/>
      <c r="CZ39" s="627">
        <v>0.6</v>
      </c>
      <c r="DA39" s="628"/>
      <c r="DB39" s="628"/>
      <c r="DC39" s="629"/>
      <c r="DD39" s="602">
        <v>9043718</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32244545</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78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59120901</v>
      </c>
      <c r="CS40" s="594"/>
      <c r="CT40" s="594"/>
      <c r="CU40" s="594"/>
      <c r="CV40" s="594"/>
      <c r="CW40" s="594"/>
      <c r="CX40" s="594"/>
      <c r="CY40" s="595"/>
      <c r="CZ40" s="627">
        <v>4.0999999999999996</v>
      </c>
      <c r="DA40" s="628"/>
      <c r="DB40" s="628"/>
      <c r="DC40" s="629"/>
      <c r="DD40" s="602">
        <v>4048432</v>
      </c>
      <c r="DE40" s="594"/>
      <c r="DF40" s="594"/>
      <c r="DG40" s="594"/>
      <c r="DH40" s="594"/>
      <c r="DI40" s="594"/>
      <c r="DJ40" s="594"/>
      <c r="DK40" s="595"/>
      <c r="DL40" s="602">
        <v>1730523</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76796343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271</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25"/>
      <c r="CT41" s="625"/>
      <c r="CU41" s="625"/>
      <c r="CV41" s="625"/>
      <c r="CW41" s="625"/>
      <c r="CX41" s="625"/>
      <c r="CY41" s="626"/>
      <c r="CZ41" s="627" t="s">
        <v>328</v>
      </c>
      <c r="DA41" s="628"/>
      <c r="DB41" s="628"/>
      <c r="DC41" s="629"/>
      <c r="DD41" s="602" t="s">
        <v>328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176985806</v>
      </c>
      <c r="CS42" s="594"/>
      <c r="CT42" s="594"/>
      <c r="CU42" s="594"/>
      <c r="CV42" s="594"/>
      <c r="CW42" s="594"/>
      <c r="CX42" s="594"/>
      <c r="CY42" s="595"/>
      <c r="CZ42" s="627">
        <v>12.3</v>
      </c>
      <c r="DA42" s="676"/>
      <c r="DB42" s="676"/>
      <c r="DC42" s="677"/>
      <c r="DD42" s="602">
        <v>59497280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4738708</v>
      </c>
      <c r="CS43" s="625"/>
      <c r="CT43" s="625"/>
      <c r="CU43" s="625"/>
      <c r="CV43" s="625"/>
      <c r="CW43" s="625"/>
      <c r="CX43" s="625"/>
      <c r="CY43" s="626"/>
      <c r="CZ43" s="627">
        <v>0.3</v>
      </c>
      <c r="DA43" s="628"/>
      <c r="DB43" s="628"/>
      <c r="DC43" s="629"/>
      <c r="DD43" s="602">
        <v>4738708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285</v>
      </c>
      <c r="CE44" s="700"/>
      <c r="CF44" s="590" t="s">
        <v>334</v>
      </c>
      <c r="CG44" s="591"/>
      <c r="CH44" s="591"/>
      <c r="CI44" s="591"/>
      <c r="CJ44" s="591"/>
      <c r="CK44" s="591"/>
      <c r="CL44" s="591"/>
      <c r="CM44" s="591"/>
      <c r="CN44" s="591"/>
      <c r="CO44" s="591"/>
      <c r="CP44" s="591"/>
      <c r="CQ44" s="592"/>
      <c r="CR44" s="593">
        <v>176985806</v>
      </c>
      <c r="CS44" s="594"/>
      <c r="CT44" s="594"/>
      <c r="CU44" s="594"/>
      <c r="CV44" s="594"/>
      <c r="CW44" s="594"/>
      <c r="CX44" s="594"/>
      <c r="CY44" s="595"/>
      <c r="CZ44" s="627">
        <v>12.3</v>
      </c>
      <c r="DA44" s="676"/>
      <c r="DB44" s="676"/>
      <c r="DC44" s="677"/>
      <c r="DD44" s="602">
        <v>59497280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75143748</v>
      </c>
      <c r="CS45" s="625"/>
      <c r="CT45" s="625"/>
      <c r="CU45" s="625"/>
      <c r="CV45" s="625"/>
      <c r="CW45" s="625"/>
      <c r="CX45" s="625"/>
      <c r="CY45" s="626"/>
      <c r="CZ45" s="627">
        <v>5.2</v>
      </c>
      <c r="DA45" s="628"/>
      <c r="DB45" s="628"/>
      <c r="DC45" s="629"/>
      <c r="DD45" s="602">
        <v>7672793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92022290</v>
      </c>
      <c r="CS46" s="594"/>
      <c r="CT46" s="594"/>
      <c r="CU46" s="594"/>
      <c r="CV46" s="594"/>
      <c r="CW46" s="594"/>
      <c r="CX46" s="594"/>
      <c r="CY46" s="595"/>
      <c r="CZ46" s="627">
        <v>6.4</v>
      </c>
      <c r="DA46" s="676"/>
      <c r="DB46" s="676"/>
      <c r="DC46" s="677"/>
      <c r="DD46" s="602">
        <v>51587123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321</v>
      </c>
      <c r="CS47" s="625"/>
      <c r="CT47" s="625"/>
      <c r="CU47" s="625"/>
      <c r="CV47" s="625"/>
      <c r="CW47" s="625"/>
      <c r="CX47" s="625"/>
      <c r="CY47" s="626"/>
      <c r="CZ47" s="627" t="s">
        <v>321</v>
      </c>
      <c r="DA47" s="628"/>
      <c r="DB47" s="628"/>
      <c r="DC47" s="629"/>
      <c r="DD47" s="602" t="s">
        <v>321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338</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1443265279</v>
      </c>
      <c r="CS49" s="661"/>
      <c r="CT49" s="661"/>
      <c r="CU49" s="661"/>
      <c r="CV49" s="661"/>
      <c r="CW49" s="661"/>
      <c r="CX49" s="661"/>
      <c r="CY49" s="688"/>
      <c r="CZ49" s="689">
        <v>100</v>
      </c>
      <c r="DA49" s="690"/>
      <c r="DB49" s="690"/>
      <c r="DC49" s="691"/>
      <c r="DD49" s="692">
        <v>941215740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f>1441261</f>
        <v>1441261</v>
      </c>
      <c r="R7" s="723"/>
      <c r="S7" s="723"/>
      <c r="T7" s="723"/>
      <c r="U7" s="723"/>
      <c r="V7" s="723">
        <v>1424586</v>
      </c>
      <c r="W7" s="723"/>
      <c r="X7" s="723"/>
      <c r="Y7" s="723"/>
      <c r="Z7" s="723"/>
      <c r="AA7" s="723">
        <v>16675</v>
      </c>
      <c r="AB7" s="723"/>
      <c r="AC7" s="723"/>
      <c r="AD7" s="723"/>
      <c r="AE7" s="724"/>
      <c r="AF7" s="725">
        <v>3002</v>
      </c>
      <c r="AG7" s="726"/>
      <c r="AH7" s="726"/>
      <c r="AI7" s="726"/>
      <c r="AJ7" s="727"/>
      <c r="AK7" s="762">
        <v>198</v>
      </c>
      <c r="AL7" s="763"/>
      <c r="AM7" s="763"/>
      <c r="AN7" s="763"/>
      <c r="AO7" s="763"/>
      <c r="AP7" s="763">
        <v>2529870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558</v>
      </c>
      <c r="BT7" s="767"/>
      <c r="BU7" s="767"/>
      <c r="BV7" s="767"/>
      <c r="BW7" s="767"/>
      <c r="BX7" s="767"/>
      <c r="BY7" s="767"/>
      <c r="BZ7" s="767"/>
      <c r="CA7" s="767"/>
      <c r="CB7" s="767"/>
      <c r="CC7" s="767"/>
      <c r="CD7" s="767"/>
      <c r="CE7" s="767"/>
      <c r="CF7" s="767"/>
      <c r="CG7" s="768"/>
      <c r="CH7" s="759">
        <v>-1</v>
      </c>
      <c r="CI7" s="760"/>
      <c r="CJ7" s="760"/>
      <c r="CK7" s="760"/>
      <c r="CL7" s="761"/>
      <c r="CM7" s="759">
        <v>118</v>
      </c>
      <c r="CN7" s="760"/>
      <c r="CO7" s="760"/>
      <c r="CP7" s="760"/>
      <c r="CQ7" s="761"/>
      <c r="CR7" s="759">
        <v>30</v>
      </c>
      <c r="CS7" s="760"/>
      <c r="CT7" s="760"/>
      <c r="CU7" s="760"/>
      <c r="CV7" s="761"/>
      <c r="CW7" s="759">
        <v>77</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643787</v>
      </c>
      <c r="R8" s="747"/>
      <c r="S8" s="747"/>
      <c r="T8" s="747"/>
      <c r="U8" s="747"/>
      <c r="V8" s="747">
        <v>643787</v>
      </c>
      <c r="W8" s="747"/>
      <c r="X8" s="747"/>
      <c r="Y8" s="747"/>
      <c r="Z8" s="747"/>
      <c r="AA8" s="747" t="s">
        <v>555</v>
      </c>
      <c r="AB8" s="747"/>
      <c r="AC8" s="747"/>
      <c r="AD8" s="747"/>
      <c r="AE8" s="748"/>
      <c r="AF8" s="749" t="s">
        <v>110</v>
      </c>
      <c r="AG8" s="750"/>
      <c r="AH8" s="750"/>
      <c r="AI8" s="750"/>
      <c r="AJ8" s="751"/>
      <c r="AK8" s="752">
        <v>423990</v>
      </c>
      <c r="AL8" s="753"/>
      <c r="AM8" s="753"/>
      <c r="AN8" s="753"/>
      <c r="AO8" s="753"/>
      <c r="AP8" s="753" t="s">
        <v>553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559</v>
      </c>
      <c r="BT8" s="757"/>
      <c r="BU8" s="757"/>
      <c r="BV8" s="757"/>
      <c r="BW8" s="757"/>
      <c r="BX8" s="757"/>
      <c r="BY8" s="757"/>
      <c r="BZ8" s="757"/>
      <c r="CA8" s="757"/>
      <c r="CB8" s="757"/>
      <c r="CC8" s="757"/>
      <c r="CD8" s="757"/>
      <c r="CE8" s="757"/>
      <c r="CF8" s="757"/>
      <c r="CG8" s="758"/>
      <c r="CH8" s="769">
        <v>-8</v>
      </c>
      <c r="CI8" s="770"/>
      <c r="CJ8" s="770"/>
      <c r="CK8" s="770"/>
      <c r="CL8" s="771"/>
      <c r="CM8" s="769">
        <v>1411</v>
      </c>
      <c r="CN8" s="770"/>
      <c r="CO8" s="770"/>
      <c r="CP8" s="770"/>
      <c r="CQ8" s="771"/>
      <c r="CR8" s="769">
        <v>100</v>
      </c>
      <c r="CS8" s="770"/>
      <c r="CT8" s="770"/>
      <c r="CU8" s="770"/>
      <c r="CV8" s="771"/>
      <c r="CW8" s="769">
        <v>195</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2176</v>
      </c>
      <c r="R9" s="747"/>
      <c r="S9" s="747"/>
      <c r="T9" s="747"/>
      <c r="U9" s="747"/>
      <c r="V9" s="747">
        <v>993</v>
      </c>
      <c r="W9" s="747"/>
      <c r="X9" s="747"/>
      <c r="Y9" s="747"/>
      <c r="Z9" s="747"/>
      <c r="AA9" s="747">
        <v>1183</v>
      </c>
      <c r="AB9" s="747"/>
      <c r="AC9" s="747"/>
      <c r="AD9" s="747"/>
      <c r="AE9" s="748"/>
      <c r="AF9" s="749" t="s">
        <v>110</v>
      </c>
      <c r="AG9" s="750"/>
      <c r="AH9" s="750"/>
      <c r="AI9" s="750"/>
      <c r="AJ9" s="751"/>
      <c r="AK9" s="752">
        <v>34</v>
      </c>
      <c r="AL9" s="753"/>
      <c r="AM9" s="753"/>
      <c r="AN9" s="753"/>
      <c r="AO9" s="753"/>
      <c r="AP9" s="753">
        <v>4577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560</v>
      </c>
      <c r="BT9" s="757"/>
      <c r="BU9" s="757"/>
      <c r="BV9" s="757"/>
      <c r="BW9" s="757"/>
      <c r="BX9" s="757"/>
      <c r="BY9" s="757"/>
      <c r="BZ9" s="757"/>
      <c r="CA9" s="757"/>
      <c r="CB9" s="757"/>
      <c r="CC9" s="757"/>
      <c r="CD9" s="757"/>
      <c r="CE9" s="757"/>
      <c r="CF9" s="757"/>
      <c r="CG9" s="758"/>
      <c r="CH9" s="769">
        <v>-58</v>
      </c>
      <c r="CI9" s="770"/>
      <c r="CJ9" s="770"/>
      <c r="CK9" s="770"/>
      <c r="CL9" s="771"/>
      <c r="CM9" s="769">
        <v>2200</v>
      </c>
      <c r="CN9" s="770"/>
      <c r="CO9" s="770"/>
      <c r="CP9" s="770"/>
      <c r="CQ9" s="771"/>
      <c r="CR9" s="769">
        <v>75</v>
      </c>
      <c r="CS9" s="770"/>
      <c r="CT9" s="770"/>
      <c r="CU9" s="770"/>
      <c r="CV9" s="771"/>
      <c r="CW9" s="769">
        <v>681</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t="s">
        <v>365</v>
      </c>
      <c r="C10" s="744"/>
      <c r="D10" s="744"/>
      <c r="E10" s="744"/>
      <c r="F10" s="744"/>
      <c r="G10" s="744"/>
      <c r="H10" s="744"/>
      <c r="I10" s="744"/>
      <c r="J10" s="744"/>
      <c r="K10" s="744"/>
      <c r="L10" s="744"/>
      <c r="M10" s="744"/>
      <c r="N10" s="744"/>
      <c r="O10" s="744"/>
      <c r="P10" s="745"/>
      <c r="Q10" s="746">
        <v>489</v>
      </c>
      <c r="R10" s="747"/>
      <c r="S10" s="747"/>
      <c r="T10" s="747"/>
      <c r="U10" s="747"/>
      <c r="V10" s="747">
        <v>440</v>
      </c>
      <c r="W10" s="747"/>
      <c r="X10" s="747"/>
      <c r="Y10" s="747"/>
      <c r="Z10" s="747"/>
      <c r="AA10" s="747">
        <v>49</v>
      </c>
      <c r="AB10" s="747"/>
      <c r="AC10" s="747"/>
      <c r="AD10" s="747"/>
      <c r="AE10" s="748"/>
      <c r="AF10" s="749">
        <v>49</v>
      </c>
      <c r="AG10" s="750"/>
      <c r="AH10" s="750"/>
      <c r="AI10" s="750"/>
      <c r="AJ10" s="751"/>
      <c r="AK10" s="752">
        <v>81</v>
      </c>
      <c r="AL10" s="753"/>
      <c r="AM10" s="753"/>
      <c r="AN10" s="753"/>
      <c r="AO10" s="753"/>
      <c r="AP10" s="753" t="s">
        <v>554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561</v>
      </c>
      <c r="BT10" s="757"/>
      <c r="BU10" s="757"/>
      <c r="BV10" s="757"/>
      <c r="BW10" s="757"/>
      <c r="BX10" s="757"/>
      <c r="BY10" s="757"/>
      <c r="BZ10" s="757"/>
      <c r="CA10" s="757"/>
      <c r="CB10" s="757"/>
      <c r="CC10" s="757"/>
      <c r="CD10" s="757"/>
      <c r="CE10" s="757"/>
      <c r="CF10" s="757"/>
      <c r="CG10" s="758"/>
      <c r="CH10" s="769">
        <v>-33</v>
      </c>
      <c r="CI10" s="770"/>
      <c r="CJ10" s="770"/>
      <c r="CK10" s="770"/>
      <c r="CL10" s="771"/>
      <c r="CM10" s="769">
        <v>1130</v>
      </c>
      <c r="CN10" s="770"/>
      <c r="CO10" s="770"/>
      <c r="CP10" s="770"/>
      <c r="CQ10" s="771"/>
      <c r="CR10" s="769">
        <v>100</v>
      </c>
      <c r="CS10" s="770"/>
      <c r="CT10" s="770"/>
      <c r="CU10" s="770"/>
      <c r="CV10" s="771"/>
      <c r="CW10" s="769">
        <v>505</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t="s">
        <v>366</v>
      </c>
      <c r="C11" s="744"/>
      <c r="D11" s="744"/>
      <c r="E11" s="744"/>
      <c r="F11" s="744"/>
      <c r="G11" s="744"/>
      <c r="H11" s="744"/>
      <c r="I11" s="744"/>
      <c r="J11" s="744"/>
      <c r="K11" s="744"/>
      <c r="L11" s="744"/>
      <c r="M11" s="744"/>
      <c r="N11" s="744"/>
      <c r="O11" s="744"/>
      <c r="P11" s="745"/>
      <c r="Q11" s="746">
        <v>48</v>
      </c>
      <c r="R11" s="747"/>
      <c r="S11" s="747"/>
      <c r="T11" s="747"/>
      <c r="U11" s="747"/>
      <c r="V11" s="747">
        <v>27</v>
      </c>
      <c r="W11" s="747"/>
      <c r="X11" s="747"/>
      <c r="Y11" s="747"/>
      <c r="Z11" s="747"/>
      <c r="AA11" s="747">
        <v>22</v>
      </c>
      <c r="AB11" s="747"/>
      <c r="AC11" s="747"/>
      <c r="AD11" s="747"/>
      <c r="AE11" s="748"/>
      <c r="AF11" s="749">
        <v>22</v>
      </c>
      <c r="AG11" s="750"/>
      <c r="AH11" s="750"/>
      <c r="AI11" s="750"/>
      <c r="AJ11" s="751"/>
      <c r="AK11" s="752">
        <v>8</v>
      </c>
      <c r="AL11" s="753"/>
      <c r="AM11" s="753"/>
      <c r="AN11" s="753"/>
      <c r="AO11" s="753"/>
      <c r="AP11" s="753" t="s">
        <v>554</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562</v>
      </c>
      <c r="BT11" s="757"/>
      <c r="BU11" s="757"/>
      <c r="BV11" s="757"/>
      <c r="BW11" s="757"/>
      <c r="BX11" s="757"/>
      <c r="BY11" s="757"/>
      <c r="BZ11" s="757"/>
      <c r="CA11" s="757"/>
      <c r="CB11" s="757"/>
      <c r="CC11" s="757"/>
      <c r="CD11" s="757"/>
      <c r="CE11" s="757"/>
      <c r="CF11" s="757"/>
      <c r="CG11" s="758"/>
      <c r="CH11" s="769">
        <v>-8</v>
      </c>
      <c r="CI11" s="770"/>
      <c r="CJ11" s="770"/>
      <c r="CK11" s="770"/>
      <c r="CL11" s="771"/>
      <c r="CM11" s="769">
        <v>3454</v>
      </c>
      <c r="CN11" s="770"/>
      <c r="CO11" s="770"/>
      <c r="CP11" s="770"/>
      <c r="CQ11" s="771"/>
      <c r="CR11" s="769">
        <v>0</v>
      </c>
      <c r="CS11" s="770"/>
      <c r="CT11" s="770"/>
      <c r="CU11" s="770"/>
      <c r="CV11" s="771"/>
      <c r="CW11" s="769">
        <v>121</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t="s">
        <v>367</v>
      </c>
      <c r="C12" s="744"/>
      <c r="D12" s="744"/>
      <c r="E12" s="744"/>
      <c r="F12" s="744"/>
      <c r="G12" s="744"/>
      <c r="H12" s="744"/>
      <c r="I12" s="744"/>
      <c r="J12" s="744"/>
      <c r="K12" s="744"/>
      <c r="L12" s="744"/>
      <c r="M12" s="744"/>
      <c r="N12" s="744"/>
      <c r="O12" s="744"/>
      <c r="P12" s="745"/>
      <c r="Q12" s="746">
        <v>18550</v>
      </c>
      <c r="R12" s="747"/>
      <c r="S12" s="747"/>
      <c r="T12" s="747"/>
      <c r="U12" s="747"/>
      <c r="V12" s="747">
        <v>15519</v>
      </c>
      <c r="W12" s="747"/>
      <c r="X12" s="747"/>
      <c r="Y12" s="747"/>
      <c r="Z12" s="747"/>
      <c r="AA12" s="747">
        <v>3032</v>
      </c>
      <c r="AB12" s="747"/>
      <c r="AC12" s="747"/>
      <c r="AD12" s="747"/>
      <c r="AE12" s="748"/>
      <c r="AF12" s="749">
        <v>3032</v>
      </c>
      <c r="AG12" s="750"/>
      <c r="AH12" s="750"/>
      <c r="AI12" s="750"/>
      <c r="AJ12" s="751"/>
      <c r="AK12" s="752">
        <v>594</v>
      </c>
      <c r="AL12" s="753"/>
      <c r="AM12" s="753"/>
      <c r="AN12" s="753"/>
      <c r="AO12" s="753"/>
      <c r="AP12" s="753">
        <v>37825</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563</v>
      </c>
      <c r="BT12" s="757"/>
      <c r="BU12" s="757"/>
      <c r="BV12" s="757"/>
      <c r="BW12" s="757"/>
      <c r="BX12" s="757"/>
      <c r="BY12" s="757"/>
      <c r="BZ12" s="757"/>
      <c r="CA12" s="757"/>
      <c r="CB12" s="757"/>
      <c r="CC12" s="757"/>
      <c r="CD12" s="757"/>
      <c r="CE12" s="757"/>
      <c r="CF12" s="757"/>
      <c r="CG12" s="758"/>
      <c r="CH12" s="769">
        <v>3</v>
      </c>
      <c r="CI12" s="770"/>
      <c r="CJ12" s="770"/>
      <c r="CK12" s="770"/>
      <c r="CL12" s="771"/>
      <c r="CM12" s="769">
        <v>1336</v>
      </c>
      <c r="CN12" s="770"/>
      <c r="CO12" s="770"/>
      <c r="CP12" s="770"/>
      <c r="CQ12" s="771"/>
      <c r="CR12" s="769">
        <v>350</v>
      </c>
      <c r="CS12" s="770"/>
      <c r="CT12" s="770"/>
      <c r="CU12" s="770"/>
      <c r="CV12" s="771"/>
      <c r="CW12" s="769">
        <v>316</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t="s">
        <v>368</v>
      </c>
      <c r="C13" s="744"/>
      <c r="D13" s="744"/>
      <c r="E13" s="744"/>
      <c r="F13" s="744"/>
      <c r="G13" s="744"/>
      <c r="H13" s="744"/>
      <c r="I13" s="744"/>
      <c r="J13" s="744"/>
      <c r="K13" s="744"/>
      <c r="L13" s="744"/>
      <c r="M13" s="744"/>
      <c r="N13" s="744"/>
      <c r="O13" s="744"/>
      <c r="P13" s="745"/>
      <c r="Q13" s="746">
        <v>138</v>
      </c>
      <c r="R13" s="747"/>
      <c r="S13" s="747"/>
      <c r="T13" s="747"/>
      <c r="U13" s="747"/>
      <c r="V13" s="747">
        <v>138</v>
      </c>
      <c r="W13" s="747"/>
      <c r="X13" s="747"/>
      <c r="Y13" s="747"/>
      <c r="Z13" s="747"/>
      <c r="AA13" s="747">
        <v>0</v>
      </c>
      <c r="AB13" s="747"/>
      <c r="AC13" s="747"/>
      <c r="AD13" s="747"/>
      <c r="AE13" s="748"/>
      <c r="AF13" s="749">
        <v>0</v>
      </c>
      <c r="AG13" s="750"/>
      <c r="AH13" s="750"/>
      <c r="AI13" s="750"/>
      <c r="AJ13" s="751"/>
      <c r="AK13" s="752">
        <v>23</v>
      </c>
      <c r="AL13" s="753"/>
      <c r="AM13" s="753"/>
      <c r="AN13" s="753"/>
      <c r="AO13" s="753"/>
      <c r="AP13" s="753" t="s">
        <v>554</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t="s">
        <v>552</v>
      </c>
      <c r="BS13" s="756" t="s">
        <v>564</v>
      </c>
      <c r="BT13" s="757"/>
      <c r="BU13" s="757"/>
      <c r="BV13" s="757"/>
      <c r="BW13" s="757"/>
      <c r="BX13" s="757"/>
      <c r="BY13" s="757"/>
      <c r="BZ13" s="757"/>
      <c r="CA13" s="757"/>
      <c r="CB13" s="757"/>
      <c r="CC13" s="757"/>
      <c r="CD13" s="757"/>
      <c r="CE13" s="757"/>
      <c r="CF13" s="757"/>
      <c r="CG13" s="758"/>
      <c r="CH13" s="769">
        <v>826</v>
      </c>
      <c r="CI13" s="770"/>
      <c r="CJ13" s="770"/>
      <c r="CK13" s="770"/>
      <c r="CL13" s="771"/>
      <c r="CM13" s="769">
        <v>10427</v>
      </c>
      <c r="CN13" s="770"/>
      <c r="CO13" s="770"/>
      <c r="CP13" s="770"/>
      <c r="CQ13" s="771"/>
      <c r="CR13" s="769">
        <v>4100</v>
      </c>
      <c r="CS13" s="770"/>
      <c r="CT13" s="770"/>
      <c r="CU13" s="770"/>
      <c r="CV13" s="771"/>
      <c r="CW13" s="769">
        <v>0</v>
      </c>
      <c r="CX13" s="770"/>
      <c r="CY13" s="770"/>
      <c r="CZ13" s="770"/>
      <c r="DA13" s="771"/>
      <c r="DB13" s="769">
        <v>16000</v>
      </c>
      <c r="DC13" s="770"/>
      <c r="DD13" s="770"/>
      <c r="DE13" s="770"/>
      <c r="DF13" s="771"/>
      <c r="DG13" s="769">
        <v>0</v>
      </c>
      <c r="DH13" s="770"/>
      <c r="DI13" s="770"/>
      <c r="DJ13" s="770"/>
      <c r="DK13" s="771"/>
      <c r="DL13" s="769">
        <v>4231</v>
      </c>
      <c r="DM13" s="770"/>
      <c r="DN13" s="770"/>
      <c r="DO13" s="770"/>
      <c r="DP13" s="771"/>
      <c r="DQ13" s="769">
        <v>423</v>
      </c>
      <c r="DR13" s="770"/>
      <c r="DS13" s="770"/>
      <c r="DT13" s="770"/>
      <c r="DU13" s="771"/>
      <c r="DV13" s="772"/>
      <c r="DW13" s="773"/>
      <c r="DX13" s="773"/>
      <c r="DY13" s="773"/>
      <c r="DZ13" s="774"/>
      <c r="EA13" s="205"/>
    </row>
    <row r="14" spans="1:131" s="206" customFormat="1" ht="26.25" customHeight="1">
      <c r="A14" s="212">
        <v>8</v>
      </c>
      <c r="B14" s="743" t="s">
        <v>369</v>
      </c>
      <c r="C14" s="744"/>
      <c r="D14" s="744"/>
      <c r="E14" s="744"/>
      <c r="F14" s="744"/>
      <c r="G14" s="744"/>
      <c r="H14" s="744"/>
      <c r="I14" s="744"/>
      <c r="J14" s="744"/>
      <c r="K14" s="744"/>
      <c r="L14" s="744"/>
      <c r="M14" s="744"/>
      <c r="N14" s="744"/>
      <c r="O14" s="744"/>
      <c r="P14" s="745"/>
      <c r="Q14" s="746">
        <v>9525</v>
      </c>
      <c r="R14" s="747"/>
      <c r="S14" s="747"/>
      <c r="T14" s="747"/>
      <c r="U14" s="747"/>
      <c r="V14" s="747">
        <v>9503</v>
      </c>
      <c r="W14" s="747"/>
      <c r="X14" s="747"/>
      <c r="Y14" s="747"/>
      <c r="Z14" s="747"/>
      <c r="AA14" s="747">
        <v>22</v>
      </c>
      <c r="AB14" s="747"/>
      <c r="AC14" s="747"/>
      <c r="AD14" s="747"/>
      <c r="AE14" s="748"/>
      <c r="AF14" s="749" t="s">
        <v>110</v>
      </c>
      <c r="AG14" s="750"/>
      <c r="AH14" s="750"/>
      <c r="AI14" s="750"/>
      <c r="AJ14" s="751"/>
      <c r="AK14" s="752">
        <v>1777</v>
      </c>
      <c r="AL14" s="753"/>
      <c r="AM14" s="753"/>
      <c r="AN14" s="753"/>
      <c r="AO14" s="753"/>
      <c r="AP14" s="753">
        <v>23962</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565</v>
      </c>
      <c r="BT14" s="757"/>
      <c r="BU14" s="757"/>
      <c r="BV14" s="757"/>
      <c r="BW14" s="757"/>
      <c r="BX14" s="757"/>
      <c r="BY14" s="757"/>
      <c r="BZ14" s="757"/>
      <c r="CA14" s="757"/>
      <c r="CB14" s="757"/>
      <c r="CC14" s="757"/>
      <c r="CD14" s="757"/>
      <c r="CE14" s="757"/>
      <c r="CF14" s="757"/>
      <c r="CG14" s="758"/>
      <c r="CH14" s="769">
        <v>-39</v>
      </c>
      <c r="CI14" s="770"/>
      <c r="CJ14" s="770"/>
      <c r="CK14" s="770"/>
      <c r="CL14" s="771"/>
      <c r="CM14" s="769">
        <v>1694</v>
      </c>
      <c r="CN14" s="770"/>
      <c r="CO14" s="770"/>
      <c r="CP14" s="770"/>
      <c r="CQ14" s="771"/>
      <c r="CR14" s="769">
        <v>500</v>
      </c>
      <c r="CS14" s="770"/>
      <c r="CT14" s="770"/>
      <c r="CU14" s="770"/>
      <c r="CV14" s="771"/>
      <c r="CW14" s="769">
        <v>74</v>
      </c>
      <c r="CX14" s="770"/>
      <c r="CY14" s="770"/>
      <c r="CZ14" s="770"/>
      <c r="DA14" s="771"/>
      <c r="DB14" s="769">
        <v>1255</v>
      </c>
      <c r="DC14" s="770"/>
      <c r="DD14" s="770"/>
      <c r="DE14" s="770"/>
      <c r="DF14" s="771"/>
      <c r="DG14" s="769">
        <v>0</v>
      </c>
      <c r="DH14" s="770"/>
      <c r="DI14" s="770"/>
      <c r="DJ14" s="770"/>
      <c r="DK14" s="771"/>
      <c r="DL14" s="769">
        <v>0</v>
      </c>
      <c r="DM14" s="770"/>
      <c r="DN14" s="770"/>
      <c r="DO14" s="770"/>
      <c r="DP14" s="771"/>
      <c r="DQ14" s="769">
        <v>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566</v>
      </c>
      <c r="BT15" s="757"/>
      <c r="BU15" s="757"/>
      <c r="BV15" s="757"/>
      <c r="BW15" s="757"/>
      <c r="BX15" s="757"/>
      <c r="BY15" s="757"/>
      <c r="BZ15" s="757"/>
      <c r="CA15" s="757"/>
      <c r="CB15" s="757"/>
      <c r="CC15" s="757"/>
      <c r="CD15" s="757"/>
      <c r="CE15" s="757"/>
      <c r="CF15" s="757"/>
      <c r="CG15" s="758"/>
      <c r="CH15" s="769">
        <v>-466</v>
      </c>
      <c r="CI15" s="770"/>
      <c r="CJ15" s="770"/>
      <c r="CK15" s="770"/>
      <c r="CL15" s="771"/>
      <c r="CM15" s="769">
        <v>17161</v>
      </c>
      <c r="CN15" s="770"/>
      <c r="CO15" s="770"/>
      <c r="CP15" s="770"/>
      <c r="CQ15" s="771"/>
      <c r="CR15" s="769">
        <v>100</v>
      </c>
      <c r="CS15" s="770"/>
      <c r="CT15" s="770"/>
      <c r="CU15" s="770"/>
      <c r="CV15" s="771"/>
      <c r="CW15" s="769">
        <v>168</v>
      </c>
      <c r="CX15" s="770"/>
      <c r="CY15" s="770"/>
      <c r="CZ15" s="770"/>
      <c r="DA15" s="771"/>
      <c r="DB15" s="769">
        <v>0</v>
      </c>
      <c r="DC15" s="770"/>
      <c r="DD15" s="770"/>
      <c r="DE15" s="770"/>
      <c r="DF15" s="771"/>
      <c r="DG15" s="769">
        <v>0</v>
      </c>
      <c r="DH15" s="770"/>
      <c r="DI15" s="770"/>
      <c r="DJ15" s="770"/>
      <c r="DK15" s="771"/>
      <c r="DL15" s="769">
        <v>0</v>
      </c>
      <c r="DM15" s="770"/>
      <c r="DN15" s="770"/>
      <c r="DO15" s="770"/>
      <c r="DP15" s="771"/>
      <c r="DQ15" s="769">
        <v>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567</v>
      </c>
      <c r="BT16" s="757"/>
      <c r="BU16" s="757"/>
      <c r="BV16" s="757"/>
      <c r="BW16" s="757"/>
      <c r="BX16" s="757"/>
      <c r="BY16" s="757"/>
      <c r="BZ16" s="757"/>
      <c r="CA16" s="757"/>
      <c r="CB16" s="757"/>
      <c r="CC16" s="757"/>
      <c r="CD16" s="757"/>
      <c r="CE16" s="757"/>
      <c r="CF16" s="757"/>
      <c r="CG16" s="758"/>
      <c r="CH16" s="769">
        <v>5</v>
      </c>
      <c r="CI16" s="770"/>
      <c r="CJ16" s="770"/>
      <c r="CK16" s="770"/>
      <c r="CL16" s="771"/>
      <c r="CM16" s="769">
        <v>48</v>
      </c>
      <c r="CN16" s="770"/>
      <c r="CO16" s="770"/>
      <c r="CP16" s="770"/>
      <c r="CQ16" s="771"/>
      <c r="CR16" s="769">
        <v>5</v>
      </c>
      <c r="CS16" s="770"/>
      <c r="CT16" s="770"/>
      <c r="CU16" s="770"/>
      <c r="CV16" s="771"/>
      <c r="CW16" s="769">
        <v>16</v>
      </c>
      <c r="CX16" s="770"/>
      <c r="CY16" s="770"/>
      <c r="CZ16" s="770"/>
      <c r="DA16" s="771"/>
      <c r="DB16" s="769">
        <v>0</v>
      </c>
      <c r="DC16" s="770"/>
      <c r="DD16" s="770"/>
      <c r="DE16" s="770"/>
      <c r="DF16" s="771"/>
      <c r="DG16" s="769">
        <v>0</v>
      </c>
      <c r="DH16" s="770"/>
      <c r="DI16" s="770"/>
      <c r="DJ16" s="770"/>
      <c r="DK16" s="771"/>
      <c r="DL16" s="769">
        <v>0</v>
      </c>
      <c r="DM16" s="770"/>
      <c r="DN16" s="770"/>
      <c r="DO16" s="770"/>
      <c r="DP16" s="771"/>
      <c r="DQ16" s="769">
        <v>0</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568</v>
      </c>
      <c r="BT17" s="757"/>
      <c r="BU17" s="757"/>
      <c r="BV17" s="757"/>
      <c r="BW17" s="757"/>
      <c r="BX17" s="757"/>
      <c r="BY17" s="757"/>
      <c r="BZ17" s="757"/>
      <c r="CA17" s="757"/>
      <c r="CB17" s="757"/>
      <c r="CC17" s="757"/>
      <c r="CD17" s="757"/>
      <c r="CE17" s="757"/>
      <c r="CF17" s="757"/>
      <c r="CG17" s="758"/>
      <c r="CH17" s="769">
        <v>40</v>
      </c>
      <c r="CI17" s="770"/>
      <c r="CJ17" s="770"/>
      <c r="CK17" s="770"/>
      <c r="CL17" s="771"/>
      <c r="CM17" s="769">
        <v>203</v>
      </c>
      <c r="CN17" s="770"/>
      <c r="CO17" s="770"/>
      <c r="CP17" s="770"/>
      <c r="CQ17" s="771"/>
      <c r="CR17" s="769">
        <v>10</v>
      </c>
      <c r="CS17" s="770"/>
      <c r="CT17" s="770"/>
      <c r="CU17" s="770"/>
      <c r="CV17" s="771"/>
      <c r="CW17" s="769">
        <v>78</v>
      </c>
      <c r="CX17" s="770"/>
      <c r="CY17" s="770"/>
      <c r="CZ17" s="770"/>
      <c r="DA17" s="771"/>
      <c r="DB17" s="769">
        <v>0</v>
      </c>
      <c r="DC17" s="770"/>
      <c r="DD17" s="770"/>
      <c r="DE17" s="770"/>
      <c r="DF17" s="771"/>
      <c r="DG17" s="769">
        <v>0</v>
      </c>
      <c r="DH17" s="770"/>
      <c r="DI17" s="770"/>
      <c r="DJ17" s="770"/>
      <c r="DK17" s="771"/>
      <c r="DL17" s="769">
        <v>0</v>
      </c>
      <c r="DM17" s="770"/>
      <c r="DN17" s="770"/>
      <c r="DO17" s="770"/>
      <c r="DP17" s="771"/>
      <c r="DQ17" s="769">
        <v>0</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569</v>
      </c>
      <c r="BT18" s="757"/>
      <c r="BU18" s="757"/>
      <c r="BV18" s="757"/>
      <c r="BW18" s="757"/>
      <c r="BX18" s="757"/>
      <c r="BY18" s="757"/>
      <c r="BZ18" s="757"/>
      <c r="CA18" s="757"/>
      <c r="CB18" s="757"/>
      <c r="CC18" s="757"/>
      <c r="CD18" s="757"/>
      <c r="CE18" s="757"/>
      <c r="CF18" s="757"/>
      <c r="CG18" s="758"/>
      <c r="CH18" s="769">
        <v>626</v>
      </c>
      <c r="CI18" s="770"/>
      <c r="CJ18" s="770"/>
      <c r="CK18" s="770"/>
      <c r="CL18" s="771"/>
      <c r="CM18" s="769">
        <v>7042</v>
      </c>
      <c r="CN18" s="770"/>
      <c r="CO18" s="770"/>
      <c r="CP18" s="770"/>
      <c r="CQ18" s="771"/>
      <c r="CR18" s="769">
        <v>2840</v>
      </c>
      <c r="CS18" s="770"/>
      <c r="CT18" s="770"/>
      <c r="CU18" s="770"/>
      <c r="CV18" s="771"/>
      <c r="CW18" s="769">
        <v>0</v>
      </c>
      <c r="CX18" s="770"/>
      <c r="CY18" s="770"/>
      <c r="CZ18" s="770"/>
      <c r="DA18" s="771"/>
      <c r="DB18" s="769">
        <v>0</v>
      </c>
      <c r="DC18" s="770"/>
      <c r="DD18" s="770"/>
      <c r="DE18" s="770"/>
      <c r="DF18" s="771"/>
      <c r="DG18" s="769">
        <v>0</v>
      </c>
      <c r="DH18" s="770"/>
      <c r="DI18" s="770"/>
      <c r="DJ18" s="770"/>
      <c r="DK18" s="771"/>
      <c r="DL18" s="769">
        <v>0</v>
      </c>
      <c r="DM18" s="770"/>
      <c r="DN18" s="770"/>
      <c r="DO18" s="770"/>
      <c r="DP18" s="771"/>
      <c r="DQ18" s="769">
        <v>0</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570</v>
      </c>
      <c r="BT19" s="757"/>
      <c r="BU19" s="757"/>
      <c r="BV19" s="757"/>
      <c r="BW19" s="757"/>
      <c r="BX19" s="757"/>
      <c r="BY19" s="757"/>
      <c r="BZ19" s="757"/>
      <c r="CA19" s="757"/>
      <c r="CB19" s="757"/>
      <c r="CC19" s="757"/>
      <c r="CD19" s="757"/>
      <c r="CE19" s="757"/>
      <c r="CF19" s="757"/>
      <c r="CG19" s="758"/>
      <c r="CH19" s="769">
        <v>68</v>
      </c>
      <c r="CI19" s="770"/>
      <c r="CJ19" s="770"/>
      <c r="CK19" s="770"/>
      <c r="CL19" s="771"/>
      <c r="CM19" s="769">
        <v>976</v>
      </c>
      <c r="CN19" s="770"/>
      <c r="CO19" s="770"/>
      <c r="CP19" s="770"/>
      <c r="CQ19" s="771"/>
      <c r="CR19" s="769">
        <v>25</v>
      </c>
      <c r="CS19" s="770"/>
      <c r="CT19" s="770"/>
      <c r="CU19" s="770"/>
      <c r="CV19" s="771"/>
      <c r="CW19" s="769">
        <v>0</v>
      </c>
      <c r="CX19" s="770"/>
      <c r="CY19" s="770"/>
      <c r="CZ19" s="770"/>
      <c r="DA19" s="771"/>
      <c r="DB19" s="769">
        <v>0</v>
      </c>
      <c r="DC19" s="770"/>
      <c r="DD19" s="770"/>
      <c r="DE19" s="770"/>
      <c r="DF19" s="771"/>
      <c r="DG19" s="769">
        <v>0</v>
      </c>
      <c r="DH19" s="770"/>
      <c r="DI19" s="770"/>
      <c r="DJ19" s="770"/>
      <c r="DK19" s="771"/>
      <c r="DL19" s="769">
        <v>0</v>
      </c>
      <c r="DM19" s="770"/>
      <c r="DN19" s="770"/>
      <c r="DO19" s="770"/>
      <c r="DP19" s="771"/>
      <c r="DQ19" s="769">
        <v>0</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571</v>
      </c>
      <c r="BT20" s="757"/>
      <c r="BU20" s="757"/>
      <c r="BV20" s="757"/>
      <c r="BW20" s="757"/>
      <c r="BX20" s="757"/>
      <c r="BY20" s="757"/>
      <c r="BZ20" s="757"/>
      <c r="CA20" s="757"/>
      <c r="CB20" s="757"/>
      <c r="CC20" s="757"/>
      <c r="CD20" s="757"/>
      <c r="CE20" s="757"/>
      <c r="CF20" s="757"/>
      <c r="CG20" s="758"/>
      <c r="CH20" s="769">
        <v>12</v>
      </c>
      <c r="CI20" s="770"/>
      <c r="CJ20" s="770"/>
      <c r="CK20" s="770"/>
      <c r="CL20" s="771"/>
      <c r="CM20" s="769">
        <v>170</v>
      </c>
      <c r="CN20" s="770"/>
      <c r="CO20" s="770"/>
      <c r="CP20" s="770"/>
      <c r="CQ20" s="771"/>
      <c r="CR20" s="769">
        <v>50</v>
      </c>
      <c r="CS20" s="770"/>
      <c r="CT20" s="770"/>
      <c r="CU20" s="770"/>
      <c r="CV20" s="771"/>
      <c r="CW20" s="769">
        <v>227</v>
      </c>
      <c r="CX20" s="770"/>
      <c r="CY20" s="770"/>
      <c r="CZ20" s="770"/>
      <c r="DA20" s="771"/>
      <c r="DB20" s="769">
        <v>0</v>
      </c>
      <c r="DC20" s="770"/>
      <c r="DD20" s="770"/>
      <c r="DE20" s="770"/>
      <c r="DF20" s="771"/>
      <c r="DG20" s="769">
        <v>0</v>
      </c>
      <c r="DH20" s="770"/>
      <c r="DI20" s="770"/>
      <c r="DJ20" s="770"/>
      <c r="DK20" s="771"/>
      <c r="DL20" s="769">
        <v>0</v>
      </c>
      <c r="DM20" s="770"/>
      <c r="DN20" s="770"/>
      <c r="DO20" s="770"/>
      <c r="DP20" s="771"/>
      <c r="DQ20" s="769">
        <v>0</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572</v>
      </c>
      <c r="BT21" s="757"/>
      <c r="BU21" s="757"/>
      <c r="BV21" s="757"/>
      <c r="BW21" s="757"/>
      <c r="BX21" s="757"/>
      <c r="BY21" s="757"/>
      <c r="BZ21" s="757"/>
      <c r="CA21" s="757"/>
      <c r="CB21" s="757"/>
      <c r="CC21" s="757"/>
      <c r="CD21" s="757"/>
      <c r="CE21" s="757"/>
      <c r="CF21" s="757"/>
      <c r="CG21" s="758"/>
      <c r="CH21" s="769">
        <v>-14</v>
      </c>
      <c r="CI21" s="770"/>
      <c r="CJ21" s="770"/>
      <c r="CK21" s="770"/>
      <c r="CL21" s="771"/>
      <c r="CM21" s="769">
        <v>-71</v>
      </c>
      <c r="CN21" s="770"/>
      <c r="CO21" s="770"/>
      <c r="CP21" s="770"/>
      <c r="CQ21" s="771"/>
      <c r="CR21" s="769">
        <v>5</v>
      </c>
      <c r="CS21" s="770"/>
      <c r="CT21" s="770"/>
      <c r="CU21" s="770"/>
      <c r="CV21" s="771"/>
      <c r="CW21" s="769">
        <v>582</v>
      </c>
      <c r="CX21" s="770"/>
      <c r="CY21" s="770"/>
      <c r="CZ21" s="770"/>
      <c r="DA21" s="771"/>
      <c r="DB21" s="769">
        <v>0</v>
      </c>
      <c r="DC21" s="770"/>
      <c r="DD21" s="770"/>
      <c r="DE21" s="770"/>
      <c r="DF21" s="771"/>
      <c r="DG21" s="769">
        <v>0</v>
      </c>
      <c r="DH21" s="770"/>
      <c r="DI21" s="770"/>
      <c r="DJ21" s="770"/>
      <c r="DK21" s="771"/>
      <c r="DL21" s="769">
        <v>0</v>
      </c>
      <c r="DM21" s="770"/>
      <c r="DN21" s="770"/>
      <c r="DO21" s="770"/>
      <c r="DP21" s="771"/>
      <c r="DQ21" s="769">
        <v>0</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t="s">
        <v>573</v>
      </c>
      <c r="BT22" s="757"/>
      <c r="BU22" s="757"/>
      <c r="BV22" s="757"/>
      <c r="BW22" s="757"/>
      <c r="BX22" s="757"/>
      <c r="BY22" s="757"/>
      <c r="BZ22" s="757"/>
      <c r="CA22" s="757"/>
      <c r="CB22" s="757"/>
      <c r="CC22" s="757"/>
      <c r="CD22" s="757"/>
      <c r="CE22" s="757"/>
      <c r="CF22" s="757"/>
      <c r="CG22" s="758"/>
      <c r="CH22" s="769">
        <v>-26</v>
      </c>
      <c r="CI22" s="770"/>
      <c r="CJ22" s="770"/>
      <c r="CK22" s="770"/>
      <c r="CL22" s="771"/>
      <c r="CM22" s="769">
        <v>598</v>
      </c>
      <c r="CN22" s="770"/>
      <c r="CO22" s="770"/>
      <c r="CP22" s="770"/>
      <c r="CQ22" s="771"/>
      <c r="CR22" s="769">
        <v>290</v>
      </c>
      <c r="CS22" s="770"/>
      <c r="CT22" s="770"/>
      <c r="CU22" s="770"/>
      <c r="CV22" s="771"/>
      <c r="CW22" s="769">
        <v>283</v>
      </c>
      <c r="CX22" s="770"/>
      <c r="CY22" s="770"/>
      <c r="CZ22" s="770"/>
      <c r="DA22" s="771"/>
      <c r="DB22" s="769">
        <v>0</v>
      </c>
      <c r="DC22" s="770"/>
      <c r="DD22" s="770"/>
      <c r="DE22" s="770"/>
      <c r="DF22" s="771"/>
      <c r="DG22" s="769">
        <v>0</v>
      </c>
      <c r="DH22" s="770"/>
      <c r="DI22" s="770"/>
      <c r="DJ22" s="770"/>
      <c r="DK22" s="771"/>
      <c r="DL22" s="769">
        <v>0</v>
      </c>
      <c r="DM22" s="770"/>
      <c r="DN22" s="770"/>
      <c r="DO22" s="770"/>
      <c r="DP22" s="771"/>
      <c r="DQ22" s="769">
        <v>0</v>
      </c>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1929092</v>
      </c>
      <c r="R23" s="782"/>
      <c r="S23" s="782"/>
      <c r="T23" s="782"/>
      <c r="U23" s="782"/>
      <c r="V23" s="782">
        <v>1908111</v>
      </c>
      <c r="W23" s="782"/>
      <c r="X23" s="782"/>
      <c r="Y23" s="782"/>
      <c r="Z23" s="782"/>
      <c r="AA23" s="782">
        <v>20981</v>
      </c>
      <c r="AB23" s="782"/>
      <c r="AC23" s="782"/>
      <c r="AD23" s="782"/>
      <c r="AE23" s="783"/>
      <c r="AF23" s="784">
        <v>6104</v>
      </c>
      <c r="AG23" s="782"/>
      <c r="AH23" s="782"/>
      <c r="AI23" s="782"/>
      <c r="AJ23" s="785"/>
      <c r="AK23" s="786"/>
      <c r="AL23" s="787"/>
      <c r="AM23" s="787"/>
      <c r="AN23" s="787"/>
      <c r="AO23" s="787"/>
      <c r="AP23" s="782">
        <v>2596234</v>
      </c>
      <c r="AQ23" s="782"/>
      <c r="AR23" s="782"/>
      <c r="AS23" s="782"/>
      <c r="AT23" s="782"/>
      <c r="AU23" s="788"/>
      <c r="AV23" s="788"/>
      <c r="AW23" s="788"/>
      <c r="AX23" s="788"/>
      <c r="AY23" s="789"/>
      <c r="AZ23" s="797" t="s">
        <v>606</v>
      </c>
      <c r="BA23" s="798"/>
      <c r="BB23" s="798"/>
      <c r="BC23" s="798"/>
      <c r="BD23" s="799"/>
      <c r="BE23" s="204"/>
      <c r="BF23" s="204"/>
      <c r="BG23" s="204"/>
      <c r="BH23" s="204"/>
      <c r="BI23" s="204"/>
      <c r="BJ23" s="204"/>
      <c r="BK23" s="204"/>
      <c r="BL23" s="204"/>
      <c r="BM23" s="204"/>
      <c r="BN23" s="204"/>
      <c r="BO23" s="204"/>
      <c r="BP23" s="204"/>
      <c r="BQ23" s="213">
        <v>17</v>
      </c>
      <c r="BR23" s="214"/>
      <c r="BS23" s="756" t="s">
        <v>574</v>
      </c>
      <c r="BT23" s="757"/>
      <c r="BU23" s="757"/>
      <c r="BV23" s="757"/>
      <c r="BW23" s="757"/>
      <c r="BX23" s="757"/>
      <c r="BY23" s="757"/>
      <c r="BZ23" s="757"/>
      <c r="CA23" s="757"/>
      <c r="CB23" s="757"/>
      <c r="CC23" s="757"/>
      <c r="CD23" s="757"/>
      <c r="CE23" s="757"/>
      <c r="CF23" s="757"/>
      <c r="CG23" s="758"/>
      <c r="CH23" s="769">
        <v>1</v>
      </c>
      <c r="CI23" s="770"/>
      <c r="CJ23" s="770"/>
      <c r="CK23" s="770"/>
      <c r="CL23" s="771"/>
      <c r="CM23" s="769">
        <v>49</v>
      </c>
      <c r="CN23" s="770"/>
      <c r="CO23" s="770"/>
      <c r="CP23" s="770"/>
      <c r="CQ23" s="771"/>
      <c r="CR23" s="769">
        <v>1</v>
      </c>
      <c r="CS23" s="770"/>
      <c r="CT23" s="770"/>
      <c r="CU23" s="770"/>
      <c r="CV23" s="771"/>
      <c r="CW23" s="769">
        <v>71</v>
      </c>
      <c r="CX23" s="770"/>
      <c r="CY23" s="770"/>
      <c r="CZ23" s="770"/>
      <c r="DA23" s="771"/>
      <c r="DB23" s="769">
        <v>0</v>
      </c>
      <c r="DC23" s="770"/>
      <c r="DD23" s="770"/>
      <c r="DE23" s="770"/>
      <c r="DF23" s="771"/>
      <c r="DG23" s="769">
        <v>0</v>
      </c>
      <c r="DH23" s="770"/>
      <c r="DI23" s="770"/>
      <c r="DJ23" s="770"/>
      <c r="DK23" s="771"/>
      <c r="DL23" s="769">
        <v>0</v>
      </c>
      <c r="DM23" s="770"/>
      <c r="DN23" s="770"/>
      <c r="DO23" s="770"/>
      <c r="DP23" s="771"/>
      <c r="DQ23" s="769">
        <v>0</v>
      </c>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t="s">
        <v>575</v>
      </c>
      <c r="BT24" s="757"/>
      <c r="BU24" s="757"/>
      <c r="BV24" s="757"/>
      <c r="BW24" s="757"/>
      <c r="BX24" s="757"/>
      <c r="BY24" s="757"/>
      <c r="BZ24" s="757"/>
      <c r="CA24" s="757"/>
      <c r="CB24" s="757"/>
      <c r="CC24" s="757"/>
      <c r="CD24" s="757"/>
      <c r="CE24" s="757"/>
      <c r="CF24" s="757"/>
      <c r="CG24" s="758"/>
      <c r="CH24" s="769">
        <v>-88</v>
      </c>
      <c r="CI24" s="770"/>
      <c r="CJ24" s="770"/>
      <c r="CK24" s="770"/>
      <c r="CL24" s="771"/>
      <c r="CM24" s="769">
        <v>795</v>
      </c>
      <c r="CN24" s="770"/>
      <c r="CO24" s="770"/>
      <c r="CP24" s="770"/>
      <c r="CQ24" s="771"/>
      <c r="CR24" s="769">
        <v>300</v>
      </c>
      <c r="CS24" s="770"/>
      <c r="CT24" s="770"/>
      <c r="CU24" s="770"/>
      <c r="CV24" s="771"/>
      <c r="CW24" s="769">
        <v>5</v>
      </c>
      <c r="CX24" s="770"/>
      <c r="CY24" s="770"/>
      <c r="CZ24" s="770"/>
      <c r="DA24" s="771"/>
      <c r="DB24" s="769">
        <v>0</v>
      </c>
      <c r="DC24" s="770"/>
      <c r="DD24" s="770"/>
      <c r="DE24" s="770"/>
      <c r="DF24" s="771"/>
      <c r="DG24" s="769">
        <v>0</v>
      </c>
      <c r="DH24" s="770"/>
      <c r="DI24" s="770"/>
      <c r="DJ24" s="770"/>
      <c r="DK24" s="771"/>
      <c r="DL24" s="769">
        <v>0</v>
      </c>
      <c r="DM24" s="770"/>
      <c r="DN24" s="770"/>
      <c r="DO24" s="770"/>
      <c r="DP24" s="771"/>
      <c r="DQ24" s="769">
        <v>0</v>
      </c>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t="s">
        <v>576</v>
      </c>
      <c r="BT25" s="757"/>
      <c r="BU25" s="757"/>
      <c r="BV25" s="757"/>
      <c r="BW25" s="757"/>
      <c r="BX25" s="757"/>
      <c r="BY25" s="757"/>
      <c r="BZ25" s="757"/>
      <c r="CA25" s="757"/>
      <c r="CB25" s="757"/>
      <c r="CC25" s="757"/>
      <c r="CD25" s="757"/>
      <c r="CE25" s="757"/>
      <c r="CF25" s="757"/>
      <c r="CG25" s="758"/>
      <c r="CH25" s="769">
        <v>-98</v>
      </c>
      <c r="CI25" s="770"/>
      <c r="CJ25" s="770"/>
      <c r="CK25" s="770"/>
      <c r="CL25" s="771"/>
      <c r="CM25" s="769">
        <v>5658</v>
      </c>
      <c r="CN25" s="770"/>
      <c r="CO25" s="770"/>
      <c r="CP25" s="770"/>
      <c r="CQ25" s="771"/>
      <c r="CR25" s="769">
        <v>1</v>
      </c>
      <c r="CS25" s="770"/>
      <c r="CT25" s="770"/>
      <c r="CU25" s="770"/>
      <c r="CV25" s="771"/>
      <c r="CW25" s="769">
        <v>115</v>
      </c>
      <c r="CX25" s="770"/>
      <c r="CY25" s="770"/>
      <c r="CZ25" s="770"/>
      <c r="DA25" s="771"/>
      <c r="DB25" s="769">
        <v>0</v>
      </c>
      <c r="DC25" s="770"/>
      <c r="DD25" s="770"/>
      <c r="DE25" s="770"/>
      <c r="DF25" s="771"/>
      <c r="DG25" s="769">
        <v>0</v>
      </c>
      <c r="DH25" s="770"/>
      <c r="DI25" s="770"/>
      <c r="DJ25" s="770"/>
      <c r="DK25" s="771"/>
      <c r="DL25" s="769">
        <v>0</v>
      </c>
      <c r="DM25" s="770"/>
      <c r="DN25" s="770"/>
      <c r="DO25" s="770"/>
      <c r="DP25" s="771"/>
      <c r="DQ25" s="769">
        <v>0</v>
      </c>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352</v>
      </c>
      <c r="BF26" s="706"/>
      <c r="BG26" s="706"/>
      <c r="BH26" s="706"/>
      <c r="BI26" s="717"/>
      <c r="BJ26" s="203"/>
      <c r="BK26" s="203"/>
      <c r="BL26" s="203"/>
      <c r="BM26" s="203"/>
      <c r="BN26" s="203"/>
      <c r="BO26" s="216"/>
      <c r="BP26" s="216"/>
      <c r="BQ26" s="213">
        <v>20</v>
      </c>
      <c r="BR26" s="214"/>
      <c r="BS26" s="756" t="s">
        <v>577</v>
      </c>
      <c r="BT26" s="757"/>
      <c r="BU26" s="757"/>
      <c r="BV26" s="757"/>
      <c r="BW26" s="757"/>
      <c r="BX26" s="757"/>
      <c r="BY26" s="757"/>
      <c r="BZ26" s="757"/>
      <c r="CA26" s="757"/>
      <c r="CB26" s="757"/>
      <c r="CC26" s="757"/>
      <c r="CD26" s="757"/>
      <c r="CE26" s="757"/>
      <c r="CF26" s="757"/>
      <c r="CG26" s="758"/>
      <c r="CH26" s="769">
        <v>54</v>
      </c>
      <c r="CI26" s="770"/>
      <c r="CJ26" s="770"/>
      <c r="CK26" s="770"/>
      <c r="CL26" s="771"/>
      <c r="CM26" s="769">
        <v>947</v>
      </c>
      <c r="CN26" s="770"/>
      <c r="CO26" s="770"/>
      <c r="CP26" s="770"/>
      <c r="CQ26" s="771"/>
      <c r="CR26" s="769">
        <v>10</v>
      </c>
      <c r="CS26" s="770"/>
      <c r="CT26" s="770"/>
      <c r="CU26" s="770"/>
      <c r="CV26" s="771"/>
      <c r="CW26" s="769">
        <v>0</v>
      </c>
      <c r="CX26" s="770"/>
      <c r="CY26" s="770"/>
      <c r="CZ26" s="770"/>
      <c r="DA26" s="771"/>
      <c r="DB26" s="769">
        <v>0</v>
      </c>
      <c r="DC26" s="770"/>
      <c r="DD26" s="770"/>
      <c r="DE26" s="770"/>
      <c r="DF26" s="771"/>
      <c r="DG26" s="769">
        <v>0</v>
      </c>
      <c r="DH26" s="770"/>
      <c r="DI26" s="770"/>
      <c r="DJ26" s="770"/>
      <c r="DK26" s="771"/>
      <c r="DL26" s="769">
        <v>0</v>
      </c>
      <c r="DM26" s="770"/>
      <c r="DN26" s="770"/>
      <c r="DO26" s="770"/>
      <c r="DP26" s="771"/>
      <c r="DQ26" s="769">
        <v>0</v>
      </c>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t="s">
        <v>552</v>
      </c>
      <c r="BS27" s="756" t="s">
        <v>578</v>
      </c>
      <c r="BT27" s="757"/>
      <c r="BU27" s="757"/>
      <c r="BV27" s="757"/>
      <c r="BW27" s="757"/>
      <c r="BX27" s="757"/>
      <c r="BY27" s="757"/>
      <c r="BZ27" s="757"/>
      <c r="CA27" s="757"/>
      <c r="CB27" s="757"/>
      <c r="CC27" s="757"/>
      <c r="CD27" s="757"/>
      <c r="CE27" s="757"/>
      <c r="CF27" s="757"/>
      <c r="CG27" s="758"/>
      <c r="CH27" s="769">
        <v>357</v>
      </c>
      <c r="CI27" s="770"/>
      <c r="CJ27" s="770"/>
      <c r="CK27" s="770"/>
      <c r="CL27" s="771"/>
      <c r="CM27" s="769">
        <v>12748</v>
      </c>
      <c r="CN27" s="770"/>
      <c r="CO27" s="770"/>
      <c r="CP27" s="770"/>
      <c r="CQ27" s="771"/>
      <c r="CR27" s="769">
        <v>10</v>
      </c>
      <c r="CS27" s="770"/>
      <c r="CT27" s="770"/>
      <c r="CU27" s="770"/>
      <c r="CV27" s="771"/>
      <c r="CW27" s="769">
        <v>49</v>
      </c>
      <c r="CX27" s="770"/>
      <c r="CY27" s="770"/>
      <c r="CZ27" s="770"/>
      <c r="DA27" s="771"/>
      <c r="DB27" s="769">
        <v>1569</v>
      </c>
      <c r="DC27" s="770"/>
      <c r="DD27" s="770"/>
      <c r="DE27" s="770"/>
      <c r="DF27" s="771"/>
      <c r="DG27" s="769">
        <v>0</v>
      </c>
      <c r="DH27" s="770"/>
      <c r="DI27" s="770"/>
      <c r="DJ27" s="770"/>
      <c r="DK27" s="771"/>
      <c r="DL27" s="769">
        <v>2580</v>
      </c>
      <c r="DM27" s="770"/>
      <c r="DN27" s="770"/>
      <c r="DO27" s="770"/>
      <c r="DP27" s="771"/>
      <c r="DQ27" s="769">
        <v>258</v>
      </c>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360451</v>
      </c>
      <c r="R28" s="811"/>
      <c r="S28" s="811"/>
      <c r="T28" s="811"/>
      <c r="U28" s="811"/>
      <c r="V28" s="811">
        <v>344344</v>
      </c>
      <c r="W28" s="811"/>
      <c r="X28" s="811"/>
      <c r="Y28" s="811"/>
      <c r="Z28" s="811"/>
      <c r="AA28" s="811">
        <v>16107</v>
      </c>
      <c r="AB28" s="811"/>
      <c r="AC28" s="811"/>
      <c r="AD28" s="811"/>
      <c r="AE28" s="812"/>
      <c r="AF28" s="813">
        <v>16107</v>
      </c>
      <c r="AG28" s="811"/>
      <c r="AH28" s="811"/>
      <c r="AI28" s="811"/>
      <c r="AJ28" s="814"/>
      <c r="AK28" s="815">
        <v>32245</v>
      </c>
      <c r="AL28" s="806"/>
      <c r="AM28" s="806"/>
      <c r="AN28" s="806"/>
      <c r="AO28" s="806"/>
      <c r="AP28" s="806">
        <v>0</v>
      </c>
      <c r="AQ28" s="806"/>
      <c r="AR28" s="806"/>
      <c r="AS28" s="806"/>
      <c r="AT28" s="806"/>
      <c r="AU28" s="806">
        <v>0</v>
      </c>
      <c r="AV28" s="806"/>
      <c r="AW28" s="806"/>
      <c r="AX28" s="806"/>
      <c r="AY28" s="806"/>
      <c r="AZ28" s="807" t="s">
        <v>490</v>
      </c>
      <c r="BA28" s="807"/>
      <c r="BB28" s="807"/>
      <c r="BC28" s="807"/>
      <c r="BD28" s="807"/>
      <c r="BE28" s="808"/>
      <c r="BF28" s="808"/>
      <c r="BG28" s="808"/>
      <c r="BH28" s="808"/>
      <c r="BI28" s="809"/>
      <c r="BJ28" s="203"/>
      <c r="BK28" s="203"/>
      <c r="BL28" s="203"/>
      <c r="BM28" s="203"/>
      <c r="BN28" s="203"/>
      <c r="BO28" s="216"/>
      <c r="BP28" s="216"/>
      <c r="BQ28" s="213">
        <v>22</v>
      </c>
      <c r="BR28" s="214"/>
      <c r="BS28" s="756" t="s">
        <v>579</v>
      </c>
      <c r="BT28" s="757"/>
      <c r="BU28" s="757"/>
      <c r="BV28" s="757"/>
      <c r="BW28" s="757"/>
      <c r="BX28" s="757"/>
      <c r="BY28" s="757"/>
      <c r="BZ28" s="757"/>
      <c r="CA28" s="757"/>
      <c r="CB28" s="757"/>
      <c r="CC28" s="757"/>
      <c r="CD28" s="757"/>
      <c r="CE28" s="757"/>
      <c r="CF28" s="757"/>
      <c r="CG28" s="758"/>
      <c r="CH28" s="769">
        <v>-67</v>
      </c>
      <c r="CI28" s="770"/>
      <c r="CJ28" s="770"/>
      <c r="CK28" s="770"/>
      <c r="CL28" s="771"/>
      <c r="CM28" s="769">
        <v>746</v>
      </c>
      <c r="CN28" s="770"/>
      <c r="CO28" s="770"/>
      <c r="CP28" s="770"/>
      <c r="CQ28" s="771"/>
      <c r="CR28" s="769">
        <v>30</v>
      </c>
      <c r="CS28" s="770"/>
      <c r="CT28" s="770"/>
      <c r="CU28" s="770"/>
      <c r="CV28" s="771"/>
      <c r="CW28" s="769">
        <v>0</v>
      </c>
      <c r="CX28" s="770"/>
      <c r="CY28" s="770"/>
      <c r="CZ28" s="770"/>
      <c r="DA28" s="771"/>
      <c r="DB28" s="769">
        <v>0</v>
      </c>
      <c r="DC28" s="770"/>
      <c r="DD28" s="770"/>
      <c r="DE28" s="770"/>
      <c r="DF28" s="771"/>
      <c r="DG28" s="769">
        <v>0</v>
      </c>
      <c r="DH28" s="770"/>
      <c r="DI28" s="770"/>
      <c r="DJ28" s="770"/>
      <c r="DK28" s="771"/>
      <c r="DL28" s="769">
        <v>0</v>
      </c>
      <c r="DM28" s="770"/>
      <c r="DN28" s="770"/>
      <c r="DO28" s="770"/>
      <c r="DP28" s="771"/>
      <c r="DQ28" s="769">
        <v>0</v>
      </c>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241662</v>
      </c>
      <c r="R29" s="747"/>
      <c r="S29" s="747"/>
      <c r="T29" s="747"/>
      <c r="U29" s="747"/>
      <c r="V29" s="747">
        <v>237023</v>
      </c>
      <c r="W29" s="747"/>
      <c r="X29" s="747"/>
      <c r="Y29" s="747"/>
      <c r="Z29" s="747"/>
      <c r="AA29" s="747">
        <v>4639</v>
      </c>
      <c r="AB29" s="747"/>
      <c r="AC29" s="747"/>
      <c r="AD29" s="747"/>
      <c r="AE29" s="748"/>
      <c r="AF29" s="749">
        <v>4639</v>
      </c>
      <c r="AG29" s="750"/>
      <c r="AH29" s="750"/>
      <c r="AI29" s="750"/>
      <c r="AJ29" s="751"/>
      <c r="AK29" s="818">
        <v>34661</v>
      </c>
      <c r="AL29" s="819"/>
      <c r="AM29" s="819"/>
      <c r="AN29" s="819"/>
      <c r="AO29" s="819"/>
      <c r="AP29" s="819">
        <v>0</v>
      </c>
      <c r="AQ29" s="819"/>
      <c r="AR29" s="819"/>
      <c r="AS29" s="819"/>
      <c r="AT29" s="819"/>
      <c r="AU29" s="819">
        <v>0</v>
      </c>
      <c r="AV29" s="819"/>
      <c r="AW29" s="819"/>
      <c r="AX29" s="819"/>
      <c r="AY29" s="819"/>
      <c r="AZ29" s="820" t="s">
        <v>490</v>
      </c>
      <c r="BA29" s="820"/>
      <c r="BB29" s="820"/>
      <c r="BC29" s="820"/>
      <c r="BD29" s="820"/>
      <c r="BE29" s="816"/>
      <c r="BF29" s="816"/>
      <c r="BG29" s="816"/>
      <c r="BH29" s="816"/>
      <c r="BI29" s="817"/>
      <c r="BJ29" s="203"/>
      <c r="BK29" s="203"/>
      <c r="BL29" s="203"/>
      <c r="BM29" s="203"/>
      <c r="BN29" s="203"/>
      <c r="BO29" s="216"/>
      <c r="BP29" s="216"/>
      <c r="BQ29" s="213">
        <v>23</v>
      </c>
      <c r="BR29" s="214"/>
      <c r="BS29" s="756" t="s">
        <v>580</v>
      </c>
      <c r="BT29" s="757"/>
      <c r="BU29" s="757"/>
      <c r="BV29" s="757"/>
      <c r="BW29" s="757"/>
      <c r="BX29" s="757"/>
      <c r="BY29" s="757"/>
      <c r="BZ29" s="757"/>
      <c r="CA29" s="757"/>
      <c r="CB29" s="757"/>
      <c r="CC29" s="757"/>
      <c r="CD29" s="757"/>
      <c r="CE29" s="757"/>
      <c r="CF29" s="757"/>
      <c r="CG29" s="758"/>
      <c r="CH29" s="769">
        <v>84</v>
      </c>
      <c r="CI29" s="770"/>
      <c r="CJ29" s="770"/>
      <c r="CK29" s="770"/>
      <c r="CL29" s="771"/>
      <c r="CM29" s="769">
        <v>3296</v>
      </c>
      <c r="CN29" s="770"/>
      <c r="CO29" s="770"/>
      <c r="CP29" s="770"/>
      <c r="CQ29" s="771"/>
      <c r="CR29" s="769">
        <v>1550</v>
      </c>
      <c r="CS29" s="770"/>
      <c r="CT29" s="770"/>
      <c r="CU29" s="770"/>
      <c r="CV29" s="771"/>
      <c r="CW29" s="769">
        <v>0</v>
      </c>
      <c r="CX29" s="770"/>
      <c r="CY29" s="770"/>
      <c r="CZ29" s="770"/>
      <c r="DA29" s="771"/>
      <c r="DB29" s="769">
        <v>0</v>
      </c>
      <c r="DC29" s="770"/>
      <c r="DD29" s="770"/>
      <c r="DE29" s="770"/>
      <c r="DF29" s="771"/>
      <c r="DG29" s="769">
        <v>0</v>
      </c>
      <c r="DH29" s="770"/>
      <c r="DI29" s="770"/>
      <c r="DJ29" s="770"/>
      <c r="DK29" s="771"/>
      <c r="DL29" s="769">
        <v>0</v>
      </c>
      <c r="DM29" s="770"/>
      <c r="DN29" s="770"/>
      <c r="DO29" s="770"/>
      <c r="DP29" s="771"/>
      <c r="DQ29" s="769">
        <v>0</v>
      </c>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65018</v>
      </c>
      <c r="R30" s="747"/>
      <c r="S30" s="747"/>
      <c r="T30" s="747"/>
      <c r="U30" s="747"/>
      <c r="V30" s="747">
        <v>64582</v>
      </c>
      <c r="W30" s="747"/>
      <c r="X30" s="747"/>
      <c r="Y30" s="747"/>
      <c r="Z30" s="747"/>
      <c r="AA30" s="747">
        <v>436</v>
      </c>
      <c r="AB30" s="747"/>
      <c r="AC30" s="747"/>
      <c r="AD30" s="747"/>
      <c r="AE30" s="748"/>
      <c r="AF30" s="749">
        <v>436</v>
      </c>
      <c r="AG30" s="750"/>
      <c r="AH30" s="750"/>
      <c r="AI30" s="750"/>
      <c r="AJ30" s="751"/>
      <c r="AK30" s="818">
        <v>29278</v>
      </c>
      <c r="AL30" s="819"/>
      <c r="AM30" s="819"/>
      <c r="AN30" s="819"/>
      <c r="AO30" s="819"/>
      <c r="AP30" s="819">
        <v>0</v>
      </c>
      <c r="AQ30" s="819"/>
      <c r="AR30" s="819"/>
      <c r="AS30" s="819"/>
      <c r="AT30" s="819"/>
      <c r="AU30" s="819">
        <v>0</v>
      </c>
      <c r="AV30" s="819"/>
      <c r="AW30" s="819"/>
      <c r="AX30" s="819"/>
      <c r="AY30" s="819"/>
      <c r="AZ30" s="820" t="s">
        <v>490</v>
      </c>
      <c r="BA30" s="820"/>
      <c r="BB30" s="820"/>
      <c r="BC30" s="820"/>
      <c r="BD30" s="820"/>
      <c r="BE30" s="816"/>
      <c r="BF30" s="816"/>
      <c r="BG30" s="816"/>
      <c r="BH30" s="816"/>
      <c r="BI30" s="817"/>
      <c r="BJ30" s="203"/>
      <c r="BK30" s="203"/>
      <c r="BL30" s="203"/>
      <c r="BM30" s="203"/>
      <c r="BN30" s="203"/>
      <c r="BO30" s="216"/>
      <c r="BP30" s="216"/>
      <c r="BQ30" s="213">
        <v>24</v>
      </c>
      <c r="BR30" s="214" t="s">
        <v>552</v>
      </c>
      <c r="BS30" s="756" t="s">
        <v>581</v>
      </c>
      <c r="BT30" s="757"/>
      <c r="BU30" s="757"/>
      <c r="BV30" s="757"/>
      <c r="BW30" s="757"/>
      <c r="BX30" s="757"/>
      <c r="BY30" s="757"/>
      <c r="BZ30" s="757"/>
      <c r="CA30" s="757"/>
      <c r="CB30" s="757"/>
      <c r="CC30" s="757"/>
      <c r="CD30" s="757"/>
      <c r="CE30" s="757"/>
      <c r="CF30" s="757"/>
      <c r="CG30" s="758"/>
      <c r="CH30" s="769">
        <v>-317</v>
      </c>
      <c r="CI30" s="770"/>
      <c r="CJ30" s="770"/>
      <c r="CK30" s="770"/>
      <c r="CL30" s="771"/>
      <c r="CM30" s="769">
        <v>38468</v>
      </c>
      <c r="CN30" s="770"/>
      <c r="CO30" s="770"/>
      <c r="CP30" s="770"/>
      <c r="CQ30" s="771"/>
      <c r="CR30" s="769">
        <v>32197</v>
      </c>
      <c r="CS30" s="770"/>
      <c r="CT30" s="770"/>
      <c r="CU30" s="770"/>
      <c r="CV30" s="771"/>
      <c r="CW30" s="769">
        <v>113</v>
      </c>
      <c r="CX30" s="770"/>
      <c r="CY30" s="770"/>
      <c r="CZ30" s="770"/>
      <c r="DA30" s="771"/>
      <c r="DB30" s="769">
        <v>29097</v>
      </c>
      <c r="DC30" s="770"/>
      <c r="DD30" s="770"/>
      <c r="DE30" s="770"/>
      <c r="DF30" s="771"/>
      <c r="DG30" s="769">
        <v>0</v>
      </c>
      <c r="DH30" s="770"/>
      <c r="DI30" s="770"/>
      <c r="DJ30" s="770"/>
      <c r="DK30" s="771"/>
      <c r="DL30" s="769">
        <v>64089</v>
      </c>
      <c r="DM30" s="770"/>
      <c r="DN30" s="770"/>
      <c r="DO30" s="770"/>
      <c r="DP30" s="771"/>
      <c r="DQ30" s="769">
        <v>11908</v>
      </c>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1584</v>
      </c>
      <c r="R31" s="747"/>
      <c r="S31" s="747"/>
      <c r="T31" s="747"/>
      <c r="U31" s="747"/>
      <c r="V31" s="747">
        <v>1208</v>
      </c>
      <c r="W31" s="747"/>
      <c r="X31" s="747"/>
      <c r="Y31" s="747"/>
      <c r="Z31" s="747"/>
      <c r="AA31" s="747">
        <v>376</v>
      </c>
      <c r="AB31" s="747"/>
      <c r="AC31" s="747"/>
      <c r="AD31" s="747"/>
      <c r="AE31" s="748"/>
      <c r="AF31" s="749">
        <v>376</v>
      </c>
      <c r="AG31" s="750"/>
      <c r="AH31" s="750"/>
      <c r="AI31" s="750"/>
      <c r="AJ31" s="751"/>
      <c r="AK31" s="818">
        <v>680</v>
      </c>
      <c r="AL31" s="819"/>
      <c r="AM31" s="819"/>
      <c r="AN31" s="819"/>
      <c r="AO31" s="819"/>
      <c r="AP31" s="819">
        <v>3990</v>
      </c>
      <c r="AQ31" s="819"/>
      <c r="AR31" s="819"/>
      <c r="AS31" s="819"/>
      <c r="AT31" s="819"/>
      <c r="AU31" s="819">
        <v>2521</v>
      </c>
      <c r="AV31" s="819"/>
      <c r="AW31" s="819"/>
      <c r="AX31" s="819"/>
      <c r="AY31" s="819"/>
      <c r="AZ31" s="820" t="s">
        <v>490</v>
      </c>
      <c r="BA31" s="820"/>
      <c r="BB31" s="820"/>
      <c r="BC31" s="820"/>
      <c r="BD31" s="820"/>
      <c r="BE31" s="816"/>
      <c r="BF31" s="816"/>
      <c r="BG31" s="816"/>
      <c r="BH31" s="816"/>
      <c r="BI31" s="817"/>
      <c r="BJ31" s="203"/>
      <c r="BK31" s="203"/>
      <c r="BL31" s="203"/>
      <c r="BM31" s="203"/>
      <c r="BN31" s="203"/>
      <c r="BO31" s="216"/>
      <c r="BP31" s="216"/>
      <c r="BQ31" s="213">
        <v>25</v>
      </c>
      <c r="BR31" s="214"/>
      <c r="BS31" s="756" t="s">
        <v>582</v>
      </c>
      <c r="BT31" s="757"/>
      <c r="BU31" s="757"/>
      <c r="BV31" s="757"/>
      <c r="BW31" s="757"/>
      <c r="BX31" s="757"/>
      <c r="BY31" s="757"/>
      <c r="BZ31" s="757"/>
      <c r="CA31" s="757"/>
      <c r="CB31" s="757"/>
      <c r="CC31" s="757"/>
      <c r="CD31" s="757"/>
      <c r="CE31" s="757"/>
      <c r="CF31" s="757"/>
      <c r="CG31" s="758"/>
      <c r="CH31" s="769">
        <v>13</v>
      </c>
      <c r="CI31" s="770"/>
      <c r="CJ31" s="770"/>
      <c r="CK31" s="770"/>
      <c r="CL31" s="771"/>
      <c r="CM31" s="769">
        <v>332</v>
      </c>
      <c r="CN31" s="770"/>
      <c r="CO31" s="770"/>
      <c r="CP31" s="770"/>
      <c r="CQ31" s="771"/>
      <c r="CR31" s="769">
        <v>100</v>
      </c>
      <c r="CS31" s="770"/>
      <c r="CT31" s="770"/>
      <c r="CU31" s="770"/>
      <c r="CV31" s="771"/>
      <c r="CW31" s="769">
        <v>72</v>
      </c>
      <c r="CX31" s="770"/>
      <c r="CY31" s="770"/>
      <c r="CZ31" s="770"/>
      <c r="DA31" s="771"/>
      <c r="DB31" s="769">
        <v>0</v>
      </c>
      <c r="DC31" s="770"/>
      <c r="DD31" s="770"/>
      <c r="DE31" s="770"/>
      <c r="DF31" s="771"/>
      <c r="DG31" s="769">
        <v>0</v>
      </c>
      <c r="DH31" s="770"/>
      <c r="DI31" s="770"/>
      <c r="DJ31" s="770"/>
      <c r="DK31" s="771"/>
      <c r="DL31" s="769">
        <v>0</v>
      </c>
      <c r="DM31" s="770"/>
      <c r="DN31" s="770"/>
      <c r="DO31" s="770"/>
      <c r="DP31" s="771"/>
      <c r="DQ31" s="769">
        <v>0</v>
      </c>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83543</v>
      </c>
      <c r="R32" s="747"/>
      <c r="S32" s="747"/>
      <c r="T32" s="747"/>
      <c r="U32" s="747"/>
      <c r="V32" s="747">
        <v>88548</v>
      </c>
      <c r="W32" s="747"/>
      <c r="X32" s="747"/>
      <c r="Y32" s="747"/>
      <c r="Z32" s="747"/>
      <c r="AA32" s="747">
        <v>-5005</v>
      </c>
      <c r="AB32" s="747"/>
      <c r="AC32" s="747"/>
      <c r="AD32" s="747"/>
      <c r="AE32" s="748"/>
      <c r="AF32" s="749">
        <v>24122</v>
      </c>
      <c r="AG32" s="750"/>
      <c r="AH32" s="750"/>
      <c r="AI32" s="750"/>
      <c r="AJ32" s="751"/>
      <c r="AK32" s="818">
        <v>1063</v>
      </c>
      <c r="AL32" s="819"/>
      <c r="AM32" s="819"/>
      <c r="AN32" s="819"/>
      <c r="AO32" s="819"/>
      <c r="AP32" s="819">
        <v>168486</v>
      </c>
      <c r="AQ32" s="819"/>
      <c r="AR32" s="819"/>
      <c r="AS32" s="819"/>
      <c r="AT32" s="819"/>
      <c r="AU32" s="819">
        <v>10278</v>
      </c>
      <c r="AV32" s="819"/>
      <c r="AW32" s="819"/>
      <c r="AX32" s="819"/>
      <c r="AY32" s="819"/>
      <c r="AZ32" s="820" t="s">
        <v>490</v>
      </c>
      <c r="BA32" s="820"/>
      <c r="BB32" s="820"/>
      <c r="BC32" s="820"/>
      <c r="BD32" s="820"/>
      <c r="BE32" s="816" t="s">
        <v>388</v>
      </c>
      <c r="BF32" s="816"/>
      <c r="BG32" s="816"/>
      <c r="BH32" s="816"/>
      <c r="BI32" s="817"/>
      <c r="BJ32" s="203"/>
      <c r="BK32" s="203"/>
      <c r="BL32" s="203"/>
      <c r="BM32" s="203"/>
      <c r="BN32" s="203"/>
      <c r="BO32" s="216"/>
      <c r="BP32" s="216"/>
      <c r="BQ32" s="213">
        <v>26</v>
      </c>
      <c r="BR32" s="214" t="s">
        <v>552</v>
      </c>
      <c r="BS32" s="756" t="s">
        <v>583</v>
      </c>
      <c r="BT32" s="757"/>
      <c r="BU32" s="757"/>
      <c r="BV32" s="757"/>
      <c r="BW32" s="757"/>
      <c r="BX32" s="757"/>
      <c r="BY32" s="757"/>
      <c r="BZ32" s="757"/>
      <c r="CA32" s="757"/>
      <c r="CB32" s="757"/>
      <c r="CC32" s="757"/>
      <c r="CD32" s="757"/>
      <c r="CE32" s="757"/>
      <c r="CF32" s="757"/>
      <c r="CG32" s="758"/>
      <c r="CH32" s="769">
        <v>483</v>
      </c>
      <c r="CI32" s="770"/>
      <c r="CJ32" s="770"/>
      <c r="CK32" s="770"/>
      <c r="CL32" s="771"/>
      <c r="CM32" s="769">
        <v>3396</v>
      </c>
      <c r="CN32" s="770"/>
      <c r="CO32" s="770"/>
      <c r="CP32" s="770"/>
      <c r="CQ32" s="771"/>
      <c r="CR32" s="769">
        <v>6400</v>
      </c>
      <c r="CS32" s="770"/>
      <c r="CT32" s="770"/>
      <c r="CU32" s="770"/>
      <c r="CV32" s="771"/>
      <c r="CW32" s="769">
        <v>0</v>
      </c>
      <c r="CX32" s="770"/>
      <c r="CY32" s="770"/>
      <c r="CZ32" s="770"/>
      <c r="DA32" s="771"/>
      <c r="DB32" s="769">
        <v>7775</v>
      </c>
      <c r="DC32" s="770"/>
      <c r="DD32" s="770"/>
      <c r="DE32" s="770"/>
      <c r="DF32" s="771"/>
      <c r="DG32" s="769">
        <v>0</v>
      </c>
      <c r="DH32" s="770"/>
      <c r="DI32" s="770"/>
      <c r="DJ32" s="770"/>
      <c r="DK32" s="771"/>
      <c r="DL32" s="769">
        <v>5000</v>
      </c>
      <c r="DM32" s="770"/>
      <c r="DN32" s="770"/>
      <c r="DO32" s="770"/>
      <c r="DP32" s="771"/>
      <c r="DQ32" s="769">
        <v>500</v>
      </c>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3100</v>
      </c>
      <c r="R33" s="747"/>
      <c r="S33" s="747"/>
      <c r="T33" s="747"/>
      <c r="U33" s="747"/>
      <c r="V33" s="747">
        <v>2373</v>
      </c>
      <c r="W33" s="747"/>
      <c r="X33" s="747"/>
      <c r="Y33" s="747"/>
      <c r="Z33" s="747"/>
      <c r="AA33" s="747">
        <v>727</v>
      </c>
      <c r="AB33" s="747"/>
      <c r="AC33" s="747"/>
      <c r="AD33" s="747"/>
      <c r="AE33" s="748"/>
      <c r="AF33" s="749">
        <v>3582</v>
      </c>
      <c r="AG33" s="750"/>
      <c r="AH33" s="750"/>
      <c r="AI33" s="750"/>
      <c r="AJ33" s="751"/>
      <c r="AK33" s="818">
        <v>0</v>
      </c>
      <c r="AL33" s="819"/>
      <c r="AM33" s="819"/>
      <c r="AN33" s="819"/>
      <c r="AO33" s="819"/>
      <c r="AP33" s="819">
        <v>3440</v>
      </c>
      <c r="AQ33" s="819"/>
      <c r="AR33" s="819"/>
      <c r="AS33" s="819"/>
      <c r="AT33" s="819"/>
      <c r="AU33" s="819">
        <v>0</v>
      </c>
      <c r="AV33" s="819"/>
      <c r="AW33" s="819"/>
      <c r="AX33" s="819"/>
      <c r="AY33" s="819"/>
      <c r="AZ33" s="820" t="s">
        <v>490</v>
      </c>
      <c r="BA33" s="820"/>
      <c r="BB33" s="820"/>
      <c r="BC33" s="820"/>
      <c r="BD33" s="820"/>
      <c r="BE33" s="816" t="s">
        <v>388</v>
      </c>
      <c r="BF33" s="816"/>
      <c r="BG33" s="816"/>
      <c r="BH33" s="816"/>
      <c r="BI33" s="817"/>
      <c r="BJ33" s="203"/>
      <c r="BK33" s="203"/>
      <c r="BL33" s="203"/>
      <c r="BM33" s="203"/>
      <c r="BN33" s="203"/>
      <c r="BO33" s="216"/>
      <c r="BP33" s="216"/>
      <c r="BQ33" s="213">
        <v>27</v>
      </c>
      <c r="BR33" s="214" t="s">
        <v>552</v>
      </c>
      <c r="BS33" s="756" t="s">
        <v>584</v>
      </c>
      <c r="BT33" s="757"/>
      <c r="BU33" s="757"/>
      <c r="BV33" s="757"/>
      <c r="BW33" s="757"/>
      <c r="BX33" s="757"/>
      <c r="BY33" s="757"/>
      <c r="BZ33" s="757"/>
      <c r="CA33" s="757"/>
      <c r="CB33" s="757"/>
      <c r="CC33" s="757"/>
      <c r="CD33" s="757"/>
      <c r="CE33" s="757"/>
      <c r="CF33" s="757"/>
      <c r="CG33" s="758"/>
      <c r="CH33" s="769">
        <v>500</v>
      </c>
      <c r="CI33" s="770"/>
      <c r="CJ33" s="770"/>
      <c r="CK33" s="770"/>
      <c r="CL33" s="771"/>
      <c r="CM33" s="769">
        <v>4871</v>
      </c>
      <c r="CN33" s="770"/>
      <c r="CO33" s="770"/>
      <c r="CP33" s="770"/>
      <c r="CQ33" s="771"/>
      <c r="CR33" s="769">
        <v>3510</v>
      </c>
      <c r="CS33" s="770"/>
      <c r="CT33" s="770"/>
      <c r="CU33" s="770"/>
      <c r="CV33" s="771"/>
      <c r="CW33" s="769">
        <v>0</v>
      </c>
      <c r="CX33" s="770"/>
      <c r="CY33" s="770"/>
      <c r="CZ33" s="770"/>
      <c r="DA33" s="771"/>
      <c r="DB33" s="769">
        <v>3841</v>
      </c>
      <c r="DC33" s="770"/>
      <c r="DD33" s="770"/>
      <c r="DE33" s="770"/>
      <c r="DF33" s="771"/>
      <c r="DG33" s="769">
        <v>0</v>
      </c>
      <c r="DH33" s="770"/>
      <c r="DI33" s="770"/>
      <c r="DJ33" s="770"/>
      <c r="DK33" s="771"/>
      <c r="DL33" s="769">
        <v>4051</v>
      </c>
      <c r="DM33" s="770"/>
      <c r="DN33" s="770"/>
      <c r="DO33" s="770"/>
      <c r="DP33" s="771"/>
      <c r="DQ33" s="769">
        <v>405</v>
      </c>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20456</v>
      </c>
      <c r="R34" s="747"/>
      <c r="S34" s="747"/>
      <c r="T34" s="747"/>
      <c r="U34" s="747"/>
      <c r="V34" s="747">
        <v>29464</v>
      </c>
      <c r="W34" s="747"/>
      <c r="X34" s="747"/>
      <c r="Y34" s="747"/>
      <c r="Z34" s="747"/>
      <c r="AA34" s="747">
        <v>-9008</v>
      </c>
      <c r="AB34" s="747"/>
      <c r="AC34" s="747"/>
      <c r="AD34" s="747"/>
      <c r="AE34" s="748"/>
      <c r="AF34" s="749">
        <v>6370</v>
      </c>
      <c r="AG34" s="750"/>
      <c r="AH34" s="750"/>
      <c r="AI34" s="750"/>
      <c r="AJ34" s="751"/>
      <c r="AK34" s="818">
        <v>629</v>
      </c>
      <c r="AL34" s="819"/>
      <c r="AM34" s="819"/>
      <c r="AN34" s="819"/>
      <c r="AO34" s="819"/>
      <c r="AP34" s="819">
        <v>2950</v>
      </c>
      <c r="AQ34" s="819"/>
      <c r="AR34" s="819"/>
      <c r="AS34" s="819"/>
      <c r="AT34" s="819"/>
      <c r="AU34" s="819">
        <v>720</v>
      </c>
      <c r="AV34" s="819"/>
      <c r="AW34" s="819"/>
      <c r="AX34" s="819"/>
      <c r="AY34" s="819"/>
      <c r="AZ34" s="820" t="s">
        <v>490</v>
      </c>
      <c r="BA34" s="820"/>
      <c r="BB34" s="820"/>
      <c r="BC34" s="820"/>
      <c r="BD34" s="820"/>
      <c r="BE34" s="816" t="s">
        <v>388</v>
      </c>
      <c r="BF34" s="816"/>
      <c r="BG34" s="816"/>
      <c r="BH34" s="816"/>
      <c r="BI34" s="817"/>
      <c r="BJ34" s="203"/>
      <c r="BK34" s="203"/>
      <c r="BL34" s="203"/>
      <c r="BM34" s="203"/>
      <c r="BN34" s="203"/>
      <c r="BO34" s="216"/>
      <c r="BP34" s="216"/>
      <c r="BQ34" s="213">
        <v>28</v>
      </c>
      <c r="BR34" s="214"/>
      <c r="BS34" s="756" t="s">
        <v>585</v>
      </c>
      <c r="BT34" s="757"/>
      <c r="BU34" s="757"/>
      <c r="BV34" s="757"/>
      <c r="BW34" s="757"/>
      <c r="BX34" s="757"/>
      <c r="BY34" s="757"/>
      <c r="BZ34" s="757"/>
      <c r="CA34" s="757"/>
      <c r="CB34" s="757"/>
      <c r="CC34" s="757"/>
      <c r="CD34" s="757"/>
      <c r="CE34" s="757"/>
      <c r="CF34" s="757"/>
      <c r="CG34" s="758"/>
      <c r="CH34" s="769">
        <v>394</v>
      </c>
      <c r="CI34" s="770"/>
      <c r="CJ34" s="770"/>
      <c r="CK34" s="770"/>
      <c r="CL34" s="771"/>
      <c r="CM34" s="769">
        <v>29829</v>
      </c>
      <c r="CN34" s="770"/>
      <c r="CO34" s="770"/>
      <c r="CP34" s="770"/>
      <c r="CQ34" s="771"/>
      <c r="CR34" s="769">
        <v>28292</v>
      </c>
      <c r="CS34" s="770"/>
      <c r="CT34" s="770"/>
      <c r="CU34" s="770"/>
      <c r="CV34" s="771"/>
      <c r="CW34" s="769">
        <v>0</v>
      </c>
      <c r="CX34" s="770"/>
      <c r="CY34" s="770"/>
      <c r="CZ34" s="770"/>
      <c r="DA34" s="771"/>
      <c r="DB34" s="769">
        <v>21038</v>
      </c>
      <c r="DC34" s="770"/>
      <c r="DD34" s="770"/>
      <c r="DE34" s="770"/>
      <c r="DF34" s="771"/>
      <c r="DG34" s="769">
        <v>0</v>
      </c>
      <c r="DH34" s="770"/>
      <c r="DI34" s="770"/>
      <c r="DJ34" s="770"/>
      <c r="DK34" s="771"/>
      <c r="DL34" s="769">
        <v>0</v>
      </c>
      <c r="DM34" s="770"/>
      <c r="DN34" s="770"/>
      <c r="DO34" s="770"/>
      <c r="DP34" s="771"/>
      <c r="DQ34" s="769">
        <v>0</v>
      </c>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47076</v>
      </c>
      <c r="R35" s="747"/>
      <c r="S35" s="747"/>
      <c r="T35" s="747"/>
      <c r="U35" s="747"/>
      <c r="V35" s="747">
        <v>53180</v>
      </c>
      <c r="W35" s="747"/>
      <c r="X35" s="747"/>
      <c r="Y35" s="747"/>
      <c r="Z35" s="747"/>
      <c r="AA35" s="747">
        <v>-6104</v>
      </c>
      <c r="AB35" s="747"/>
      <c r="AC35" s="747"/>
      <c r="AD35" s="747"/>
      <c r="AE35" s="748"/>
      <c r="AF35" s="749">
        <v>6664</v>
      </c>
      <c r="AG35" s="750"/>
      <c r="AH35" s="750"/>
      <c r="AI35" s="750"/>
      <c r="AJ35" s="751"/>
      <c r="AK35" s="818">
        <v>1417</v>
      </c>
      <c r="AL35" s="819"/>
      <c r="AM35" s="819"/>
      <c r="AN35" s="819"/>
      <c r="AO35" s="819"/>
      <c r="AP35" s="819">
        <v>402183</v>
      </c>
      <c r="AQ35" s="819"/>
      <c r="AR35" s="819"/>
      <c r="AS35" s="819"/>
      <c r="AT35" s="819"/>
      <c r="AU35" s="819">
        <v>95317</v>
      </c>
      <c r="AV35" s="819"/>
      <c r="AW35" s="819"/>
      <c r="AX35" s="819"/>
      <c r="AY35" s="819"/>
      <c r="AZ35" s="820" t="s">
        <v>490</v>
      </c>
      <c r="BA35" s="820"/>
      <c r="BB35" s="820"/>
      <c r="BC35" s="820"/>
      <c r="BD35" s="820"/>
      <c r="BE35" s="816" t="s">
        <v>388</v>
      </c>
      <c r="BF35" s="816"/>
      <c r="BG35" s="816"/>
      <c r="BH35" s="816"/>
      <c r="BI35" s="817"/>
      <c r="BJ35" s="203"/>
      <c r="BK35" s="203"/>
      <c r="BL35" s="203"/>
      <c r="BM35" s="203"/>
      <c r="BN35" s="203"/>
      <c r="BO35" s="216"/>
      <c r="BP35" s="216"/>
      <c r="BQ35" s="213">
        <v>29</v>
      </c>
      <c r="BR35" s="214"/>
      <c r="BS35" s="756" t="s">
        <v>586</v>
      </c>
      <c r="BT35" s="757"/>
      <c r="BU35" s="757"/>
      <c r="BV35" s="757"/>
      <c r="BW35" s="757"/>
      <c r="BX35" s="757"/>
      <c r="BY35" s="757"/>
      <c r="BZ35" s="757"/>
      <c r="CA35" s="757"/>
      <c r="CB35" s="757"/>
      <c r="CC35" s="757"/>
      <c r="CD35" s="757"/>
      <c r="CE35" s="757"/>
      <c r="CF35" s="757"/>
      <c r="CG35" s="758"/>
      <c r="CH35" s="769">
        <v>-24</v>
      </c>
      <c r="CI35" s="770"/>
      <c r="CJ35" s="770"/>
      <c r="CK35" s="770"/>
      <c r="CL35" s="771"/>
      <c r="CM35" s="769">
        <v>1841</v>
      </c>
      <c r="CN35" s="770"/>
      <c r="CO35" s="770"/>
      <c r="CP35" s="770"/>
      <c r="CQ35" s="771"/>
      <c r="CR35" s="769">
        <v>810</v>
      </c>
      <c r="CS35" s="770"/>
      <c r="CT35" s="770"/>
      <c r="CU35" s="770"/>
      <c r="CV35" s="771"/>
      <c r="CW35" s="769">
        <v>0</v>
      </c>
      <c r="CX35" s="770"/>
      <c r="CY35" s="770"/>
      <c r="CZ35" s="770"/>
      <c r="DA35" s="771"/>
      <c r="DB35" s="769">
        <v>0</v>
      </c>
      <c r="DC35" s="770"/>
      <c r="DD35" s="770"/>
      <c r="DE35" s="770"/>
      <c r="DF35" s="771"/>
      <c r="DG35" s="769">
        <v>0</v>
      </c>
      <c r="DH35" s="770"/>
      <c r="DI35" s="770"/>
      <c r="DJ35" s="770"/>
      <c r="DK35" s="771"/>
      <c r="DL35" s="769">
        <v>0</v>
      </c>
      <c r="DM35" s="770"/>
      <c r="DN35" s="770"/>
      <c r="DO35" s="770"/>
      <c r="DP35" s="771"/>
      <c r="DQ35" s="769">
        <v>0</v>
      </c>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132523</v>
      </c>
      <c r="R36" s="747"/>
      <c r="S36" s="747"/>
      <c r="T36" s="747"/>
      <c r="U36" s="747"/>
      <c r="V36" s="747">
        <v>123865</v>
      </c>
      <c r="W36" s="747"/>
      <c r="X36" s="747"/>
      <c r="Y36" s="747"/>
      <c r="Z36" s="747"/>
      <c r="AA36" s="747">
        <v>8658</v>
      </c>
      <c r="AB36" s="747"/>
      <c r="AC36" s="747"/>
      <c r="AD36" s="747"/>
      <c r="AE36" s="748"/>
      <c r="AF36" s="749">
        <v>14096</v>
      </c>
      <c r="AG36" s="750"/>
      <c r="AH36" s="750"/>
      <c r="AI36" s="750"/>
      <c r="AJ36" s="751"/>
      <c r="AK36" s="818">
        <v>46816</v>
      </c>
      <c r="AL36" s="819"/>
      <c r="AM36" s="819"/>
      <c r="AN36" s="819"/>
      <c r="AO36" s="819"/>
      <c r="AP36" s="819">
        <v>821692</v>
      </c>
      <c r="AQ36" s="819"/>
      <c r="AR36" s="819"/>
      <c r="AS36" s="819"/>
      <c r="AT36" s="819"/>
      <c r="AU36" s="819">
        <v>451931</v>
      </c>
      <c r="AV36" s="819"/>
      <c r="AW36" s="819"/>
      <c r="AX36" s="819"/>
      <c r="AY36" s="819"/>
      <c r="AZ36" s="820" t="s">
        <v>490</v>
      </c>
      <c r="BA36" s="820"/>
      <c r="BB36" s="820"/>
      <c r="BC36" s="820"/>
      <c r="BD36" s="820"/>
      <c r="BE36" s="816" t="s">
        <v>388</v>
      </c>
      <c r="BF36" s="816"/>
      <c r="BG36" s="816"/>
      <c r="BH36" s="816"/>
      <c r="BI36" s="817"/>
      <c r="BJ36" s="203"/>
      <c r="BK36" s="203"/>
      <c r="BL36" s="203"/>
      <c r="BM36" s="203"/>
      <c r="BN36" s="203"/>
      <c r="BO36" s="216"/>
      <c r="BP36" s="216"/>
      <c r="BQ36" s="213">
        <v>30</v>
      </c>
      <c r="BR36" s="214" t="s">
        <v>552</v>
      </c>
      <c r="BS36" s="756" t="s">
        <v>587</v>
      </c>
      <c r="BT36" s="757"/>
      <c r="BU36" s="757"/>
      <c r="BV36" s="757"/>
      <c r="BW36" s="757"/>
      <c r="BX36" s="757"/>
      <c r="BY36" s="757"/>
      <c r="BZ36" s="757"/>
      <c r="CA36" s="757"/>
      <c r="CB36" s="757"/>
      <c r="CC36" s="757"/>
      <c r="CD36" s="757"/>
      <c r="CE36" s="757"/>
      <c r="CF36" s="757"/>
      <c r="CG36" s="758"/>
      <c r="CH36" s="769">
        <v>239</v>
      </c>
      <c r="CI36" s="770"/>
      <c r="CJ36" s="770"/>
      <c r="CK36" s="770"/>
      <c r="CL36" s="771"/>
      <c r="CM36" s="769">
        <v>5073</v>
      </c>
      <c r="CN36" s="770"/>
      <c r="CO36" s="770"/>
      <c r="CP36" s="770"/>
      <c r="CQ36" s="771"/>
      <c r="CR36" s="769">
        <v>2040</v>
      </c>
      <c r="CS36" s="770"/>
      <c r="CT36" s="770"/>
      <c r="CU36" s="770"/>
      <c r="CV36" s="771"/>
      <c r="CW36" s="769">
        <v>0</v>
      </c>
      <c r="CX36" s="770"/>
      <c r="CY36" s="770"/>
      <c r="CZ36" s="770"/>
      <c r="DA36" s="771"/>
      <c r="DB36" s="769">
        <v>344</v>
      </c>
      <c r="DC36" s="770"/>
      <c r="DD36" s="770"/>
      <c r="DE36" s="770"/>
      <c r="DF36" s="771"/>
      <c r="DG36" s="769">
        <v>0</v>
      </c>
      <c r="DH36" s="770"/>
      <c r="DI36" s="770"/>
      <c r="DJ36" s="770"/>
      <c r="DK36" s="771"/>
      <c r="DL36" s="769">
        <v>75</v>
      </c>
      <c r="DM36" s="770"/>
      <c r="DN36" s="770"/>
      <c r="DO36" s="770"/>
      <c r="DP36" s="771"/>
      <c r="DQ36" s="769">
        <v>8</v>
      </c>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29725</v>
      </c>
      <c r="R37" s="747"/>
      <c r="S37" s="747"/>
      <c r="T37" s="747"/>
      <c r="U37" s="747"/>
      <c r="V37" s="747">
        <v>31532</v>
      </c>
      <c r="W37" s="747"/>
      <c r="X37" s="747"/>
      <c r="Y37" s="747"/>
      <c r="Z37" s="747"/>
      <c r="AA37" s="747">
        <v>-1807</v>
      </c>
      <c r="AB37" s="747"/>
      <c r="AC37" s="747"/>
      <c r="AD37" s="747"/>
      <c r="AE37" s="748"/>
      <c r="AF37" s="749">
        <v>3843</v>
      </c>
      <c r="AG37" s="750"/>
      <c r="AH37" s="750"/>
      <c r="AI37" s="750"/>
      <c r="AJ37" s="751"/>
      <c r="AK37" s="818">
        <v>4022</v>
      </c>
      <c r="AL37" s="819"/>
      <c r="AM37" s="819"/>
      <c r="AN37" s="819"/>
      <c r="AO37" s="819"/>
      <c r="AP37" s="819">
        <v>58275</v>
      </c>
      <c r="AQ37" s="819"/>
      <c r="AR37" s="819"/>
      <c r="AS37" s="819"/>
      <c r="AT37" s="819"/>
      <c r="AU37" s="819">
        <v>37259</v>
      </c>
      <c r="AV37" s="819"/>
      <c r="AW37" s="819"/>
      <c r="AX37" s="819"/>
      <c r="AY37" s="819"/>
      <c r="AZ37" s="820" t="s">
        <v>490</v>
      </c>
      <c r="BA37" s="820"/>
      <c r="BB37" s="820"/>
      <c r="BC37" s="820"/>
      <c r="BD37" s="820"/>
      <c r="BE37" s="816" t="s">
        <v>388</v>
      </c>
      <c r="BF37" s="816"/>
      <c r="BG37" s="816"/>
      <c r="BH37" s="816"/>
      <c r="BI37" s="817"/>
      <c r="BJ37" s="203"/>
      <c r="BK37" s="203"/>
      <c r="BL37" s="203"/>
      <c r="BM37" s="203"/>
      <c r="BN37" s="203"/>
      <c r="BO37" s="216"/>
      <c r="BP37" s="216"/>
      <c r="BQ37" s="213">
        <v>31</v>
      </c>
      <c r="BR37" s="214"/>
      <c r="BS37" s="756" t="s">
        <v>588</v>
      </c>
      <c r="BT37" s="757"/>
      <c r="BU37" s="757"/>
      <c r="BV37" s="757"/>
      <c r="BW37" s="757"/>
      <c r="BX37" s="757"/>
      <c r="BY37" s="757"/>
      <c r="BZ37" s="757"/>
      <c r="CA37" s="757"/>
      <c r="CB37" s="757"/>
      <c r="CC37" s="757"/>
      <c r="CD37" s="757"/>
      <c r="CE37" s="757"/>
      <c r="CF37" s="757"/>
      <c r="CG37" s="758"/>
      <c r="CH37" s="769">
        <v>9</v>
      </c>
      <c r="CI37" s="770"/>
      <c r="CJ37" s="770"/>
      <c r="CK37" s="770"/>
      <c r="CL37" s="771"/>
      <c r="CM37" s="769">
        <v>132</v>
      </c>
      <c r="CN37" s="770"/>
      <c r="CO37" s="770"/>
      <c r="CP37" s="770"/>
      <c r="CQ37" s="771"/>
      <c r="CR37" s="769">
        <v>100</v>
      </c>
      <c r="CS37" s="770"/>
      <c r="CT37" s="770"/>
      <c r="CU37" s="770"/>
      <c r="CV37" s="771"/>
      <c r="CW37" s="769">
        <v>0</v>
      </c>
      <c r="CX37" s="770"/>
      <c r="CY37" s="770"/>
      <c r="CZ37" s="770"/>
      <c r="DA37" s="771"/>
      <c r="DB37" s="769">
        <v>0</v>
      </c>
      <c r="DC37" s="770"/>
      <c r="DD37" s="770"/>
      <c r="DE37" s="770"/>
      <c r="DF37" s="771"/>
      <c r="DG37" s="769">
        <v>0</v>
      </c>
      <c r="DH37" s="770"/>
      <c r="DI37" s="770"/>
      <c r="DJ37" s="770"/>
      <c r="DK37" s="771"/>
      <c r="DL37" s="769">
        <v>0</v>
      </c>
      <c r="DM37" s="770"/>
      <c r="DN37" s="770"/>
      <c r="DO37" s="770"/>
      <c r="DP37" s="771"/>
      <c r="DQ37" s="769">
        <v>0</v>
      </c>
      <c r="DR37" s="770"/>
      <c r="DS37" s="770"/>
      <c r="DT37" s="770"/>
      <c r="DU37" s="771"/>
      <c r="DV37" s="772"/>
      <c r="DW37" s="773"/>
      <c r="DX37" s="773"/>
      <c r="DY37" s="773"/>
      <c r="DZ37" s="774"/>
      <c r="EA37" s="197"/>
    </row>
    <row r="38" spans="1:131" s="198" customFormat="1" ht="26.25" customHeight="1">
      <c r="A38" s="217">
        <v>11</v>
      </c>
      <c r="B38" s="743" t="s">
        <v>394</v>
      </c>
      <c r="C38" s="744"/>
      <c r="D38" s="744"/>
      <c r="E38" s="744"/>
      <c r="F38" s="744"/>
      <c r="G38" s="744"/>
      <c r="H38" s="744"/>
      <c r="I38" s="744"/>
      <c r="J38" s="744"/>
      <c r="K38" s="744"/>
      <c r="L38" s="744"/>
      <c r="M38" s="744"/>
      <c r="N38" s="744"/>
      <c r="O38" s="744"/>
      <c r="P38" s="745"/>
      <c r="Q38" s="746">
        <v>23280</v>
      </c>
      <c r="R38" s="747"/>
      <c r="S38" s="747"/>
      <c r="T38" s="747"/>
      <c r="U38" s="747"/>
      <c r="V38" s="747">
        <v>100737</v>
      </c>
      <c r="W38" s="747"/>
      <c r="X38" s="747"/>
      <c r="Y38" s="747"/>
      <c r="Z38" s="747"/>
      <c r="AA38" s="747">
        <v>-77457</v>
      </c>
      <c r="AB38" s="747"/>
      <c r="AC38" s="747"/>
      <c r="AD38" s="747"/>
      <c r="AE38" s="748"/>
      <c r="AF38" s="749" t="s">
        <v>110</v>
      </c>
      <c r="AG38" s="750"/>
      <c r="AH38" s="750"/>
      <c r="AI38" s="750"/>
      <c r="AJ38" s="751"/>
      <c r="AK38" s="818">
        <v>678</v>
      </c>
      <c r="AL38" s="819"/>
      <c r="AM38" s="819"/>
      <c r="AN38" s="819"/>
      <c r="AO38" s="819"/>
      <c r="AP38" s="819">
        <v>197134</v>
      </c>
      <c r="AQ38" s="819"/>
      <c r="AR38" s="819"/>
      <c r="AS38" s="819"/>
      <c r="AT38" s="819"/>
      <c r="AU38" s="819">
        <v>27334</v>
      </c>
      <c r="AV38" s="819"/>
      <c r="AW38" s="819"/>
      <c r="AX38" s="819"/>
      <c r="AY38" s="819"/>
      <c r="AZ38" s="820" t="s">
        <v>490</v>
      </c>
      <c r="BA38" s="820"/>
      <c r="BB38" s="820"/>
      <c r="BC38" s="820"/>
      <c r="BD38" s="820"/>
      <c r="BE38" s="816" t="s">
        <v>388</v>
      </c>
      <c r="BF38" s="816"/>
      <c r="BG38" s="816"/>
      <c r="BH38" s="816"/>
      <c r="BI38" s="817"/>
      <c r="BJ38" s="203"/>
      <c r="BK38" s="203"/>
      <c r="BL38" s="203"/>
      <c r="BM38" s="203"/>
      <c r="BN38" s="203"/>
      <c r="BO38" s="216"/>
      <c r="BP38" s="216"/>
      <c r="BQ38" s="213">
        <v>32</v>
      </c>
      <c r="BR38" s="214"/>
      <c r="BS38" s="756" t="s">
        <v>589</v>
      </c>
      <c r="BT38" s="757"/>
      <c r="BU38" s="757"/>
      <c r="BV38" s="757"/>
      <c r="BW38" s="757"/>
      <c r="BX38" s="757"/>
      <c r="BY38" s="757"/>
      <c r="BZ38" s="757"/>
      <c r="CA38" s="757"/>
      <c r="CB38" s="757"/>
      <c r="CC38" s="757"/>
      <c r="CD38" s="757"/>
      <c r="CE38" s="757"/>
      <c r="CF38" s="757"/>
      <c r="CG38" s="758"/>
      <c r="CH38" s="769">
        <v>74</v>
      </c>
      <c r="CI38" s="770"/>
      <c r="CJ38" s="770"/>
      <c r="CK38" s="770"/>
      <c r="CL38" s="771"/>
      <c r="CM38" s="769">
        <v>976</v>
      </c>
      <c r="CN38" s="770"/>
      <c r="CO38" s="770"/>
      <c r="CP38" s="770"/>
      <c r="CQ38" s="771"/>
      <c r="CR38" s="769">
        <v>90</v>
      </c>
      <c r="CS38" s="770"/>
      <c r="CT38" s="770"/>
      <c r="CU38" s="770"/>
      <c r="CV38" s="771"/>
      <c r="CW38" s="769">
        <v>0</v>
      </c>
      <c r="CX38" s="770"/>
      <c r="CY38" s="770"/>
      <c r="CZ38" s="770"/>
      <c r="DA38" s="771"/>
      <c r="DB38" s="769">
        <v>0</v>
      </c>
      <c r="DC38" s="770"/>
      <c r="DD38" s="770"/>
      <c r="DE38" s="770"/>
      <c r="DF38" s="771"/>
      <c r="DG38" s="769">
        <v>0</v>
      </c>
      <c r="DH38" s="770"/>
      <c r="DI38" s="770"/>
      <c r="DJ38" s="770"/>
      <c r="DK38" s="771"/>
      <c r="DL38" s="769">
        <v>0</v>
      </c>
      <c r="DM38" s="770"/>
      <c r="DN38" s="770"/>
      <c r="DO38" s="770"/>
      <c r="DP38" s="771"/>
      <c r="DQ38" s="769">
        <v>0</v>
      </c>
      <c r="DR38" s="770"/>
      <c r="DS38" s="770"/>
      <c r="DT38" s="770"/>
      <c r="DU38" s="771"/>
      <c r="DV38" s="772"/>
      <c r="DW38" s="773"/>
      <c r="DX38" s="773"/>
      <c r="DY38" s="773"/>
      <c r="DZ38" s="774"/>
      <c r="EA38" s="197"/>
    </row>
    <row r="39" spans="1:131" s="198" customFormat="1" ht="26.25" customHeight="1">
      <c r="A39" s="217">
        <v>12</v>
      </c>
      <c r="B39" s="743" t="s">
        <v>395</v>
      </c>
      <c r="C39" s="744"/>
      <c r="D39" s="744"/>
      <c r="E39" s="744"/>
      <c r="F39" s="744"/>
      <c r="G39" s="744"/>
      <c r="H39" s="744"/>
      <c r="I39" s="744"/>
      <c r="J39" s="744"/>
      <c r="K39" s="744"/>
      <c r="L39" s="744"/>
      <c r="M39" s="744"/>
      <c r="N39" s="744"/>
      <c r="O39" s="744"/>
      <c r="P39" s="745"/>
      <c r="Q39" s="746">
        <v>9241</v>
      </c>
      <c r="R39" s="747"/>
      <c r="S39" s="747"/>
      <c r="T39" s="747"/>
      <c r="U39" s="747"/>
      <c r="V39" s="747">
        <v>7636</v>
      </c>
      <c r="W39" s="747"/>
      <c r="X39" s="747"/>
      <c r="Y39" s="747"/>
      <c r="Z39" s="747"/>
      <c r="AA39" s="747">
        <v>1605</v>
      </c>
      <c r="AB39" s="747"/>
      <c r="AC39" s="747"/>
      <c r="AD39" s="747"/>
      <c r="AE39" s="748"/>
      <c r="AF39" s="749">
        <v>1605</v>
      </c>
      <c r="AG39" s="750"/>
      <c r="AH39" s="750"/>
      <c r="AI39" s="750"/>
      <c r="AJ39" s="751"/>
      <c r="AK39" s="818">
        <v>0</v>
      </c>
      <c r="AL39" s="819"/>
      <c r="AM39" s="819"/>
      <c r="AN39" s="819"/>
      <c r="AO39" s="819"/>
      <c r="AP39" s="819">
        <v>4630</v>
      </c>
      <c r="AQ39" s="819"/>
      <c r="AR39" s="819"/>
      <c r="AS39" s="819"/>
      <c r="AT39" s="819"/>
      <c r="AU39" s="819">
        <v>0</v>
      </c>
      <c r="AV39" s="819"/>
      <c r="AW39" s="819"/>
      <c r="AX39" s="819"/>
      <c r="AY39" s="819"/>
      <c r="AZ39" s="820" t="s">
        <v>490</v>
      </c>
      <c r="BA39" s="820"/>
      <c r="BB39" s="820"/>
      <c r="BC39" s="820"/>
      <c r="BD39" s="820"/>
      <c r="BE39" s="816" t="s">
        <v>396</v>
      </c>
      <c r="BF39" s="816"/>
      <c r="BG39" s="816"/>
      <c r="BH39" s="816"/>
      <c r="BI39" s="817"/>
      <c r="BJ39" s="203"/>
      <c r="BK39" s="203"/>
      <c r="BL39" s="203"/>
      <c r="BM39" s="203"/>
      <c r="BN39" s="203"/>
      <c r="BO39" s="216"/>
      <c r="BP39" s="216"/>
      <c r="BQ39" s="213">
        <v>33</v>
      </c>
      <c r="BR39" s="214"/>
      <c r="BS39" s="756" t="s">
        <v>590</v>
      </c>
      <c r="BT39" s="757"/>
      <c r="BU39" s="757"/>
      <c r="BV39" s="757"/>
      <c r="BW39" s="757"/>
      <c r="BX39" s="757"/>
      <c r="BY39" s="757"/>
      <c r="BZ39" s="757"/>
      <c r="CA39" s="757"/>
      <c r="CB39" s="757"/>
      <c r="CC39" s="757"/>
      <c r="CD39" s="757"/>
      <c r="CE39" s="757"/>
      <c r="CF39" s="757"/>
      <c r="CG39" s="758"/>
      <c r="CH39" s="769">
        <v>-20</v>
      </c>
      <c r="CI39" s="770"/>
      <c r="CJ39" s="770"/>
      <c r="CK39" s="770"/>
      <c r="CL39" s="771"/>
      <c r="CM39" s="769">
        <v>207</v>
      </c>
      <c r="CN39" s="770"/>
      <c r="CO39" s="770"/>
      <c r="CP39" s="770"/>
      <c r="CQ39" s="771"/>
      <c r="CR39" s="769">
        <v>100</v>
      </c>
      <c r="CS39" s="770"/>
      <c r="CT39" s="770"/>
      <c r="CU39" s="770"/>
      <c r="CV39" s="771"/>
      <c r="CW39" s="769">
        <v>0</v>
      </c>
      <c r="CX39" s="770"/>
      <c r="CY39" s="770"/>
      <c r="CZ39" s="770"/>
      <c r="DA39" s="771"/>
      <c r="DB39" s="769">
        <v>0</v>
      </c>
      <c r="DC39" s="770"/>
      <c r="DD39" s="770"/>
      <c r="DE39" s="770"/>
      <c r="DF39" s="771"/>
      <c r="DG39" s="769">
        <v>0</v>
      </c>
      <c r="DH39" s="770"/>
      <c r="DI39" s="770"/>
      <c r="DJ39" s="770"/>
      <c r="DK39" s="771"/>
      <c r="DL39" s="769">
        <v>0</v>
      </c>
      <c r="DM39" s="770"/>
      <c r="DN39" s="770"/>
      <c r="DO39" s="770"/>
      <c r="DP39" s="771"/>
      <c r="DQ39" s="769">
        <v>0</v>
      </c>
      <c r="DR39" s="770"/>
      <c r="DS39" s="770"/>
      <c r="DT39" s="770"/>
      <c r="DU39" s="771"/>
      <c r="DV39" s="772"/>
      <c r="DW39" s="773"/>
      <c r="DX39" s="773"/>
      <c r="DY39" s="773"/>
      <c r="DZ39" s="774"/>
      <c r="EA39" s="197"/>
    </row>
    <row r="40" spans="1:131" s="198" customFormat="1" ht="26.25" customHeight="1">
      <c r="A40" s="212">
        <v>13</v>
      </c>
      <c r="B40" s="743" t="s">
        <v>397</v>
      </c>
      <c r="C40" s="744"/>
      <c r="D40" s="744"/>
      <c r="E40" s="744"/>
      <c r="F40" s="744"/>
      <c r="G40" s="744"/>
      <c r="H40" s="744"/>
      <c r="I40" s="744"/>
      <c r="J40" s="744"/>
      <c r="K40" s="744"/>
      <c r="L40" s="744"/>
      <c r="M40" s="744"/>
      <c r="N40" s="744"/>
      <c r="O40" s="744"/>
      <c r="P40" s="745"/>
      <c r="Q40" s="746">
        <v>3590</v>
      </c>
      <c r="R40" s="747"/>
      <c r="S40" s="747"/>
      <c r="T40" s="747"/>
      <c r="U40" s="747"/>
      <c r="V40" s="747">
        <v>3118</v>
      </c>
      <c r="W40" s="747"/>
      <c r="X40" s="747"/>
      <c r="Y40" s="747"/>
      <c r="Z40" s="747"/>
      <c r="AA40" s="747">
        <v>472</v>
      </c>
      <c r="AB40" s="747"/>
      <c r="AC40" s="747"/>
      <c r="AD40" s="747"/>
      <c r="AE40" s="748"/>
      <c r="AF40" s="749">
        <v>472</v>
      </c>
      <c r="AG40" s="750"/>
      <c r="AH40" s="750"/>
      <c r="AI40" s="750"/>
      <c r="AJ40" s="751"/>
      <c r="AK40" s="818">
        <v>996</v>
      </c>
      <c r="AL40" s="819"/>
      <c r="AM40" s="819"/>
      <c r="AN40" s="819"/>
      <c r="AO40" s="819"/>
      <c r="AP40" s="819">
        <v>1951</v>
      </c>
      <c r="AQ40" s="819"/>
      <c r="AR40" s="819"/>
      <c r="AS40" s="819"/>
      <c r="AT40" s="819"/>
      <c r="AU40" s="819">
        <v>927</v>
      </c>
      <c r="AV40" s="819"/>
      <c r="AW40" s="819"/>
      <c r="AX40" s="819"/>
      <c r="AY40" s="819"/>
      <c r="AZ40" s="820" t="s">
        <v>490</v>
      </c>
      <c r="BA40" s="820"/>
      <c r="BB40" s="820"/>
      <c r="BC40" s="820"/>
      <c r="BD40" s="820"/>
      <c r="BE40" s="816" t="s">
        <v>396</v>
      </c>
      <c r="BF40" s="816"/>
      <c r="BG40" s="816"/>
      <c r="BH40" s="816"/>
      <c r="BI40" s="817"/>
      <c r="BJ40" s="203"/>
      <c r="BK40" s="203"/>
      <c r="BL40" s="203"/>
      <c r="BM40" s="203"/>
      <c r="BN40" s="203"/>
      <c r="BO40" s="216"/>
      <c r="BP40" s="216"/>
      <c r="BQ40" s="213">
        <v>34</v>
      </c>
      <c r="BR40" s="214" t="s">
        <v>552</v>
      </c>
      <c r="BS40" s="756" t="s">
        <v>591</v>
      </c>
      <c r="BT40" s="757"/>
      <c r="BU40" s="757"/>
      <c r="BV40" s="757"/>
      <c r="BW40" s="757"/>
      <c r="BX40" s="757"/>
      <c r="BY40" s="757"/>
      <c r="BZ40" s="757"/>
      <c r="CA40" s="757"/>
      <c r="CB40" s="757"/>
      <c r="CC40" s="757"/>
      <c r="CD40" s="757"/>
      <c r="CE40" s="757"/>
      <c r="CF40" s="757"/>
      <c r="CG40" s="758"/>
      <c r="CH40" s="769">
        <v>1292</v>
      </c>
      <c r="CI40" s="770"/>
      <c r="CJ40" s="770"/>
      <c r="CK40" s="770"/>
      <c r="CL40" s="771"/>
      <c r="CM40" s="769">
        <v>26008</v>
      </c>
      <c r="CN40" s="770"/>
      <c r="CO40" s="770"/>
      <c r="CP40" s="770"/>
      <c r="CQ40" s="771"/>
      <c r="CR40" s="769">
        <v>3</v>
      </c>
      <c r="CS40" s="770"/>
      <c r="CT40" s="770"/>
      <c r="CU40" s="770"/>
      <c r="CV40" s="771"/>
      <c r="CW40" s="769">
        <v>114</v>
      </c>
      <c r="CX40" s="770"/>
      <c r="CY40" s="770"/>
      <c r="CZ40" s="770"/>
      <c r="DA40" s="771"/>
      <c r="DB40" s="769">
        <v>1322</v>
      </c>
      <c r="DC40" s="770"/>
      <c r="DD40" s="770"/>
      <c r="DE40" s="770"/>
      <c r="DF40" s="771"/>
      <c r="DG40" s="769">
        <v>0</v>
      </c>
      <c r="DH40" s="770"/>
      <c r="DI40" s="770"/>
      <c r="DJ40" s="770"/>
      <c r="DK40" s="771"/>
      <c r="DL40" s="769">
        <v>58116</v>
      </c>
      <c r="DM40" s="770"/>
      <c r="DN40" s="770"/>
      <c r="DO40" s="770"/>
      <c r="DP40" s="771"/>
      <c r="DQ40" s="769">
        <v>5812</v>
      </c>
      <c r="DR40" s="770"/>
      <c r="DS40" s="770"/>
      <c r="DT40" s="770"/>
      <c r="DU40" s="771"/>
      <c r="DV40" s="772"/>
      <c r="DW40" s="773"/>
      <c r="DX40" s="773"/>
      <c r="DY40" s="773"/>
      <c r="DZ40" s="774"/>
      <c r="EA40" s="197"/>
    </row>
    <row r="41" spans="1:131" s="198" customFormat="1" ht="26.25" customHeight="1">
      <c r="A41" s="212">
        <v>14</v>
      </c>
      <c r="B41" s="743" t="s">
        <v>398</v>
      </c>
      <c r="C41" s="744"/>
      <c r="D41" s="744"/>
      <c r="E41" s="744"/>
      <c r="F41" s="744"/>
      <c r="G41" s="744"/>
      <c r="H41" s="744"/>
      <c r="I41" s="744"/>
      <c r="J41" s="744"/>
      <c r="K41" s="744"/>
      <c r="L41" s="744"/>
      <c r="M41" s="744"/>
      <c r="N41" s="744"/>
      <c r="O41" s="744"/>
      <c r="P41" s="745"/>
      <c r="Q41" s="746">
        <v>4026</v>
      </c>
      <c r="R41" s="747"/>
      <c r="S41" s="747"/>
      <c r="T41" s="747"/>
      <c r="U41" s="747"/>
      <c r="V41" s="747">
        <v>4026</v>
      </c>
      <c r="W41" s="747"/>
      <c r="X41" s="747"/>
      <c r="Y41" s="747"/>
      <c r="Z41" s="747"/>
      <c r="AA41" s="747" t="s">
        <v>554</v>
      </c>
      <c r="AB41" s="747"/>
      <c r="AC41" s="747"/>
      <c r="AD41" s="747"/>
      <c r="AE41" s="748"/>
      <c r="AF41" s="749" t="s">
        <v>110</v>
      </c>
      <c r="AG41" s="750"/>
      <c r="AH41" s="750"/>
      <c r="AI41" s="750"/>
      <c r="AJ41" s="751"/>
      <c r="AK41" s="818">
        <v>2272</v>
      </c>
      <c r="AL41" s="819"/>
      <c r="AM41" s="819"/>
      <c r="AN41" s="819"/>
      <c r="AO41" s="819"/>
      <c r="AP41" s="819">
        <v>4678</v>
      </c>
      <c r="AQ41" s="819"/>
      <c r="AR41" s="819"/>
      <c r="AS41" s="819"/>
      <c r="AT41" s="819"/>
      <c r="AU41" s="819">
        <v>2933</v>
      </c>
      <c r="AV41" s="819"/>
      <c r="AW41" s="819"/>
      <c r="AX41" s="819"/>
      <c r="AY41" s="819"/>
      <c r="AZ41" s="820" t="s">
        <v>490</v>
      </c>
      <c r="BA41" s="820"/>
      <c r="BB41" s="820"/>
      <c r="BC41" s="820"/>
      <c r="BD41" s="820"/>
      <c r="BE41" s="816" t="s">
        <v>396</v>
      </c>
      <c r="BF41" s="816"/>
      <c r="BG41" s="816"/>
      <c r="BH41" s="816"/>
      <c r="BI41" s="817"/>
      <c r="BJ41" s="203"/>
      <c r="BK41" s="203"/>
      <c r="BL41" s="203"/>
      <c r="BM41" s="203"/>
      <c r="BN41" s="203"/>
      <c r="BO41" s="216"/>
      <c r="BP41" s="216"/>
      <c r="BQ41" s="213">
        <v>35</v>
      </c>
      <c r="BR41" s="214" t="s">
        <v>552</v>
      </c>
      <c r="BS41" s="756" t="s">
        <v>592</v>
      </c>
      <c r="BT41" s="757"/>
      <c r="BU41" s="757"/>
      <c r="BV41" s="757"/>
      <c r="BW41" s="757"/>
      <c r="BX41" s="757"/>
      <c r="BY41" s="757"/>
      <c r="BZ41" s="757"/>
      <c r="CA41" s="757"/>
      <c r="CB41" s="757"/>
      <c r="CC41" s="757"/>
      <c r="CD41" s="757"/>
      <c r="CE41" s="757"/>
      <c r="CF41" s="757"/>
      <c r="CG41" s="758"/>
      <c r="CH41" s="769">
        <v>26</v>
      </c>
      <c r="CI41" s="770"/>
      <c r="CJ41" s="770"/>
      <c r="CK41" s="770"/>
      <c r="CL41" s="771"/>
      <c r="CM41" s="769">
        <v>931</v>
      </c>
      <c r="CN41" s="770"/>
      <c r="CO41" s="770"/>
      <c r="CP41" s="770"/>
      <c r="CQ41" s="771"/>
      <c r="CR41" s="769">
        <v>50</v>
      </c>
      <c r="CS41" s="770"/>
      <c r="CT41" s="770"/>
      <c r="CU41" s="770"/>
      <c r="CV41" s="771"/>
      <c r="CW41" s="769">
        <v>4000</v>
      </c>
      <c r="CX41" s="770"/>
      <c r="CY41" s="770"/>
      <c r="CZ41" s="770"/>
      <c r="DA41" s="771"/>
      <c r="DB41" s="769">
        <v>50000</v>
      </c>
      <c r="DC41" s="770"/>
      <c r="DD41" s="770"/>
      <c r="DE41" s="770"/>
      <c r="DF41" s="771"/>
      <c r="DG41" s="769">
        <v>0</v>
      </c>
      <c r="DH41" s="770"/>
      <c r="DI41" s="770"/>
      <c r="DJ41" s="770"/>
      <c r="DK41" s="771"/>
      <c r="DL41" s="769">
        <v>54065</v>
      </c>
      <c r="DM41" s="770"/>
      <c r="DN41" s="770"/>
      <c r="DO41" s="770"/>
      <c r="DP41" s="771"/>
      <c r="DQ41" s="769">
        <v>48658</v>
      </c>
      <c r="DR41" s="770"/>
      <c r="DS41" s="770"/>
      <c r="DT41" s="770"/>
      <c r="DU41" s="771"/>
      <c r="DV41" s="772"/>
      <c r="DW41" s="773"/>
      <c r="DX41" s="773"/>
      <c r="DY41" s="773"/>
      <c r="DZ41" s="774"/>
      <c r="EA41" s="197"/>
    </row>
    <row r="42" spans="1:131" s="198" customFormat="1" ht="26.25" customHeight="1">
      <c r="A42" s="212">
        <v>15</v>
      </c>
      <c r="B42" s="743" t="s">
        <v>399</v>
      </c>
      <c r="C42" s="744"/>
      <c r="D42" s="744"/>
      <c r="E42" s="744"/>
      <c r="F42" s="744"/>
      <c r="G42" s="744"/>
      <c r="H42" s="744"/>
      <c r="I42" s="744"/>
      <c r="J42" s="744"/>
      <c r="K42" s="744"/>
      <c r="L42" s="744"/>
      <c r="M42" s="744"/>
      <c r="N42" s="744"/>
      <c r="O42" s="744"/>
      <c r="P42" s="745"/>
      <c r="Q42" s="746">
        <v>125</v>
      </c>
      <c r="R42" s="747"/>
      <c r="S42" s="747"/>
      <c r="T42" s="747"/>
      <c r="U42" s="747"/>
      <c r="V42" s="747">
        <v>57</v>
      </c>
      <c r="W42" s="747"/>
      <c r="X42" s="747"/>
      <c r="Y42" s="747"/>
      <c r="Z42" s="747"/>
      <c r="AA42" s="747">
        <v>68</v>
      </c>
      <c r="AB42" s="747"/>
      <c r="AC42" s="747"/>
      <c r="AD42" s="747"/>
      <c r="AE42" s="748"/>
      <c r="AF42" s="749">
        <v>68</v>
      </c>
      <c r="AG42" s="750"/>
      <c r="AH42" s="750"/>
      <c r="AI42" s="750"/>
      <c r="AJ42" s="751"/>
      <c r="AK42" s="818">
        <v>0</v>
      </c>
      <c r="AL42" s="819"/>
      <c r="AM42" s="819"/>
      <c r="AN42" s="819"/>
      <c r="AO42" s="819"/>
      <c r="AP42" s="819">
        <v>130</v>
      </c>
      <c r="AQ42" s="819"/>
      <c r="AR42" s="819"/>
      <c r="AS42" s="819"/>
      <c r="AT42" s="819"/>
      <c r="AU42" s="819">
        <v>0</v>
      </c>
      <c r="AV42" s="819"/>
      <c r="AW42" s="819"/>
      <c r="AX42" s="819"/>
      <c r="AY42" s="819"/>
      <c r="AZ42" s="820" t="s">
        <v>490</v>
      </c>
      <c r="BA42" s="820"/>
      <c r="BB42" s="820"/>
      <c r="BC42" s="820"/>
      <c r="BD42" s="820"/>
      <c r="BE42" s="816" t="s">
        <v>396</v>
      </c>
      <c r="BF42" s="816"/>
      <c r="BG42" s="816"/>
      <c r="BH42" s="816"/>
      <c r="BI42" s="817"/>
      <c r="BJ42" s="203"/>
      <c r="BK42" s="203"/>
      <c r="BL42" s="203"/>
      <c r="BM42" s="203"/>
      <c r="BN42" s="203"/>
      <c r="BO42" s="216"/>
      <c r="BP42" s="216"/>
      <c r="BQ42" s="213">
        <v>36</v>
      </c>
      <c r="BR42" s="214"/>
      <c r="BS42" s="756" t="s">
        <v>593</v>
      </c>
      <c r="BT42" s="757"/>
      <c r="BU42" s="757"/>
      <c r="BV42" s="757"/>
      <c r="BW42" s="757"/>
      <c r="BX42" s="757"/>
      <c r="BY42" s="757"/>
      <c r="BZ42" s="757"/>
      <c r="CA42" s="757"/>
      <c r="CB42" s="757"/>
      <c r="CC42" s="757"/>
      <c r="CD42" s="757"/>
      <c r="CE42" s="757"/>
      <c r="CF42" s="757"/>
      <c r="CG42" s="758"/>
      <c r="CH42" s="769">
        <v>-7</v>
      </c>
      <c r="CI42" s="770"/>
      <c r="CJ42" s="770"/>
      <c r="CK42" s="770"/>
      <c r="CL42" s="771"/>
      <c r="CM42" s="769">
        <v>141</v>
      </c>
      <c r="CN42" s="770"/>
      <c r="CO42" s="770"/>
      <c r="CP42" s="770"/>
      <c r="CQ42" s="771"/>
      <c r="CR42" s="769">
        <v>3</v>
      </c>
      <c r="CS42" s="770"/>
      <c r="CT42" s="770"/>
      <c r="CU42" s="770"/>
      <c r="CV42" s="771"/>
      <c r="CW42" s="769">
        <v>18</v>
      </c>
      <c r="CX42" s="770"/>
      <c r="CY42" s="770"/>
      <c r="CZ42" s="770"/>
      <c r="DA42" s="771"/>
      <c r="DB42" s="769">
        <v>0</v>
      </c>
      <c r="DC42" s="770"/>
      <c r="DD42" s="770"/>
      <c r="DE42" s="770"/>
      <c r="DF42" s="771"/>
      <c r="DG42" s="769">
        <v>0</v>
      </c>
      <c r="DH42" s="770"/>
      <c r="DI42" s="770"/>
      <c r="DJ42" s="770"/>
      <c r="DK42" s="771"/>
      <c r="DL42" s="769">
        <v>0</v>
      </c>
      <c r="DM42" s="770"/>
      <c r="DN42" s="770"/>
      <c r="DO42" s="770"/>
      <c r="DP42" s="771"/>
      <c r="DQ42" s="769">
        <v>0</v>
      </c>
      <c r="DR42" s="770"/>
      <c r="DS42" s="770"/>
      <c r="DT42" s="770"/>
      <c r="DU42" s="771"/>
      <c r="DV42" s="772"/>
      <c r="DW42" s="773"/>
      <c r="DX42" s="773"/>
      <c r="DY42" s="773"/>
      <c r="DZ42" s="774"/>
      <c r="EA42" s="197"/>
    </row>
    <row r="43" spans="1:131" s="198" customFormat="1" ht="26.25" customHeight="1">
      <c r="A43" s="212">
        <v>16</v>
      </c>
      <c r="B43" s="743" t="s">
        <v>400</v>
      </c>
      <c r="C43" s="744"/>
      <c r="D43" s="744"/>
      <c r="E43" s="744"/>
      <c r="F43" s="744"/>
      <c r="G43" s="744"/>
      <c r="H43" s="744"/>
      <c r="I43" s="744"/>
      <c r="J43" s="744"/>
      <c r="K43" s="744"/>
      <c r="L43" s="744"/>
      <c r="M43" s="744"/>
      <c r="N43" s="744"/>
      <c r="O43" s="744"/>
      <c r="P43" s="745"/>
      <c r="Q43" s="746">
        <v>16210</v>
      </c>
      <c r="R43" s="747"/>
      <c r="S43" s="747"/>
      <c r="T43" s="747"/>
      <c r="U43" s="747"/>
      <c r="V43" s="747">
        <v>16210</v>
      </c>
      <c r="W43" s="747"/>
      <c r="X43" s="747"/>
      <c r="Y43" s="747"/>
      <c r="Z43" s="747"/>
      <c r="AA43" s="747" t="s">
        <v>555</v>
      </c>
      <c r="AB43" s="747"/>
      <c r="AC43" s="747"/>
      <c r="AD43" s="747"/>
      <c r="AE43" s="748"/>
      <c r="AF43" s="749" t="s">
        <v>110</v>
      </c>
      <c r="AG43" s="750"/>
      <c r="AH43" s="750"/>
      <c r="AI43" s="750"/>
      <c r="AJ43" s="751"/>
      <c r="AK43" s="818">
        <v>10153</v>
      </c>
      <c r="AL43" s="819"/>
      <c r="AM43" s="819"/>
      <c r="AN43" s="819"/>
      <c r="AO43" s="819"/>
      <c r="AP43" s="819">
        <v>28149</v>
      </c>
      <c r="AQ43" s="819"/>
      <c r="AR43" s="819"/>
      <c r="AS43" s="819"/>
      <c r="AT43" s="819"/>
      <c r="AU43" s="819">
        <v>7542</v>
      </c>
      <c r="AV43" s="819"/>
      <c r="AW43" s="819"/>
      <c r="AX43" s="819"/>
      <c r="AY43" s="819"/>
      <c r="AZ43" s="820" t="s">
        <v>490</v>
      </c>
      <c r="BA43" s="820"/>
      <c r="BB43" s="820"/>
      <c r="BC43" s="820"/>
      <c r="BD43" s="820"/>
      <c r="BE43" s="816" t="s">
        <v>396</v>
      </c>
      <c r="BF43" s="816"/>
      <c r="BG43" s="816"/>
      <c r="BH43" s="816"/>
      <c r="BI43" s="817"/>
      <c r="BJ43" s="203"/>
      <c r="BK43" s="203"/>
      <c r="BL43" s="203"/>
      <c r="BM43" s="203"/>
      <c r="BN43" s="203"/>
      <c r="BO43" s="216"/>
      <c r="BP43" s="216"/>
      <c r="BQ43" s="213">
        <v>37</v>
      </c>
      <c r="BR43" s="214"/>
      <c r="BS43" s="756" t="s">
        <v>594</v>
      </c>
      <c r="BT43" s="757"/>
      <c r="BU43" s="757"/>
      <c r="BV43" s="757"/>
      <c r="BW43" s="757"/>
      <c r="BX43" s="757"/>
      <c r="BY43" s="757"/>
      <c r="BZ43" s="757"/>
      <c r="CA43" s="757"/>
      <c r="CB43" s="757"/>
      <c r="CC43" s="757"/>
      <c r="CD43" s="757"/>
      <c r="CE43" s="757"/>
      <c r="CF43" s="757"/>
      <c r="CG43" s="758"/>
      <c r="CH43" s="769">
        <v>82</v>
      </c>
      <c r="CI43" s="770"/>
      <c r="CJ43" s="770"/>
      <c r="CK43" s="770"/>
      <c r="CL43" s="771"/>
      <c r="CM43" s="769">
        <v>1917</v>
      </c>
      <c r="CN43" s="770"/>
      <c r="CO43" s="770"/>
      <c r="CP43" s="770"/>
      <c r="CQ43" s="771"/>
      <c r="CR43" s="769">
        <v>91</v>
      </c>
      <c r="CS43" s="770"/>
      <c r="CT43" s="770"/>
      <c r="CU43" s="770"/>
      <c r="CV43" s="771"/>
      <c r="CW43" s="769">
        <v>0</v>
      </c>
      <c r="CX43" s="770"/>
      <c r="CY43" s="770"/>
      <c r="CZ43" s="770"/>
      <c r="DA43" s="771"/>
      <c r="DB43" s="769">
        <v>0</v>
      </c>
      <c r="DC43" s="770"/>
      <c r="DD43" s="770"/>
      <c r="DE43" s="770"/>
      <c r="DF43" s="771"/>
      <c r="DG43" s="769">
        <v>0</v>
      </c>
      <c r="DH43" s="770"/>
      <c r="DI43" s="770"/>
      <c r="DJ43" s="770"/>
      <c r="DK43" s="771"/>
      <c r="DL43" s="769">
        <v>0</v>
      </c>
      <c r="DM43" s="770"/>
      <c r="DN43" s="770"/>
      <c r="DO43" s="770"/>
      <c r="DP43" s="771"/>
      <c r="DQ43" s="769">
        <v>0</v>
      </c>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t="s">
        <v>595</v>
      </c>
      <c r="BT44" s="757"/>
      <c r="BU44" s="757"/>
      <c r="BV44" s="757"/>
      <c r="BW44" s="757"/>
      <c r="BX44" s="757"/>
      <c r="BY44" s="757"/>
      <c r="BZ44" s="757"/>
      <c r="CA44" s="757"/>
      <c r="CB44" s="757"/>
      <c r="CC44" s="757"/>
      <c r="CD44" s="757"/>
      <c r="CE44" s="757"/>
      <c r="CF44" s="757"/>
      <c r="CG44" s="758"/>
      <c r="CH44" s="769">
        <v>2685</v>
      </c>
      <c r="CI44" s="770"/>
      <c r="CJ44" s="770"/>
      <c r="CK44" s="770"/>
      <c r="CL44" s="771"/>
      <c r="CM44" s="769">
        <v>53895</v>
      </c>
      <c r="CN44" s="770"/>
      <c r="CO44" s="770"/>
      <c r="CP44" s="770"/>
      <c r="CQ44" s="771"/>
      <c r="CR44" s="769">
        <v>8</v>
      </c>
      <c r="CS44" s="770"/>
      <c r="CT44" s="770"/>
      <c r="CU44" s="770"/>
      <c r="CV44" s="771"/>
      <c r="CW44" s="769">
        <v>0</v>
      </c>
      <c r="CX44" s="770"/>
      <c r="CY44" s="770"/>
      <c r="CZ44" s="770"/>
      <c r="DA44" s="771"/>
      <c r="DB44" s="769">
        <v>349</v>
      </c>
      <c r="DC44" s="770"/>
      <c r="DD44" s="770"/>
      <c r="DE44" s="770"/>
      <c r="DF44" s="771"/>
      <c r="DG44" s="769">
        <v>0</v>
      </c>
      <c r="DH44" s="770"/>
      <c r="DI44" s="770"/>
      <c r="DJ44" s="770"/>
      <c r="DK44" s="771"/>
      <c r="DL44" s="769">
        <v>0</v>
      </c>
      <c r="DM44" s="770"/>
      <c r="DN44" s="770"/>
      <c r="DO44" s="770"/>
      <c r="DP44" s="771"/>
      <c r="DQ44" s="769">
        <v>0</v>
      </c>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t="s">
        <v>596</v>
      </c>
      <c r="BT45" s="757"/>
      <c r="BU45" s="757"/>
      <c r="BV45" s="757"/>
      <c r="BW45" s="757"/>
      <c r="BX45" s="757"/>
      <c r="BY45" s="757"/>
      <c r="BZ45" s="757"/>
      <c r="CA45" s="757"/>
      <c r="CB45" s="757"/>
      <c r="CC45" s="757"/>
      <c r="CD45" s="757"/>
      <c r="CE45" s="757"/>
      <c r="CF45" s="757"/>
      <c r="CG45" s="758"/>
      <c r="CH45" s="769">
        <v>321</v>
      </c>
      <c r="CI45" s="770"/>
      <c r="CJ45" s="770"/>
      <c r="CK45" s="770"/>
      <c r="CL45" s="771"/>
      <c r="CM45" s="769">
        <v>28086</v>
      </c>
      <c r="CN45" s="770"/>
      <c r="CO45" s="770"/>
      <c r="CP45" s="770"/>
      <c r="CQ45" s="771"/>
      <c r="CR45" s="769">
        <v>19047</v>
      </c>
      <c r="CS45" s="770"/>
      <c r="CT45" s="770"/>
      <c r="CU45" s="770"/>
      <c r="CV45" s="771"/>
      <c r="CW45" s="769">
        <v>0</v>
      </c>
      <c r="CX45" s="770"/>
      <c r="CY45" s="770"/>
      <c r="CZ45" s="770"/>
      <c r="DA45" s="771"/>
      <c r="DB45" s="769">
        <v>3387</v>
      </c>
      <c r="DC45" s="770"/>
      <c r="DD45" s="770"/>
      <c r="DE45" s="770"/>
      <c r="DF45" s="771"/>
      <c r="DG45" s="769">
        <v>0</v>
      </c>
      <c r="DH45" s="770"/>
      <c r="DI45" s="770"/>
      <c r="DJ45" s="770"/>
      <c r="DK45" s="771"/>
      <c r="DL45" s="769">
        <v>0</v>
      </c>
      <c r="DM45" s="770"/>
      <c r="DN45" s="770"/>
      <c r="DO45" s="770"/>
      <c r="DP45" s="771"/>
      <c r="DQ45" s="769">
        <v>0</v>
      </c>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t="s">
        <v>597</v>
      </c>
      <c r="BT46" s="757"/>
      <c r="BU46" s="757"/>
      <c r="BV46" s="757"/>
      <c r="BW46" s="757"/>
      <c r="BX46" s="757"/>
      <c r="BY46" s="757"/>
      <c r="BZ46" s="757"/>
      <c r="CA46" s="757"/>
      <c r="CB46" s="757"/>
      <c r="CC46" s="757"/>
      <c r="CD46" s="757"/>
      <c r="CE46" s="757"/>
      <c r="CF46" s="757"/>
      <c r="CG46" s="758"/>
      <c r="CH46" s="769">
        <v>1496</v>
      </c>
      <c r="CI46" s="770"/>
      <c r="CJ46" s="770"/>
      <c r="CK46" s="770"/>
      <c r="CL46" s="771"/>
      <c r="CM46" s="769">
        <v>28637</v>
      </c>
      <c r="CN46" s="770"/>
      <c r="CO46" s="770"/>
      <c r="CP46" s="770"/>
      <c r="CQ46" s="771"/>
      <c r="CR46" s="769">
        <v>7628</v>
      </c>
      <c r="CS46" s="770"/>
      <c r="CT46" s="770"/>
      <c r="CU46" s="770"/>
      <c r="CV46" s="771"/>
      <c r="CW46" s="769">
        <v>789</v>
      </c>
      <c r="CX46" s="770"/>
      <c r="CY46" s="770"/>
      <c r="CZ46" s="770"/>
      <c r="DA46" s="771"/>
      <c r="DB46" s="769">
        <v>0</v>
      </c>
      <c r="DC46" s="770"/>
      <c r="DD46" s="770"/>
      <c r="DE46" s="770"/>
      <c r="DF46" s="771"/>
      <c r="DG46" s="769">
        <v>0</v>
      </c>
      <c r="DH46" s="770"/>
      <c r="DI46" s="770"/>
      <c r="DJ46" s="770"/>
      <c r="DK46" s="771"/>
      <c r="DL46" s="769">
        <v>0</v>
      </c>
      <c r="DM46" s="770"/>
      <c r="DN46" s="770"/>
      <c r="DO46" s="770"/>
      <c r="DP46" s="771"/>
      <c r="DQ46" s="769">
        <v>0</v>
      </c>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t="s">
        <v>552</v>
      </c>
      <c r="BS47" s="756" t="s">
        <v>598</v>
      </c>
      <c r="BT47" s="757"/>
      <c r="BU47" s="757"/>
      <c r="BV47" s="757"/>
      <c r="BW47" s="757"/>
      <c r="BX47" s="757"/>
      <c r="BY47" s="757"/>
      <c r="BZ47" s="757"/>
      <c r="CA47" s="757"/>
      <c r="CB47" s="757"/>
      <c r="CC47" s="757"/>
      <c r="CD47" s="757"/>
      <c r="CE47" s="757"/>
      <c r="CF47" s="757"/>
      <c r="CG47" s="758"/>
      <c r="CH47" s="769">
        <v>1007</v>
      </c>
      <c r="CI47" s="770"/>
      <c r="CJ47" s="770"/>
      <c r="CK47" s="770"/>
      <c r="CL47" s="771"/>
      <c r="CM47" s="769">
        <v>8034</v>
      </c>
      <c r="CN47" s="770"/>
      <c r="CO47" s="770"/>
      <c r="CP47" s="770"/>
      <c r="CQ47" s="771"/>
      <c r="CR47" s="769">
        <v>0</v>
      </c>
      <c r="CS47" s="770"/>
      <c r="CT47" s="770"/>
      <c r="CU47" s="770"/>
      <c r="CV47" s="771"/>
      <c r="CW47" s="769">
        <v>4929</v>
      </c>
      <c r="CX47" s="770"/>
      <c r="CY47" s="770"/>
      <c r="CZ47" s="770"/>
      <c r="DA47" s="771"/>
      <c r="DB47" s="769">
        <v>0</v>
      </c>
      <c r="DC47" s="770"/>
      <c r="DD47" s="770"/>
      <c r="DE47" s="770"/>
      <c r="DF47" s="771"/>
      <c r="DG47" s="769">
        <v>0</v>
      </c>
      <c r="DH47" s="770"/>
      <c r="DI47" s="770"/>
      <c r="DJ47" s="770"/>
      <c r="DK47" s="771"/>
      <c r="DL47" s="769">
        <v>11769</v>
      </c>
      <c r="DM47" s="770"/>
      <c r="DN47" s="770"/>
      <c r="DO47" s="770"/>
      <c r="DP47" s="771"/>
      <c r="DQ47" s="769">
        <v>8239</v>
      </c>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t="s">
        <v>599</v>
      </c>
      <c r="BT48" s="757"/>
      <c r="BU48" s="757"/>
      <c r="BV48" s="757"/>
      <c r="BW48" s="757"/>
      <c r="BX48" s="757"/>
      <c r="BY48" s="757"/>
      <c r="BZ48" s="757"/>
      <c r="CA48" s="757"/>
      <c r="CB48" s="757"/>
      <c r="CC48" s="757"/>
      <c r="CD48" s="757"/>
      <c r="CE48" s="757"/>
      <c r="CF48" s="757"/>
      <c r="CG48" s="758"/>
      <c r="CH48" s="769">
        <v>215</v>
      </c>
      <c r="CI48" s="770"/>
      <c r="CJ48" s="770"/>
      <c r="CK48" s="770"/>
      <c r="CL48" s="771"/>
      <c r="CM48" s="769">
        <v>1039</v>
      </c>
      <c r="CN48" s="770"/>
      <c r="CO48" s="770"/>
      <c r="CP48" s="770"/>
      <c r="CQ48" s="771"/>
      <c r="CR48" s="769">
        <v>30</v>
      </c>
      <c r="CS48" s="770"/>
      <c r="CT48" s="770"/>
      <c r="CU48" s="770"/>
      <c r="CV48" s="771"/>
      <c r="CW48" s="769">
        <v>360</v>
      </c>
      <c r="CX48" s="770"/>
      <c r="CY48" s="770"/>
      <c r="CZ48" s="770"/>
      <c r="DA48" s="771"/>
      <c r="DB48" s="769">
        <v>0</v>
      </c>
      <c r="DC48" s="770"/>
      <c r="DD48" s="770"/>
      <c r="DE48" s="770"/>
      <c r="DF48" s="771"/>
      <c r="DG48" s="769">
        <v>0</v>
      </c>
      <c r="DH48" s="770"/>
      <c r="DI48" s="770"/>
      <c r="DJ48" s="770"/>
      <c r="DK48" s="771"/>
      <c r="DL48" s="769">
        <v>0</v>
      </c>
      <c r="DM48" s="770"/>
      <c r="DN48" s="770"/>
      <c r="DO48" s="770"/>
      <c r="DP48" s="771"/>
      <c r="DQ48" s="769">
        <v>0</v>
      </c>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t="s">
        <v>600</v>
      </c>
      <c r="BT49" s="757"/>
      <c r="BU49" s="757"/>
      <c r="BV49" s="757"/>
      <c r="BW49" s="757"/>
      <c r="BX49" s="757"/>
      <c r="BY49" s="757"/>
      <c r="BZ49" s="757"/>
      <c r="CA49" s="757"/>
      <c r="CB49" s="757"/>
      <c r="CC49" s="757"/>
      <c r="CD49" s="757"/>
      <c r="CE49" s="757"/>
      <c r="CF49" s="757"/>
      <c r="CG49" s="758"/>
      <c r="CH49" s="769">
        <v>0</v>
      </c>
      <c r="CI49" s="770"/>
      <c r="CJ49" s="770"/>
      <c r="CK49" s="770"/>
      <c r="CL49" s="771"/>
      <c r="CM49" s="769">
        <v>36</v>
      </c>
      <c r="CN49" s="770"/>
      <c r="CO49" s="770"/>
      <c r="CP49" s="770"/>
      <c r="CQ49" s="771"/>
      <c r="CR49" s="769">
        <v>0</v>
      </c>
      <c r="CS49" s="770"/>
      <c r="CT49" s="770"/>
      <c r="CU49" s="770"/>
      <c r="CV49" s="771"/>
      <c r="CW49" s="769">
        <v>21</v>
      </c>
      <c r="CX49" s="770"/>
      <c r="CY49" s="770"/>
      <c r="CZ49" s="770"/>
      <c r="DA49" s="771"/>
      <c r="DB49" s="769">
        <v>34</v>
      </c>
      <c r="DC49" s="770"/>
      <c r="DD49" s="770"/>
      <c r="DE49" s="770"/>
      <c r="DF49" s="771"/>
      <c r="DG49" s="769">
        <v>0</v>
      </c>
      <c r="DH49" s="770"/>
      <c r="DI49" s="770"/>
      <c r="DJ49" s="770"/>
      <c r="DK49" s="771"/>
      <c r="DL49" s="769">
        <v>0</v>
      </c>
      <c r="DM49" s="770"/>
      <c r="DN49" s="770"/>
      <c r="DO49" s="770"/>
      <c r="DP49" s="771"/>
      <c r="DQ49" s="769">
        <v>0</v>
      </c>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t="s">
        <v>601</v>
      </c>
      <c r="BT50" s="757"/>
      <c r="BU50" s="757"/>
      <c r="BV50" s="757"/>
      <c r="BW50" s="757"/>
      <c r="BX50" s="757"/>
      <c r="BY50" s="757"/>
      <c r="BZ50" s="757"/>
      <c r="CA50" s="757"/>
      <c r="CB50" s="757"/>
      <c r="CC50" s="757"/>
      <c r="CD50" s="757"/>
      <c r="CE50" s="757"/>
      <c r="CF50" s="757"/>
      <c r="CG50" s="758"/>
      <c r="CH50" s="769">
        <v>14</v>
      </c>
      <c r="CI50" s="770"/>
      <c r="CJ50" s="770"/>
      <c r="CK50" s="770"/>
      <c r="CL50" s="771"/>
      <c r="CM50" s="769">
        <v>37</v>
      </c>
      <c r="CN50" s="770"/>
      <c r="CO50" s="770"/>
      <c r="CP50" s="770"/>
      <c r="CQ50" s="771"/>
      <c r="CR50" s="769">
        <v>0</v>
      </c>
      <c r="CS50" s="770"/>
      <c r="CT50" s="770"/>
      <c r="CU50" s="770"/>
      <c r="CV50" s="771"/>
      <c r="CW50" s="769">
        <v>13</v>
      </c>
      <c r="CX50" s="770"/>
      <c r="CY50" s="770"/>
      <c r="CZ50" s="770"/>
      <c r="DA50" s="771"/>
      <c r="DB50" s="769">
        <v>0</v>
      </c>
      <c r="DC50" s="770"/>
      <c r="DD50" s="770"/>
      <c r="DE50" s="770"/>
      <c r="DF50" s="771"/>
      <c r="DG50" s="769">
        <v>0</v>
      </c>
      <c r="DH50" s="770"/>
      <c r="DI50" s="770"/>
      <c r="DJ50" s="770"/>
      <c r="DK50" s="771"/>
      <c r="DL50" s="769">
        <v>0</v>
      </c>
      <c r="DM50" s="770"/>
      <c r="DN50" s="770"/>
      <c r="DO50" s="770"/>
      <c r="DP50" s="771"/>
      <c r="DQ50" s="769">
        <v>0</v>
      </c>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t="s">
        <v>602</v>
      </c>
      <c r="BT51" s="757"/>
      <c r="BU51" s="757"/>
      <c r="BV51" s="757"/>
      <c r="BW51" s="757"/>
      <c r="BX51" s="757"/>
      <c r="BY51" s="757"/>
      <c r="BZ51" s="757"/>
      <c r="CA51" s="757"/>
      <c r="CB51" s="757"/>
      <c r="CC51" s="757"/>
      <c r="CD51" s="757"/>
      <c r="CE51" s="757"/>
      <c r="CF51" s="757"/>
      <c r="CG51" s="758"/>
      <c r="CH51" s="769">
        <v>9</v>
      </c>
      <c r="CI51" s="770"/>
      <c r="CJ51" s="770"/>
      <c r="CK51" s="770"/>
      <c r="CL51" s="771"/>
      <c r="CM51" s="769">
        <v>641</v>
      </c>
      <c r="CN51" s="770"/>
      <c r="CO51" s="770"/>
      <c r="CP51" s="770"/>
      <c r="CQ51" s="771"/>
      <c r="CR51" s="769">
        <v>0</v>
      </c>
      <c r="CS51" s="770"/>
      <c r="CT51" s="770"/>
      <c r="CU51" s="770"/>
      <c r="CV51" s="771"/>
      <c r="CW51" s="769">
        <v>300</v>
      </c>
      <c r="CX51" s="770"/>
      <c r="CY51" s="770"/>
      <c r="CZ51" s="770"/>
      <c r="DA51" s="771"/>
      <c r="DB51" s="769">
        <v>0</v>
      </c>
      <c r="DC51" s="770"/>
      <c r="DD51" s="770"/>
      <c r="DE51" s="770"/>
      <c r="DF51" s="771"/>
      <c r="DG51" s="769">
        <v>0</v>
      </c>
      <c r="DH51" s="770"/>
      <c r="DI51" s="770"/>
      <c r="DJ51" s="770"/>
      <c r="DK51" s="771"/>
      <c r="DL51" s="769">
        <v>0</v>
      </c>
      <c r="DM51" s="770"/>
      <c r="DN51" s="770"/>
      <c r="DO51" s="770"/>
      <c r="DP51" s="771"/>
      <c r="DQ51" s="769">
        <v>0</v>
      </c>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t="s">
        <v>603</v>
      </c>
      <c r="BT52" s="757"/>
      <c r="BU52" s="757"/>
      <c r="BV52" s="757"/>
      <c r="BW52" s="757"/>
      <c r="BX52" s="757"/>
      <c r="BY52" s="757"/>
      <c r="BZ52" s="757"/>
      <c r="CA52" s="757"/>
      <c r="CB52" s="757"/>
      <c r="CC52" s="757"/>
      <c r="CD52" s="757"/>
      <c r="CE52" s="757"/>
      <c r="CF52" s="757"/>
      <c r="CG52" s="758"/>
      <c r="CH52" s="769">
        <v>23</v>
      </c>
      <c r="CI52" s="770"/>
      <c r="CJ52" s="770"/>
      <c r="CK52" s="770"/>
      <c r="CL52" s="771"/>
      <c r="CM52" s="769">
        <v>513</v>
      </c>
      <c r="CN52" s="770"/>
      <c r="CO52" s="770"/>
      <c r="CP52" s="770"/>
      <c r="CQ52" s="771"/>
      <c r="CR52" s="769">
        <v>0</v>
      </c>
      <c r="CS52" s="770"/>
      <c r="CT52" s="770"/>
      <c r="CU52" s="770"/>
      <c r="CV52" s="771"/>
      <c r="CW52" s="769">
        <v>106</v>
      </c>
      <c r="CX52" s="770"/>
      <c r="CY52" s="770"/>
      <c r="CZ52" s="770"/>
      <c r="DA52" s="771"/>
      <c r="DB52" s="769">
        <v>0</v>
      </c>
      <c r="DC52" s="770"/>
      <c r="DD52" s="770"/>
      <c r="DE52" s="770"/>
      <c r="DF52" s="771"/>
      <c r="DG52" s="769">
        <v>0</v>
      </c>
      <c r="DH52" s="770"/>
      <c r="DI52" s="770"/>
      <c r="DJ52" s="770"/>
      <c r="DK52" s="771"/>
      <c r="DL52" s="769">
        <v>0</v>
      </c>
      <c r="DM52" s="770"/>
      <c r="DN52" s="770"/>
      <c r="DO52" s="770"/>
      <c r="DP52" s="771"/>
      <c r="DQ52" s="769">
        <v>0</v>
      </c>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t="s">
        <v>604</v>
      </c>
      <c r="BT53" s="757"/>
      <c r="BU53" s="757"/>
      <c r="BV53" s="757"/>
      <c r="BW53" s="757"/>
      <c r="BX53" s="757"/>
      <c r="BY53" s="757"/>
      <c r="BZ53" s="757"/>
      <c r="CA53" s="757"/>
      <c r="CB53" s="757"/>
      <c r="CC53" s="757"/>
      <c r="CD53" s="757"/>
      <c r="CE53" s="757"/>
      <c r="CF53" s="757"/>
      <c r="CG53" s="758"/>
      <c r="CH53" s="769">
        <v>143</v>
      </c>
      <c r="CI53" s="770"/>
      <c r="CJ53" s="770"/>
      <c r="CK53" s="770"/>
      <c r="CL53" s="771"/>
      <c r="CM53" s="769">
        <v>2596</v>
      </c>
      <c r="CN53" s="770"/>
      <c r="CO53" s="770"/>
      <c r="CP53" s="770"/>
      <c r="CQ53" s="771"/>
      <c r="CR53" s="769">
        <v>0</v>
      </c>
      <c r="CS53" s="770"/>
      <c r="CT53" s="770"/>
      <c r="CU53" s="770"/>
      <c r="CV53" s="771"/>
      <c r="CW53" s="769">
        <v>539</v>
      </c>
      <c r="CX53" s="770"/>
      <c r="CY53" s="770"/>
      <c r="CZ53" s="770"/>
      <c r="DA53" s="771"/>
      <c r="DB53" s="769">
        <v>0</v>
      </c>
      <c r="DC53" s="770"/>
      <c r="DD53" s="770"/>
      <c r="DE53" s="770"/>
      <c r="DF53" s="771"/>
      <c r="DG53" s="769">
        <v>0</v>
      </c>
      <c r="DH53" s="770"/>
      <c r="DI53" s="770"/>
      <c r="DJ53" s="770"/>
      <c r="DK53" s="771"/>
      <c r="DL53" s="769">
        <v>0</v>
      </c>
      <c r="DM53" s="770"/>
      <c r="DN53" s="770"/>
      <c r="DO53" s="770"/>
      <c r="DP53" s="771"/>
      <c r="DQ53" s="769">
        <v>0</v>
      </c>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t="s">
        <v>605</v>
      </c>
      <c r="BT54" s="757"/>
      <c r="BU54" s="757"/>
      <c r="BV54" s="757"/>
      <c r="BW54" s="757"/>
      <c r="BX54" s="757"/>
      <c r="BY54" s="757"/>
      <c r="BZ54" s="757"/>
      <c r="CA54" s="757"/>
      <c r="CB54" s="757"/>
      <c r="CC54" s="757"/>
      <c r="CD54" s="757"/>
      <c r="CE54" s="757"/>
      <c r="CF54" s="757"/>
      <c r="CG54" s="758"/>
      <c r="CH54" s="769">
        <v>4</v>
      </c>
      <c r="CI54" s="770"/>
      <c r="CJ54" s="770"/>
      <c r="CK54" s="770"/>
      <c r="CL54" s="771"/>
      <c r="CM54" s="769">
        <v>177</v>
      </c>
      <c r="CN54" s="770"/>
      <c r="CO54" s="770"/>
      <c r="CP54" s="770"/>
      <c r="CQ54" s="771"/>
      <c r="CR54" s="769">
        <v>0</v>
      </c>
      <c r="CS54" s="770"/>
      <c r="CT54" s="770"/>
      <c r="CU54" s="770"/>
      <c r="CV54" s="771"/>
      <c r="CW54" s="769">
        <v>5</v>
      </c>
      <c r="CX54" s="770"/>
      <c r="CY54" s="770"/>
      <c r="CZ54" s="770"/>
      <c r="DA54" s="771"/>
      <c r="DB54" s="769">
        <v>0</v>
      </c>
      <c r="DC54" s="770"/>
      <c r="DD54" s="770"/>
      <c r="DE54" s="770"/>
      <c r="DF54" s="771"/>
      <c r="DG54" s="769">
        <v>0</v>
      </c>
      <c r="DH54" s="770"/>
      <c r="DI54" s="770"/>
      <c r="DJ54" s="770"/>
      <c r="DK54" s="771"/>
      <c r="DL54" s="769">
        <v>0</v>
      </c>
      <c r="DM54" s="770"/>
      <c r="DN54" s="770"/>
      <c r="DO54" s="770"/>
      <c r="DP54" s="771"/>
      <c r="DQ54" s="769">
        <v>0</v>
      </c>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402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82380</v>
      </c>
      <c r="AG63" s="830"/>
      <c r="AH63" s="830"/>
      <c r="AI63" s="830"/>
      <c r="AJ63" s="831"/>
      <c r="AK63" s="832"/>
      <c r="AL63" s="827"/>
      <c r="AM63" s="827"/>
      <c r="AN63" s="827"/>
      <c r="AO63" s="827"/>
      <c r="AP63" s="830">
        <v>1697688</v>
      </c>
      <c r="AQ63" s="830"/>
      <c r="AR63" s="830"/>
      <c r="AS63" s="830"/>
      <c r="AT63" s="830"/>
      <c r="AU63" s="830">
        <v>636762</v>
      </c>
      <c r="AV63" s="830"/>
      <c r="AW63" s="830"/>
      <c r="AX63" s="830"/>
      <c r="AY63" s="830"/>
      <c r="AZ63" s="834"/>
      <c r="BA63" s="834"/>
      <c r="BB63" s="834"/>
      <c r="BC63" s="834"/>
      <c r="BD63" s="834"/>
      <c r="BE63" s="835"/>
      <c r="BF63" s="835"/>
      <c r="BG63" s="835"/>
      <c r="BH63" s="835"/>
      <c r="BI63" s="836"/>
      <c r="BJ63" s="837" t="s">
        <v>607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404</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405</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42206</v>
      </c>
      <c r="R68" s="854"/>
      <c r="S68" s="854"/>
      <c r="T68" s="854"/>
      <c r="U68" s="854"/>
      <c r="V68" s="854">
        <v>37961</v>
      </c>
      <c r="W68" s="854"/>
      <c r="X68" s="854"/>
      <c r="Y68" s="854"/>
      <c r="Z68" s="854"/>
      <c r="AA68" s="854">
        <v>4245</v>
      </c>
      <c r="AB68" s="854"/>
      <c r="AC68" s="854"/>
      <c r="AD68" s="854"/>
      <c r="AE68" s="854"/>
      <c r="AF68" s="854">
        <v>12224</v>
      </c>
      <c r="AG68" s="854"/>
      <c r="AH68" s="854"/>
      <c r="AI68" s="854"/>
      <c r="AJ68" s="854"/>
      <c r="AK68" s="854">
        <v>193</v>
      </c>
      <c r="AL68" s="854"/>
      <c r="AM68" s="854"/>
      <c r="AN68" s="854"/>
      <c r="AO68" s="854"/>
      <c r="AP68" s="854">
        <v>175155</v>
      </c>
      <c r="AQ68" s="854"/>
      <c r="AR68" s="854"/>
      <c r="AS68" s="854"/>
      <c r="AT68" s="854"/>
      <c r="AU68" s="854">
        <v>1479</v>
      </c>
      <c r="AV68" s="854"/>
      <c r="AW68" s="854"/>
      <c r="AX68" s="854"/>
      <c r="AY68" s="854"/>
      <c r="AZ68" s="855" t="s">
        <v>556</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13708</v>
      </c>
      <c r="R69" s="819"/>
      <c r="S69" s="819"/>
      <c r="T69" s="819"/>
      <c r="U69" s="819"/>
      <c r="V69" s="819">
        <v>13675</v>
      </c>
      <c r="W69" s="819"/>
      <c r="X69" s="819"/>
      <c r="Y69" s="819"/>
      <c r="Z69" s="819"/>
      <c r="AA69" s="819">
        <v>33</v>
      </c>
      <c r="AB69" s="819"/>
      <c r="AC69" s="819"/>
      <c r="AD69" s="819"/>
      <c r="AE69" s="819"/>
      <c r="AF69" s="819">
        <v>33</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t="s">
        <v>557</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775571</v>
      </c>
      <c r="R70" s="819"/>
      <c r="S70" s="819"/>
      <c r="T70" s="819"/>
      <c r="U70" s="819"/>
      <c r="V70" s="819">
        <v>750936</v>
      </c>
      <c r="W70" s="819"/>
      <c r="X70" s="819"/>
      <c r="Y70" s="819"/>
      <c r="Z70" s="819"/>
      <c r="AA70" s="819">
        <v>24635</v>
      </c>
      <c r="AB70" s="819"/>
      <c r="AC70" s="819"/>
      <c r="AD70" s="819"/>
      <c r="AE70" s="819"/>
      <c r="AF70" s="819">
        <v>24635</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t="s">
        <v>556</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36892</v>
      </c>
      <c r="AG88" s="830"/>
      <c r="AH88" s="830"/>
      <c r="AI88" s="830"/>
      <c r="AJ88" s="830"/>
      <c r="AK88" s="827"/>
      <c r="AL88" s="827"/>
      <c r="AM88" s="827"/>
      <c r="AN88" s="827"/>
      <c r="AO88" s="827"/>
      <c r="AP88" s="830">
        <v>175155</v>
      </c>
      <c r="AQ88" s="830"/>
      <c r="AR88" s="830"/>
      <c r="AS88" s="830"/>
      <c r="AT88" s="830"/>
      <c r="AU88" s="830">
        <v>1479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110981</v>
      </c>
      <c r="CS102" s="838"/>
      <c r="CT102" s="838"/>
      <c r="CU102" s="838"/>
      <c r="CV102" s="881"/>
      <c r="CW102" s="880">
        <v>14942</v>
      </c>
      <c r="CX102" s="838"/>
      <c r="CY102" s="838"/>
      <c r="CZ102" s="838"/>
      <c r="DA102" s="881"/>
      <c r="DB102" s="880">
        <v>136011</v>
      </c>
      <c r="DC102" s="838"/>
      <c r="DD102" s="838"/>
      <c r="DE102" s="838"/>
      <c r="DF102" s="881"/>
      <c r="DG102" s="880">
        <v>0</v>
      </c>
      <c r="DH102" s="838"/>
      <c r="DI102" s="838"/>
      <c r="DJ102" s="838"/>
      <c r="DK102" s="881"/>
      <c r="DL102" s="880">
        <v>203976</v>
      </c>
      <c r="DM102" s="838"/>
      <c r="DN102" s="838"/>
      <c r="DO102" s="838"/>
      <c r="DP102" s="881"/>
      <c r="DQ102" s="880">
        <v>76211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284</v>
      </c>
      <c r="AG109" s="883"/>
      <c r="AH109" s="883"/>
      <c r="AI109" s="883"/>
      <c r="AJ109" s="884"/>
      <c r="AK109" s="882" t="s">
        <v>283</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284</v>
      </c>
      <c r="BW109" s="883"/>
      <c r="BX109" s="883"/>
      <c r="BY109" s="883"/>
      <c r="BZ109" s="884"/>
      <c r="CA109" s="882" t="s">
        <v>283</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284</v>
      </c>
      <c r="DM109" s="883"/>
      <c r="DN109" s="883"/>
      <c r="DO109" s="883"/>
      <c r="DP109" s="884"/>
      <c r="DQ109" s="882" t="s">
        <v>283</v>
      </c>
      <c r="DR109" s="883"/>
      <c r="DS109" s="883"/>
      <c r="DT109" s="883"/>
      <c r="DU109" s="884"/>
      <c r="DV109" s="882" t="s">
        <v>416</v>
      </c>
      <c r="DW109" s="883"/>
      <c r="DX109" s="883"/>
      <c r="DY109" s="883"/>
      <c r="DZ109" s="885"/>
    </row>
    <row r="110" spans="1:131" s="197" customFormat="1" ht="26.25" customHeight="1">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101188889</v>
      </c>
      <c r="AB110" s="890"/>
      <c r="AC110" s="890"/>
      <c r="AD110" s="890"/>
      <c r="AE110" s="891"/>
      <c r="AF110" s="892">
        <v>98626350</v>
      </c>
      <c r="AG110" s="890"/>
      <c r="AH110" s="890"/>
      <c r="AI110" s="890"/>
      <c r="AJ110" s="891"/>
      <c r="AK110" s="892">
        <v>111412414</v>
      </c>
      <c r="AL110" s="890"/>
      <c r="AM110" s="890"/>
      <c r="AN110" s="890"/>
      <c r="AO110" s="891"/>
      <c r="AP110" s="893">
        <v>15.9</v>
      </c>
      <c r="AQ110" s="894"/>
      <c r="AR110" s="894"/>
      <c r="AS110" s="894"/>
      <c r="AT110" s="895"/>
      <c r="AU110" s="896" t="s">
        <v>60</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2520347237</v>
      </c>
      <c r="BR110" s="927"/>
      <c r="BS110" s="927"/>
      <c r="BT110" s="927"/>
      <c r="BU110" s="927"/>
      <c r="BV110" s="927">
        <v>2623875629</v>
      </c>
      <c r="BW110" s="927"/>
      <c r="BX110" s="927"/>
      <c r="BY110" s="927"/>
      <c r="BZ110" s="927"/>
      <c r="CA110" s="927">
        <v>2596233861</v>
      </c>
      <c r="CB110" s="927"/>
      <c r="CC110" s="927"/>
      <c r="CD110" s="927"/>
      <c r="CE110" s="927"/>
      <c r="CF110" s="941">
        <v>370.4</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16526427</v>
      </c>
      <c r="DH110" s="927"/>
      <c r="DI110" s="927"/>
      <c r="DJ110" s="927"/>
      <c r="DK110" s="927"/>
      <c r="DL110" s="927">
        <v>15171230</v>
      </c>
      <c r="DM110" s="927"/>
      <c r="DN110" s="927"/>
      <c r="DO110" s="927"/>
      <c r="DP110" s="927"/>
      <c r="DQ110" s="927">
        <v>13780304</v>
      </c>
      <c r="DR110" s="927"/>
      <c r="DS110" s="927"/>
      <c r="DT110" s="927"/>
      <c r="DU110" s="927"/>
      <c r="DV110" s="928">
        <v>2</v>
      </c>
      <c r="DW110" s="928"/>
      <c r="DX110" s="928"/>
      <c r="DY110" s="928"/>
      <c r="DZ110" s="929"/>
    </row>
    <row r="111" spans="1:131" s="197" customFormat="1" ht="26.25" customHeight="1">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38508189</v>
      </c>
      <c r="AB111" s="934"/>
      <c r="AC111" s="934"/>
      <c r="AD111" s="934"/>
      <c r="AE111" s="935"/>
      <c r="AF111" s="936">
        <v>47404565</v>
      </c>
      <c r="AG111" s="934"/>
      <c r="AH111" s="934"/>
      <c r="AI111" s="934"/>
      <c r="AJ111" s="935"/>
      <c r="AK111" s="936">
        <v>52758372</v>
      </c>
      <c r="AL111" s="934"/>
      <c r="AM111" s="934"/>
      <c r="AN111" s="934"/>
      <c r="AO111" s="935"/>
      <c r="AP111" s="937">
        <v>7.5</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17204461</v>
      </c>
      <c r="BR111" s="920"/>
      <c r="BS111" s="920"/>
      <c r="BT111" s="920"/>
      <c r="BU111" s="920"/>
      <c r="BV111" s="920">
        <v>15703550</v>
      </c>
      <c r="BW111" s="920"/>
      <c r="BX111" s="920"/>
      <c r="BY111" s="920"/>
      <c r="BZ111" s="920"/>
      <c r="CA111" s="920">
        <v>14153615</v>
      </c>
      <c r="CB111" s="920"/>
      <c r="CC111" s="920"/>
      <c r="CD111" s="920"/>
      <c r="CE111" s="920"/>
      <c r="CF111" s="914">
        <v>2</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79686863</v>
      </c>
      <c r="AB112" s="959"/>
      <c r="AC112" s="959"/>
      <c r="AD112" s="959"/>
      <c r="AE112" s="960"/>
      <c r="AF112" s="961">
        <v>78840900</v>
      </c>
      <c r="AG112" s="959"/>
      <c r="AH112" s="959"/>
      <c r="AI112" s="959"/>
      <c r="AJ112" s="960"/>
      <c r="AK112" s="961">
        <v>78852906</v>
      </c>
      <c r="AL112" s="959"/>
      <c r="AM112" s="959"/>
      <c r="AN112" s="959"/>
      <c r="AO112" s="960"/>
      <c r="AP112" s="962">
        <v>11.2</v>
      </c>
      <c r="AQ112" s="963"/>
      <c r="AR112" s="963"/>
      <c r="AS112" s="963"/>
      <c r="AT112" s="964"/>
      <c r="AU112" s="899"/>
      <c r="AV112" s="900"/>
      <c r="AW112" s="900"/>
      <c r="AX112" s="900"/>
      <c r="AY112" s="901"/>
      <c r="AZ112" s="949" t="s">
        <v>427</v>
      </c>
      <c r="BA112" s="950"/>
      <c r="BB112" s="950"/>
      <c r="BC112" s="950"/>
      <c r="BD112" s="950"/>
      <c r="BE112" s="950"/>
      <c r="BF112" s="950"/>
      <c r="BG112" s="950"/>
      <c r="BH112" s="950"/>
      <c r="BI112" s="950"/>
      <c r="BJ112" s="950"/>
      <c r="BK112" s="950"/>
      <c r="BL112" s="950"/>
      <c r="BM112" s="950"/>
      <c r="BN112" s="950"/>
      <c r="BO112" s="950"/>
      <c r="BP112" s="951"/>
      <c r="BQ112" s="919">
        <v>788742009</v>
      </c>
      <c r="BR112" s="920"/>
      <c r="BS112" s="920"/>
      <c r="BT112" s="920"/>
      <c r="BU112" s="920"/>
      <c r="BV112" s="920">
        <v>745136696</v>
      </c>
      <c r="BW112" s="920"/>
      <c r="BX112" s="920"/>
      <c r="BY112" s="920"/>
      <c r="BZ112" s="920"/>
      <c r="CA112" s="920">
        <v>637031704</v>
      </c>
      <c r="CB112" s="920"/>
      <c r="CC112" s="920"/>
      <c r="CD112" s="920"/>
      <c r="CE112" s="920"/>
      <c r="CF112" s="914">
        <v>90.9</v>
      </c>
      <c r="CG112" s="915"/>
      <c r="CH112" s="915"/>
      <c r="CI112" s="915"/>
      <c r="CJ112" s="915"/>
      <c r="CK112" s="945"/>
      <c r="CL112" s="946"/>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65397141</v>
      </c>
      <c r="AB113" s="934"/>
      <c r="AC113" s="934"/>
      <c r="AD113" s="934"/>
      <c r="AE113" s="935"/>
      <c r="AF113" s="936">
        <v>63038802</v>
      </c>
      <c r="AG113" s="934"/>
      <c r="AH113" s="934"/>
      <c r="AI113" s="934"/>
      <c r="AJ113" s="935"/>
      <c r="AK113" s="936">
        <v>62734714</v>
      </c>
      <c r="AL113" s="934"/>
      <c r="AM113" s="934"/>
      <c r="AN113" s="934"/>
      <c r="AO113" s="935"/>
      <c r="AP113" s="937">
        <v>8.9</v>
      </c>
      <c r="AQ113" s="938"/>
      <c r="AR113" s="938"/>
      <c r="AS113" s="938"/>
      <c r="AT113" s="939"/>
      <c r="AU113" s="899"/>
      <c r="AV113" s="900"/>
      <c r="AW113" s="900"/>
      <c r="AX113" s="900"/>
      <c r="AY113" s="901"/>
      <c r="AZ113" s="949" t="s">
        <v>430</v>
      </c>
      <c r="BA113" s="950"/>
      <c r="BB113" s="950"/>
      <c r="BC113" s="950"/>
      <c r="BD113" s="950"/>
      <c r="BE113" s="950"/>
      <c r="BF113" s="950"/>
      <c r="BG113" s="950"/>
      <c r="BH113" s="950"/>
      <c r="BI113" s="950"/>
      <c r="BJ113" s="950"/>
      <c r="BK113" s="950"/>
      <c r="BL113" s="950"/>
      <c r="BM113" s="950"/>
      <c r="BN113" s="950"/>
      <c r="BO113" s="950"/>
      <c r="BP113" s="951"/>
      <c r="BQ113" s="919">
        <v>2652000</v>
      </c>
      <c r="BR113" s="920"/>
      <c r="BS113" s="920"/>
      <c r="BT113" s="920"/>
      <c r="BU113" s="920"/>
      <c r="BV113" s="920">
        <v>2043000</v>
      </c>
      <c r="BW113" s="920"/>
      <c r="BX113" s="920"/>
      <c r="BY113" s="920"/>
      <c r="BZ113" s="920"/>
      <c r="CA113" s="920">
        <v>1479000</v>
      </c>
      <c r="CB113" s="920"/>
      <c r="CC113" s="920"/>
      <c r="CD113" s="920"/>
      <c r="CE113" s="920"/>
      <c r="CF113" s="914">
        <v>0.2</v>
      </c>
      <c r="CG113" s="915"/>
      <c r="CH113" s="915"/>
      <c r="CI113" s="915"/>
      <c r="CJ113" s="915"/>
      <c r="CK113" s="945"/>
      <c r="CL113" s="946"/>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432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433</v>
      </c>
      <c r="BA114" s="950"/>
      <c r="BB114" s="950"/>
      <c r="BC114" s="950"/>
      <c r="BD114" s="950"/>
      <c r="BE114" s="950"/>
      <c r="BF114" s="950"/>
      <c r="BG114" s="950"/>
      <c r="BH114" s="950"/>
      <c r="BI114" s="950"/>
      <c r="BJ114" s="950"/>
      <c r="BK114" s="950"/>
      <c r="BL114" s="950"/>
      <c r="BM114" s="950"/>
      <c r="BN114" s="950"/>
      <c r="BO114" s="950"/>
      <c r="BP114" s="951"/>
      <c r="BQ114" s="919">
        <v>180488873</v>
      </c>
      <c r="BR114" s="920"/>
      <c r="BS114" s="920"/>
      <c r="BT114" s="920"/>
      <c r="BU114" s="920"/>
      <c r="BV114" s="920">
        <v>169246537</v>
      </c>
      <c r="BW114" s="920"/>
      <c r="BX114" s="920"/>
      <c r="BY114" s="920"/>
      <c r="BZ114" s="920"/>
      <c r="CA114" s="920">
        <v>156632428</v>
      </c>
      <c r="CB114" s="920"/>
      <c r="CC114" s="920"/>
      <c r="CD114" s="920"/>
      <c r="CE114" s="920"/>
      <c r="CF114" s="914">
        <v>22.3</v>
      </c>
      <c r="CG114" s="915"/>
      <c r="CH114" s="915"/>
      <c r="CI114" s="915"/>
      <c r="CJ114" s="915"/>
      <c r="CK114" s="945"/>
      <c r="CL114" s="946"/>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435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1308310</v>
      </c>
      <c r="AB115" s="934"/>
      <c r="AC115" s="934"/>
      <c r="AD115" s="934"/>
      <c r="AE115" s="935"/>
      <c r="AF115" s="936">
        <v>1648785</v>
      </c>
      <c r="AG115" s="934"/>
      <c r="AH115" s="934"/>
      <c r="AI115" s="934"/>
      <c r="AJ115" s="935"/>
      <c r="AK115" s="936">
        <v>1650342</v>
      </c>
      <c r="AL115" s="934"/>
      <c r="AM115" s="934"/>
      <c r="AN115" s="934"/>
      <c r="AO115" s="935"/>
      <c r="AP115" s="937">
        <v>0.2</v>
      </c>
      <c r="AQ115" s="938"/>
      <c r="AR115" s="938"/>
      <c r="AS115" s="938"/>
      <c r="AT115" s="939"/>
      <c r="AU115" s="899"/>
      <c r="AV115" s="900"/>
      <c r="AW115" s="900"/>
      <c r="AX115" s="900"/>
      <c r="AY115" s="901"/>
      <c r="AZ115" s="949" t="s">
        <v>436</v>
      </c>
      <c r="BA115" s="950"/>
      <c r="BB115" s="950"/>
      <c r="BC115" s="950"/>
      <c r="BD115" s="950"/>
      <c r="BE115" s="950"/>
      <c r="BF115" s="950"/>
      <c r="BG115" s="950"/>
      <c r="BH115" s="950"/>
      <c r="BI115" s="950"/>
      <c r="BJ115" s="950"/>
      <c r="BK115" s="950"/>
      <c r="BL115" s="950"/>
      <c r="BM115" s="950"/>
      <c r="BN115" s="950"/>
      <c r="BO115" s="950"/>
      <c r="BP115" s="951"/>
      <c r="BQ115" s="919">
        <v>234717326</v>
      </c>
      <c r="BR115" s="920"/>
      <c r="BS115" s="920"/>
      <c r="BT115" s="920"/>
      <c r="BU115" s="920"/>
      <c r="BV115" s="920">
        <v>81408773</v>
      </c>
      <c r="BW115" s="920"/>
      <c r="BX115" s="920"/>
      <c r="BY115" s="920"/>
      <c r="BZ115" s="920"/>
      <c r="CA115" s="920">
        <v>76210551</v>
      </c>
      <c r="CB115" s="920"/>
      <c r="CC115" s="920"/>
      <c r="CD115" s="920"/>
      <c r="CE115" s="920"/>
      <c r="CF115" s="914">
        <v>10.9</v>
      </c>
      <c r="CG115" s="915"/>
      <c r="CH115" s="915"/>
      <c r="CI115" s="915"/>
      <c r="CJ115" s="915"/>
      <c r="CK115" s="945"/>
      <c r="CL115" s="946"/>
      <c r="CM115" s="949" t="s">
        <v>437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438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1285</v>
      </c>
      <c r="AB116" s="959"/>
      <c r="AC116" s="959"/>
      <c r="AD116" s="959"/>
      <c r="AE116" s="960"/>
      <c r="AF116" s="961">
        <v>249</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439</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441</v>
      </c>
      <c r="Z117" s="884"/>
      <c r="AA117" s="996">
        <v>286090677</v>
      </c>
      <c r="AB117" s="966"/>
      <c r="AC117" s="966"/>
      <c r="AD117" s="966"/>
      <c r="AE117" s="967"/>
      <c r="AF117" s="965">
        <v>289559651</v>
      </c>
      <c r="AG117" s="966"/>
      <c r="AH117" s="966"/>
      <c r="AI117" s="966"/>
      <c r="AJ117" s="967"/>
      <c r="AK117" s="965">
        <v>307408748</v>
      </c>
      <c r="AL117" s="966"/>
      <c r="AM117" s="966"/>
      <c r="AN117" s="966"/>
      <c r="AO117" s="967"/>
      <c r="AP117" s="968"/>
      <c r="AQ117" s="969"/>
      <c r="AR117" s="969"/>
      <c r="AS117" s="969"/>
      <c r="AT117" s="970"/>
      <c r="AU117" s="899"/>
      <c r="AV117" s="900"/>
      <c r="AW117" s="900"/>
      <c r="AX117" s="900"/>
      <c r="AY117" s="901"/>
      <c r="AZ117" s="995" t="s">
        <v>442</v>
      </c>
      <c r="BA117" s="971"/>
      <c r="BB117" s="971"/>
      <c r="BC117" s="971"/>
      <c r="BD117" s="971"/>
      <c r="BE117" s="971"/>
      <c r="BF117" s="971"/>
      <c r="BG117" s="971"/>
      <c r="BH117" s="971"/>
      <c r="BI117" s="971"/>
      <c r="BJ117" s="971"/>
      <c r="BK117" s="971"/>
      <c r="BL117" s="971"/>
      <c r="BM117" s="971"/>
      <c r="BN117" s="971"/>
      <c r="BO117" s="971"/>
      <c r="BP117" s="972"/>
      <c r="BQ117" s="985">
        <v>1502506</v>
      </c>
      <c r="BR117" s="986"/>
      <c r="BS117" s="986"/>
      <c r="BT117" s="986"/>
      <c r="BU117" s="986"/>
      <c r="BV117" s="986">
        <v>1502506</v>
      </c>
      <c r="BW117" s="986"/>
      <c r="BX117" s="986"/>
      <c r="BY117" s="986"/>
      <c r="BZ117" s="986"/>
      <c r="CA117" s="986" t="s">
        <v>110</v>
      </c>
      <c r="CB117" s="986"/>
      <c r="CC117" s="986"/>
      <c r="CD117" s="986"/>
      <c r="CE117" s="986"/>
      <c r="CF117" s="914" t="s">
        <v>110</v>
      </c>
      <c r="CG117" s="915"/>
      <c r="CH117" s="915"/>
      <c r="CI117" s="915"/>
      <c r="CJ117" s="915"/>
      <c r="CK117" s="945"/>
      <c r="CL117" s="946"/>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284</v>
      </c>
      <c r="AG118" s="883"/>
      <c r="AH118" s="883"/>
      <c r="AI118" s="883"/>
      <c r="AJ118" s="884"/>
      <c r="AK118" s="882" t="s">
        <v>283</v>
      </c>
      <c r="AL118" s="883"/>
      <c r="AM118" s="883"/>
      <c r="AN118" s="883"/>
      <c r="AO118" s="884"/>
      <c r="AP118" s="990" t="s">
        <v>416</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444</v>
      </c>
      <c r="BP118" s="994"/>
      <c r="BQ118" s="985">
        <v>3745654412</v>
      </c>
      <c r="BR118" s="986"/>
      <c r="BS118" s="986"/>
      <c r="BT118" s="986"/>
      <c r="BU118" s="986"/>
      <c r="BV118" s="986">
        <v>3638916691</v>
      </c>
      <c r="BW118" s="986"/>
      <c r="BX118" s="986"/>
      <c r="BY118" s="986"/>
      <c r="BZ118" s="986"/>
      <c r="CA118" s="986">
        <v>3481741159</v>
      </c>
      <c r="CB118" s="986"/>
      <c r="CC118" s="986"/>
      <c r="CD118" s="986"/>
      <c r="CE118" s="986"/>
      <c r="CF118" s="987"/>
      <c r="CG118" s="988"/>
      <c r="CH118" s="988"/>
      <c r="CI118" s="988"/>
      <c r="CJ118" s="989"/>
      <c r="CK118" s="945"/>
      <c r="CL118" s="946"/>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1308310</v>
      </c>
      <c r="AB119" s="890"/>
      <c r="AC119" s="890"/>
      <c r="AD119" s="890"/>
      <c r="AE119" s="891"/>
      <c r="AF119" s="892">
        <v>1648785</v>
      </c>
      <c r="AG119" s="890"/>
      <c r="AH119" s="890"/>
      <c r="AI119" s="890"/>
      <c r="AJ119" s="891"/>
      <c r="AK119" s="892">
        <v>1650342</v>
      </c>
      <c r="AL119" s="890"/>
      <c r="AM119" s="890"/>
      <c r="AN119" s="890"/>
      <c r="AO119" s="891"/>
      <c r="AP119" s="893">
        <v>0.2</v>
      </c>
      <c r="AQ119" s="894"/>
      <c r="AR119" s="894"/>
      <c r="AS119" s="894"/>
      <c r="AT119" s="895"/>
      <c r="AU119" s="977" t="s">
        <v>446</v>
      </c>
      <c r="AV119" s="978"/>
      <c r="AW119" s="978"/>
      <c r="AX119" s="978"/>
      <c r="AY119" s="979"/>
      <c r="AZ119" s="940" t="s">
        <v>447</v>
      </c>
      <c r="BA119" s="887"/>
      <c r="BB119" s="887"/>
      <c r="BC119" s="887"/>
      <c r="BD119" s="887"/>
      <c r="BE119" s="887"/>
      <c r="BF119" s="887"/>
      <c r="BG119" s="887"/>
      <c r="BH119" s="887"/>
      <c r="BI119" s="887"/>
      <c r="BJ119" s="887"/>
      <c r="BK119" s="887"/>
      <c r="BL119" s="887"/>
      <c r="BM119" s="887"/>
      <c r="BN119" s="887"/>
      <c r="BO119" s="887"/>
      <c r="BP119" s="888"/>
      <c r="BQ119" s="926">
        <v>186548170</v>
      </c>
      <c r="BR119" s="927"/>
      <c r="BS119" s="927"/>
      <c r="BT119" s="927"/>
      <c r="BU119" s="927"/>
      <c r="BV119" s="927">
        <v>158909857</v>
      </c>
      <c r="BW119" s="927"/>
      <c r="BX119" s="927"/>
      <c r="BY119" s="927"/>
      <c r="BZ119" s="927"/>
      <c r="CA119" s="927">
        <v>142221466</v>
      </c>
      <c r="CB119" s="927"/>
      <c r="CC119" s="927"/>
      <c r="CD119" s="927"/>
      <c r="CE119" s="927"/>
      <c r="CF119" s="941">
        <v>20.3</v>
      </c>
      <c r="CG119" s="942"/>
      <c r="CH119" s="942"/>
      <c r="CI119" s="942"/>
      <c r="CJ119" s="942"/>
      <c r="CK119" s="947"/>
      <c r="CL119" s="948"/>
      <c r="CM119" s="1004" t="s">
        <v>448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678034</v>
      </c>
      <c r="DH119" s="998"/>
      <c r="DI119" s="998"/>
      <c r="DJ119" s="998"/>
      <c r="DK119" s="999"/>
      <c r="DL119" s="1000">
        <v>532320</v>
      </c>
      <c r="DM119" s="998"/>
      <c r="DN119" s="998"/>
      <c r="DO119" s="998"/>
      <c r="DP119" s="999"/>
      <c r="DQ119" s="1000">
        <v>373311</v>
      </c>
      <c r="DR119" s="998"/>
      <c r="DS119" s="998"/>
      <c r="DT119" s="998"/>
      <c r="DU119" s="999"/>
      <c r="DV119" s="1001">
        <v>0.1</v>
      </c>
      <c r="DW119" s="1002"/>
      <c r="DX119" s="1002"/>
      <c r="DY119" s="1002"/>
      <c r="DZ119" s="1003"/>
    </row>
    <row r="120" spans="1:130" s="197" customFormat="1" ht="26.25" customHeight="1">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449</v>
      </c>
      <c r="BA120" s="950"/>
      <c r="BB120" s="950"/>
      <c r="BC120" s="950"/>
      <c r="BD120" s="950"/>
      <c r="BE120" s="950"/>
      <c r="BF120" s="950"/>
      <c r="BG120" s="950"/>
      <c r="BH120" s="950"/>
      <c r="BI120" s="950"/>
      <c r="BJ120" s="950"/>
      <c r="BK120" s="950"/>
      <c r="BL120" s="950"/>
      <c r="BM120" s="950"/>
      <c r="BN120" s="950"/>
      <c r="BO120" s="950"/>
      <c r="BP120" s="951"/>
      <c r="BQ120" s="919">
        <v>770652058</v>
      </c>
      <c r="BR120" s="920"/>
      <c r="BS120" s="920"/>
      <c r="BT120" s="920"/>
      <c r="BU120" s="920"/>
      <c r="BV120" s="920">
        <v>695266565</v>
      </c>
      <c r="BW120" s="920"/>
      <c r="BX120" s="920"/>
      <c r="BY120" s="920"/>
      <c r="BZ120" s="920"/>
      <c r="CA120" s="920">
        <v>658715451</v>
      </c>
      <c r="CB120" s="920"/>
      <c r="CC120" s="920"/>
      <c r="CD120" s="920"/>
      <c r="CE120" s="920"/>
      <c r="CF120" s="914">
        <v>94</v>
      </c>
      <c r="CG120" s="915"/>
      <c r="CH120" s="915"/>
      <c r="CI120" s="915"/>
      <c r="CJ120" s="915"/>
      <c r="CK120" s="1013" t="s">
        <v>450</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469537077</v>
      </c>
      <c r="DH120" s="927"/>
      <c r="DI120" s="927"/>
      <c r="DJ120" s="927"/>
      <c r="DK120" s="927"/>
      <c r="DL120" s="927">
        <v>458916317</v>
      </c>
      <c r="DM120" s="927"/>
      <c r="DN120" s="927"/>
      <c r="DO120" s="927"/>
      <c r="DP120" s="927"/>
      <c r="DQ120" s="927">
        <v>451930677</v>
      </c>
      <c r="DR120" s="927"/>
      <c r="DS120" s="927"/>
      <c r="DT120" s="927"/>
      <c r="DU120" s="927"/>
      <c r="DV120" s="928">
        <v>64.5</v>
      </c>
      <c r="DW120" s="928"/>
      <c r="DX120" s="928"/>
      <c r="DY120" s="928"/>
      <c r="DZ120" s="929"/>
    </row>
    <row r="121" spans="1:130" s="197" customFormat="1" ht="26.25" customHeight="1">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1408845018</v>
      </c>
      <c r="BR121" s="986"/>
      <c r="BS121" s="986"/>
      <c r="BT121" s="986"/>
      <c r="BU121" s="986"/>
      <c r="BV121" s="986">
        <v>1400501937</v>
      </c>
      <c r="BW121" s="986"/>
      <c r="BX121" s="986"/>
      <c r="BY121" s="986"/>
      <c r="BZ121" s="986"/>
      <c r="CA121" s="986">
        <v>1401034433</v>
      </c>
      <c r="CB121" s="986"/>
      <c r="CC121" s="986"/>
      <c r="CD121" s="986"/>
      <c r="CE121" s="986"/>
      <c r="CF121" s="1024">
        <v>199.9</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112123820</v>
      </c>
      <c r="DH121" s="920"/>
      <c r="DI121" s="920"/>
      <c r="DJ121" s="920"/>
      <c r="DK121" s="920"/>
      <c r="DL121" s="920">
        <v>108954533</v>
      </c>
      <c r="DM121" s="920"/>
      <c r="DN121" s="920"/>
      <c r="DO121" s="920"/>
      <c r="DP121" s="920"/>
      <c r="DQ121" s="920">
        <v>95317348</v>
      </c>
      <c r="DR121" s="920"/>
      <c r="DS121" s="920"/>
      <c r="DT121" s="920"/>
      <c r="DU121" s="920"/>
      <c r="DV121" s="921">
        <v>13.6</v>
      </c>
      <c r="DW121" s="921"/>
      <c r="DX121" s="921"/>
      <c r="DY121" s="921"/>
      <c r="DZ121" s="922"/>
    </row>
    <row r="122" spans="1:130" s="197" customFormat="1" ht="26.25" customHeight="1">
      <c r="A122" s="975"/>
      <c r="B122" s="946"/>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453</v>
      </c>
      <c r="BP122" s="994"/>
      <c r="BQ122" s="1034">
        <v>2366045246</v>
      </c>
      <c r="BR122" s="1035"/>
      <c r="BS122" s="1035"/>
      <c r="BT122" s="1035"/>
      <c r="BU122" s="1035"/>
      <c r="BV122" s="1035">
        <v>2254678359</v>
      </c>
      <c r="BW122" s="1035"/>
      <c r="BX122" s="1035"/>
      <c r="BY122" s="1035"/>
      <c r="BZ122" s="1035"/>
      <c r="CA122" s="1035">
        <v>2201971350</v>
      </c>
      <c r="CB122" s="1035"/>
      <c r="CC122" s="1035"/>
      <c r="CD122" s="1035"/>
      <c r="CE122" s="1035"/>
      <c r="CF122" s="987"/>
      <c r="CG122" s="988"/>
      <c r="CH122" s="988"/>
      <c r="CI122" s="988"/>
      <c r="CJ122" s="989"/>
      <c r="CK122" s="1016"/>
      <c r="CL122" s="1017"/>
      <c r="CM122" s="1017"/>
      <c r="CN122" s="1017"/>
      <c r="CO122" s="1018"/>
      <c r="CP122" s="1007" t="s">
        <v>393</v>
      </c>
      <c r="CQ122" s="1008"/>
      <c r="CR122" s="1008"/>
      <c r="CS122" s="1008"/>
      <c r="CT122" s="1008"/>
      <c r="CU122" s="1008"/>
      <c r="CV122" s="1008"/>
      <c r="CW122" s="1008"/>
      <c r="CX122" s="1008"/>
      <c r="CY122" s="1008"/>
      <c r="CZ122" s="1008"/>
      <c r="DA122" s="1008"/>
      <c r="DB122" s="1008"/>
      <c r="DC122" s="1008"/>
      <c r="DD122" s="1008"/>
      <c r="DE122" s="1008"/>
      <c r="DF122" s="1009"/>
      <c r="DG122" s="919">
        <v>45853770</v>
      </c>
      <c r="DH122" s="920"/>
      <c r="DI122" s="920"/>
      <c r="DJ122" s="920"/>
      <c r="DK122" s="920"/>
      <c r="DL122" s="920">
        <v>40997423</v>
      </c>
      <c r="DM122" s="920"/>
      <c r="DN122" s="920"/>
      <c r="DO122" s="920"/>
      <c r="DP122" s="920"/>
      <c r="DQ122" s="920">
        <v>37529063</v>
      </c>
      <c r="DR122" s="920"/>
      <c r="DS122" s="920"/>
      <c r="DT122" s="920"/>
      <c r="DU122" s="920"/>
      <c r="DV122" s="921">
        <v>5.4</v>
      </c>
      <c r="DW122" s="921"/>
      <c r="DX122" s="921"/>
      <c r="DY122" s="921"/>
      <c r="DZ122" s="922"/>
    </row>
    <row r="123" spans="1:130" s="197" customFormat="1" ht="26.25" customHeight="1" thickBot="1">
      <c r="A123" s="975"/>
      <c r="B123" s="946"/>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200.4</v>
      </c>
      <c r="BR123" s="1027"/>
      <c r="BS123" s="1027"/>
      <c r="BT123" s="1027"/>
      <c r="BU123" s="1027"/>
      <c r="BV123" s="1027">
        <v>198.7</v>
      </c>
      <c r="BW123" s="1027"/>
      <c r="BX123" s="1027"/>
      <c r="BY123" s="1027"/>
      <c r="BZ123" s="1027"/>
      <c r="CA123" s="1027">
        <v>182.5</v>
      </c>
      <c r="CB123" s="1027"/>
      <c r="CC123" s="1027"/>
      <c r="CD123" s="1027"/>
      <c r="CE123" s="1027"/>
      <c r="CF123" s="1028"/>
      <c r="CG123" s="1029"/>
      <c r="CH123" s="1029"/>
      <c r="CI123" s="1029"/>
      <c r="CJ123" s="1030"/>
      <c r="CK123" s="1016"/>
      <c r="CL123" s="1017"/>
      <c r="CM123" s="1017"/>
      <c r="CN123" s="1017"/>
      <c r="CO123" s="1018"/>
      <c r="CP123" s="1007" t="s">
        <v>394</v>
      </c>
      <c r="CQ123" s="1008"/>
      <c r="CR123" s="1008"/>
      <c r="CS123" s="1008"/>
      <c r="CT123" s="1008"/>
      <c r="CU123" s="1008"/>
      <c r="CV123" s="1008"/>
      <c r="CW123" s="1008"/>
      <c r="CX123" s="1008"/>
      <c r="CY123" s="1008"/>
      <c r="CZ123" s="1008"/>
      <c r="DA123" s="1008"/>
      <c r="DB123" s="1008"/>
      <c r="DC123" s="1008"/>
      <c r="DD123" s="1008"/>
      <c r="DE123" s="1008"/>
      <c r="DF123" s="1009"/>
      <c r="DG123" s="958">
        <v>125112113</v>
      </c>
      <c r="DH123" s="959"/>
      <c r="DI123" s="959"/>
      <c r="DJ123" s="959"/>
      <c r="DK123" s="960"/>
      <c r="DL123" s="961">
        <v>110849689</v>
      </c>
      <c r="DM123" s="959"/>
      <c r="DN123" s="959"/>
      <c r="DO123" s="959"/>
      <c r="DP123" s="960"/>
      <c r="DQ123" s="961">
        <v>27334391</v>
      </c>
      <c r="DR123" s="959"/>
      <c r="DS123" s="959"/>
      <c r="DT123" s="959"/>
      <c r="DU123" s="960"/>
      <c r="DV123" s="962">
        <v>3.9</v>
      </c>
      <c r="DW123" s="963"/>
      <c r="DX123" s="963"/>
      <c r="DY123" s="963"/>
      <c r="DZ123" s="964"/>
    </row>
    <row r="124" spans="1:130" s="197" customFormat="1" ht="26.25" customHeight="1">
      <c r="A124" s="975"/>
      <c r="B124" s="946"/>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v>32111668</v>
      </c>
      <c r="DH124" s="998"/>
      <c r="DI124" s="998"/>
      <c r="DJ124" s="998"/>
      <c r="DK124" s="999"/>
      <c r="DL124" s="1000">
        <v>22243231</v>
      </c>
      <c r="DM124" s="998"/>
      <c r="DN124" s="998"/>
      <c r="DO124" s="998"/>
      <c r="DP124" s="999"/>
      <c r="DQ124" s="1000">
        <v>22398761</v>
      </c>
      <c r="DR124" s="998"/>
      <c r="DS124" s="998"/>
      <c r="DT124" s="998"/>
      <c r="DU124" s="999"/>
      <c r="DV124" s="1001">
        <v>3.2</v>
      </c>
      <c r="DW124" s="1002"/>
      <c r="DX124" s="1002"/>
      <c r="DY124" s="1002"/>
      <c r="DZ124" s="1003"/>
    </row>
    <row r="125" spans="1:130" s="197" customFormat="1" ht="26.25" customHeight="1" thickBot="1">
      <c r="A125" s="975"/>
      <c r="B125" s="946"/>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448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v>138470204</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464</v>
      </c>
      <c r="AY127" s="887"/>
      <c r="AZ127" s="887"/>
      <c r="BA127" s="887"/>
      <c r="BB127" s="887"/>
      <c r="BC127" s="887"/>
      <c r="BD127" s="887"/>
      <c r="BE127" s="888"/>
      <c r="BF127" s="1041" t="s">
        <v>110</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v>96247122</v>
      </c>
      <c r="DH127" s="1048"/>
      <c r="DI127" s="1048"/>
      <c r="DJ127" s="1048"/>
      <c r="DK127" s="1048"/>
      <c r="DL127" s="1048">
        <v>81408773</v>
      </c>
      <c r="DM127" s="1048"/>
      <c r="DN127" s="1048"/>
      <c r="DO127" s="1048"/>
      <c r="DP127" s="1048"/>
      <c r="DQ127" s="1048">
        <v>76210551</v>
      </c>
      <c r="DR127" s="1048"/>
      <c r="DS127" s="1048"/>
      <c r="DT127" s="1048"/>
      <c r="DU127" s="1048"/>
      <c r="DV127" s="1049">
        <v>10.9</v>
      </c>
      <c r="DW127" s="1049"/>
      <c r="DX127" s="1049"/>
      <c r="DY127" s="1049"/>
      <c r="DZ127" s="1050"/>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63574896</v>
      </c>
      <c r="AB128" s="1090"/>
      <c r="AC128" s="1090"/>
      <c r="AD128" s="1090"/>
      <c r="AE128" s="1091"/>
      <c r="AF128" s="1092">
        <v>59997117</v>
      </c>
      <c r="AG128" s="1090"/>
      <c r="AH128" s="1090"/>
      <c r="AI128" s="1090"/>
      <c r="AJ128" s="1091"/>
      <c r="AK128" s="1092">
        <v>60136266</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110</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802711136</v>
      </c>
      <c r="AB129" s="959"/>
      <c r="AC129" s="959"/>
      <c r="AD129" s="959"/>
      <c r="AE129" s="960"/>
      <c r="AF129" s="961">
        <v>814600213</v>
      </c>
      <c r="AG129" s="959"/>
      <c r="AH129" s="959"/>
      <c r="AI129" s="959"/>
      <c r="AJ129" s="960"/>
      <c r="AK129" s="961">
        <v>813257533</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16.899999999999999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114393220</v>
      </c>
      <c r="AB130" s="959"/>
      <c r="AC130" s="959"/>
      <c r="AD130" s="959"/>
      <c r="AE130" s="960"/>
      <c r="AF130" s="961">
        <v>118203660</v>
      </c>
      <c r="AG130" s="959"/>
      <c r="AH130" s="959"/>
      <c r="AI130" s="959"/>
      <c r="AJ130" s="960"/>
      <c r="AK130" s="961">
        <v>112303415</v>
      </c>
      <c r="AL130" s="959"/>
      <c r="AM130" s="959"/>
      <c r="AN130" s="959"/>
      <c r="AO130" s="960"/>
      <c r="AP130" s="1063"/>
      <c r="AQ130" s="1064"/>
      <c r="AR130" s="1064"/>
      <c r="AS130" s="1064"/>
      <c r="AT130" s="1065"/>
      <c r="AU130" s="235"/>
      <c r="AV130" s="235"/>
      <c r="AW130" s="235"/>
      <c r="AX130" s="1113" t="s">
        <v>473</v>
      </c>
      <c r="AY130" s="1045"/>
      <c r="AZ130" s="1045"/>
      <c r="BA130" s="1045"/>
      <c r="BB130" s="1045"/>
      <c r="BC130" s="1045"/>
      <c r="BD130" s="1045"/>
      <c r="BE130" s="1046"/>
      <c r="BF130" s="1075">
        <v>182.5</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474</v>
      </c>
      <c r="X131" s="1084"/>
      <c r="Y131" s="1084"/>
      <c r="Z131" s="1085"/>
      <c r="AA131" s="997">
        <v>688317916</v>
      </c>
      <c r="AB131" s="998"/>
      <c r="AC131" s="998"/>
      <c r="AD131" s="998"/>
      <c r="AE131" s="999"/>
      <c r="AF131" s="1000">
        <v>696396553</v>
      </c>
      <c r="AG131" s="998"/>
      <c r="AH131" s="998"/>
      <c r="AI131" s="998"/>
      <c r="AJ131" s="999"/>
      <c r="AK131" s="1000">
        <v>700954118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476</v>
      </c>
      <c r="W132" s="1101"/>
      <c r="X132" s="1101"/>
      <c r="Y132" s="1101"/>
      <c r="Z132" s="1102"/>
      <c r="AA132" s="1103">
        <v>15.70823004</v>
      </c>
      <c r="AB132" s="1104"/>
      <c r="AC132" s="1104"/>
      <c r="AD132" s="1104"/>
      <c r="AE132" s="1105"/>
      <c r="AF132" s="1106">
        <v>15.990727379999999</v>
      </c>
      <c r="AG132" s="1104"/>
      <c r="AH132" s="1104"/>
      <c r="AI132" s="1104"/>
      <c r="AJ132" s="1105"/>
      <c r="AK132" s="1106">
        <v>19.255050189999999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477</v>
      </c>
      <c r="W133" s="1108"/>
      <c r="X133" s="1108"/>
      <c r="Y133" s="1108"/>
      <c r="Z133" s="1109"/>
      <c r="AA133" s="1110">
        <v>15.4</v>
      </c>
      <c r="AB133" s="1111"/>
      <c r="AC133" s="1111"/>
      <c r="AD133" s="1111"/>
      <c r="AE133" s="1112"/>
      <c r="AF133" s="1110">
        <v>15.4</v>
      </c>
      <c r="AG133" s="1111"/>
      <c r="AH133" s="1111"/>
      <c r="AI133" s="1111"/>
      <c r="AJ133" s="1112"/>
      <c r="AK133" s="1110">
        <v>16.899999999999999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9" width="16.109375" style="243" customWidth="1"/>
    <col min="10" max="10" width="17.77734375" style="243" customWidth="1"/>
    <col min="11" max="11" width="16.44140625" style="243" customWidth="1"/>
    <col min="12"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478</v>
      </c>
      <c r="B5" s="246"/>
      <c r="C5" s="246"/>
      <c r="D5" s="246"/>
      <c r="E5" s="246"/>
      <c r="F5" s="246"/>
      <c r="G5" s="246"/>
      <c r="H5" s="246"/>
      <c r="I5" s="246"/>
      <c r="J5" s="246"/>
      <c r="K5" s="246"/>
      <c r="L5" s="246"/>
      <c r="M5" s="246"/>
      <c r="N5" s="246"/>
      <c r="O5" s="247"/>
    </row>
    <row r="6" spans="1:16" ht="13.2">
      <c r="A6" s="248"/>
      <c r="B6" s="244"/>
      <c r="C6" s="244"/>
      <c r="D6" s="244"/>
      <c r="E6" s="244"/>
      <c r="F6" s="244"/>
      <c r="G6" s="249" t="s">
        <v>479</v>
      </c>
      <c r="H6" s="249"/>
      <c r="I6" s="249"/>
      <c r="J6" s="249"/>
      <c r="K6" s="244"/>
      <c r="L6" s="244"/>
      <c r="M6" s="244"/>
      <c r="N6" s="244"/>
    </row>
    <row r="7" spans="1:16" ht="13.2">
      <c r="A7" s="248"/>
      <c r="B7" s="244"/>
      <c r="C7" s="244"/>
      <c r="D7" s="244"/>
      <c r="E7" s="244"/>
      <c r="F7" s="244"/>
      <c r="G7" s="251"/>
      <c r="H7" s="252"/>
      <c r="I7" s="252"/>
      <c r="J7" s="253"/>
      <c r="K7" s="1117" t="s">
        <v>480</v>
      </c>
      <c r="L7" s="254"/>
      <c r="M7" s="255" t="s">
        <v>481</v>
      </c>
      <c r="N7" s="256"/>
    </row>
    <row r="8" spans="1:16" ht="13.2">
      <c r="A8" s="248"/>
      <c r="B8" s="244"/>
      <c r="C8" s="244"/>
      <c r="D8" s="244"/>
      <c r="E8" s="244"/>
      <c r="F8" s="244"/>
      <c r="G8" s="257"/>
      <c r="H8" s="258"/>
      <c r="I8" s="258"/>
      <c r="J8" s="259"/>
      <c r="K8" s="1118"/>
      <c r="L8" s="260" t="s">
        <v>482</v>
      </c>
      <c r="M8" s="261" t="s">
        <v>483</v>
      </c>
      <c r="N8" s="262" t="s">
        <v>484</v>
      </c>
    </row>
    <row r="9" spans="1:16" ht="13.2">
      <c r="A9" s="248"/>
      <c r="B9" s="244"/>
      <c r="C9" s="244"/>
      <c r="D9" s="244"/>
      <c r="E9" s="244"/>
      <c r="F9" s="244"/>
      <c r="G9" s="1119" t="s">
        <v>485</v>
      </c>
      <c r="H9" s="1120"/>
      <c r="I9" s="1120"/>
      <c r="J9" s="1121"/>
      <c r="K9" s="263">
        <v>197064201</v>
      </c>
      <c r="L9" s="264">
        <v>52942</v>
      </c>
      <c r="M9" s="265">
        <v>63107</v>
      </c>
      <c r="N9" s="266">
        <v>-16.100000000000001</v>
      </c>
    </row>
    <row r="10" spans="1:16" ht="13.2">
      <c r="A10" s="248"/>
      <c r="B10" s="244"/>
      <c r="C10" s="244"/>
      <c r="D10" s="244"/>
      <c r="E10" s="244"/>
      <c r="F10" s="244"/>
      <c r="G10" s="1119" t="s">
        <v>486</v>
      </c>
      <c r="H10" s="1120"/>
      <c r="I10" s="1120"/>
      <c r="J10" s="1121"/>
      <c r="K10" s="267">
        <v>3942966</v>
      </c>
      <c r="L10" s="268">
        <v>1059</v>
      </c>
      <c r="M10" s="269">
        <v>1396</v>
      </c>
      <c r="N10" s="270">
        <v>-24.1</v>
      </c>
    </row>
    <row r="11" spans="1:16" ht="13.5" customHeight="1">
      <c r="A11" s="248"/>
      <c r="B11" s="244"/>
      <c r="C11" s="244"/>
      <c r="D11" s="244"/>
      <c r="E11" s="244"/>
      <c r="F11" s="244"/>
      <c r="G11" s="1119" t="s">
        <v>487</v>
      </c>
      <c r="H11" s="1120"/>
      <c r="I11" s="1120"/>
      <c r="J11" s="1121"/>
      <c r="K11" s="267">
        <v>413</v>
      </c>
      <c r="L11" s="268">
        <v>0</v>
      </c>
      <c r="M11" s="269">
        <v>49</v>
      </c>
      <c r="N11" s="270">
        <v>-100</v>
      </c>
    </row>
    <row r="12" spans="1:16" ht="13.5" customHeight="1">
      <c r="A12" s="248"/>
      <c r="B12" s="244"/>
      <c r="C12" s="244"/>
      <c r="D12" s="244"/>
      <c r="E12" s="244"/>
      <c r="F12" s="244"/>
      <c r="G12" s="1119" t="s">
        <v>488</v>
      </c>
      <c r="H12" s="1120"/>
      <c r="I12" s="1120"/>
      <c r="J12" s="1121"/>
      <c r="K12" s="267">
        <v>1868958</v>
      </c>
      <c r="L12" s="268">
        <v>502</v>
      </c>
      <c r="M12" s="269">
        <v>1372</v>
      </c>
      <c r="N12" s="270">
        <v>-63.4</v>
      </c>
    </row>
    <row r="13" spans="1:16" ht="13.5" customHeight="1">
      <c r="A13" s="248"/>
      <c r="B13" s="244"/>
      <c r="C13" s="244"/>
      <c r="D13" s="244"/>
      <c r="E13" s="244"/>
      <c r="F13" s="244"/>
      <c r="G13" s="1119" t="s">
        <v>489</v>
      </c>
      <c r="H13" s="1120"/>
      <c r="I13" s="1120"/>
      <c r="J13" s="1121"/>
      <c r="K13" s="267" t="s">
        <v>490</v>
      </c>
      <c r="L13" s="268" t="s">
        <v>490</v>
      </c>
      <c r="M13" s="269">
        <v>15</v>
      </c>
      <c r="N13" s="270" t="s">
        <v>490</v>
      </c>
    </row>
    <row r="14" spans="1:16" ht="13.5" customHeight="1">
      <c r="A14" s="248"/>
      <c r="B14" s="244"/>
      <c r="C14" s="244"/>
      <c r="D14" s="244"/>
      <c r="E14" s="244"/>
      <c r="F14" s="244"/>
      <c r="G14" s="1119" t="s">
        <v>491</v>
      </c>
      <c r="H14" s="1120"/>
      <c r="I14" s="1120"/>
      <c r="J14" s="1121"/>
      <c r="K14" s="267">
        <v>7140514</v>
      </c>
      <c r="L14" s="268">
        <v>1918</v>
      </c>
      <c r="M14" s="269">
        <v>1866</v>
      </c>
      <c r="N14" s="270">
        <v>2.8</v>
      </c>
    </row>
    <row r="15" spans="1:16" ht="13.5" customHeight="1">
      <c r="A15" s="248"/>
      <c r="B15" s="244"/>
      <c r="C15" s="244"/>
      <c r="D15" s="244"/>
      <c r="E15" s="244"/>
      <c r="F15" s="244"/>
      <c r="G15" s="1119" t="s">
        <v>492</v>
      </c>
      <c r="H15" s="1120"/>
      <c r="I15" s="1120"/>
      <c r="J15" s="1121"/>
      <c r="K15" s="267">
        <v>4738708</v>
      </c>
      <c r="L15" s="268">
        <v>1273</v>
      </c>
      <c r="M15" s="269">
        <v>1215</v>
      </c>
      <c r="N15" s="270">
        <v>4.8</v>
      </c>
    </row>
    <row r="16" spans="1:16" ht="13.2">
      <c r="A16" s="248"/>
      <c r="B16" s="244"/>
      <c r="C16" s="244"/>
      <c r="D16" s="244"/>
      <c r="E16" s="244"/>
      <c r="F16" s="244"/>
      <c r="G16" s="1122" t="s">
        <v>493</v>
      </c>
      <c r="H16" s="1123"/>
      <c r="I16" s="1123"/>
      <c r="J16" s="1124"/>
      <c r="K16" s="268">
        <v>-14461075</v>
      </c>
      <c r="L16" s="268">
        <v>-3885</v>
      </c>
      <c r="M16" s="269">
        <v>-5468</v>
      </c>
      <c r="N16" s="270">
        <v>-29</v>
      </c>
    </row>
    <row r="17" spans="1:16" ht="13.2">
      <c r="A17" s="248"/>
      <c r="B17" s="244"/>
      <c r="C17" s="244"/>
      <c r="D17" s="244"/>
      <c r="E17" s="244"/>
      <c r="F17" s="244"/>
      <c r="G17" s="1122" t="s">
        <v>168</v>
      </c>
      <c r="H17" s="1123"/>
      <c r="I17" s="1123"/>
      <c r="J17" s="1124"/>
      <c r="K17" s="268">
        <v>200294685</v>
      </c>
      <c r="L17" s="268">
        <v>53810</v>
      </c>
      <c r="M17" s="269">
        <v>63553</v>
      </c>
      <c r="N17" s="270">
        <v>-15.3</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494</v>
      </c>
      <c r="H19" s="244"/>
      <c r="I19" s="244"/>
      <c r="J19" s="244"/>
      <c r="K19" s="244"/>
      <c r="L19" s="244"/>
      <c r="M19" s="244"/>
      <c r="N19" s="244"/>
    </row>
    <row r="20" spans="1:16" ht="13.2">
      <c r="A20" s="248"/>
      <c r="B20" s="244"/>
      <c r="C20" s="244"/>
      <c r="D20" s="244"/>
      <c r="E20" s="244"/>
      <c r="F20" s="244"/>
      <c r="G20" s="272"/>
      <c r="H20" s="273"/>
      <c r="I20" s="273"/>
      <c r="J20" s="274"/>
      <c r="K20" s="275" t="s">
        <v>495</v>
      </c>
      <c r="L20" s="276" t="s">
        <v>496</v>
      </c>
      <c r="M20" s="277" t="s">
        <v>497</v>
      </c>
      <c r="N20" s="278"/>
    </row>
    <row r="21" spans="1:16" s="284" customFormat="1" ht="13.2">
      <c r="A21" s="279"/>
      <c r="B21" s="249"/>
      <c r="C21" s="249"/>
      <c r="D21" s="249"/>
      <c r="E21" s="249"/>
      <c r="F21" s="249"/>
      <c r="G21" s="1114" t="s">
        <v>498</v>
      </c>
      <c r="H21" s="1115"/>
      <c r="I21" s="1115"/>
      <c r="J21" s="1116"/>
      <c r="K21" s="280">
        <v>5.4</v>
      </c>
      <c r="L21" s="281">
        <v>6.55</v>
      </c>
      <c r="M21" s="282">
        <v>-1.1499999999999999</v>
      </c>
      <c r="N21" s="249"/>
      <c r="O21" s="283"/>
      <c r="P21" s="279"/>
    </row>
    <row r="22" spans="1:16" s="284" customFormat="1" ht="13.2">
      <c r="A22" s="279"/>
      <c r="B22" s="249"/>
      <c r="C22" s="249"/>
      <c r="D22" s="249"/>
      <c r="E22" s="249"/>
      <c r="F22" s="249"/>
      <c r="G22" s="1114" t="s">
        <v>499</v>
      </c>
      <c r="H22" s="1115"/>
      <c r="I22" s="1115"/>
      <c r="J22" s="1116"/>
      <c r="K22" s="285">
        <v>103.4</v>
      </c>
      <c r="L22" s="286">
        <v>101.2</v>
      </c>
      <c r="M22" s="287">
        <v>2.2000000000000002</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501</v>
      </c>
      <c r="H29" s="249"/>
      <c r="I29" s="249"/>
      <c r="J29" s="249"/>
      <c r="K29" s="244"/>
      <c r="L29" s="244"/>
      <c r="M29" s="244"/>
      <c r="N29" s="244"/>
      <c r="O29" s="293"/>
    </row>
    <row r="30" spans="1:16" ht="13.2">
      <c r="A30" s="248"/>
      <c r="B30" s="244"/>
      <c r="C30" s="244"/>
      <c r="D30" s="244"/>
      <c r="E30" s="244"/>
      <c r="F30" s="244"/>
      <c r="G30" s="251"/>
      <c r="H30" s="252"/>
      <c r="I30" s="252"/>
      <c r="J30" s="253"/>
      <c r="K30" s="1117" t="s">
        <v>480</v>
      </c>
      <c r="L30" s="254"/>
      <c r="M30" s="255" t="s">
        <v>481</v>
      </c>
      <c r="N30" s="256"/>
    </row>
    <row r="31" spans="1:16" ht="13.2">
      <c r="A31" s="248"/>
      <c r="B31" s="244"/>
      <c r="C31" s="244"/>
      <c r="D31" s="244"/>
      <c r="E31" s="244"/>
      <c r="F31" s="244"/>
      <c r="G31" s="257"/>
      <c r="H31" s="258"/>
      <c r="I31" s="258"/>
      <c r="J31" s="259"/>
      <c r="K31" s="1118"/>
      <c r="L31" s="260" t="s">
        <v>482</v>
      </c>
      <c r="M31" s="261" t="s">
        <v>483</v>
      </c>
      <c r="N31" s="262" t="s">
        <v>484</v>
      </c>
    </row>
    <row r="32" spans="1:16" ht="27" customHeight="1">
      <c r="A32" s="248"/>
      <c r="B32" s="244"/>
      <c r="C32" s="244"/>
      <c r="D32" s="244"/>
      <c r="E32" s="244"/>
      <c r="F32" s="244"/>
      <c r="G32" s="1130" t="s">
        <v>502</v>
      </c>
      <c r="H32" s="1131"/>
      <c r="I32" s="1131"/>
      <c r="J32" s="1132"/>
      <c r="K32" s="294">
        <v>111412414</v>
      </c>
      <c r="L32" s="294">
        <v>29931</v>
      </c>
      <c r="M32" s="295">
        <v>34659</v>
      </c>
      <c r="N32" s="296">
        <v>-13.6</v>
      </c>
    </row>
    <row r="33" spans="1:16" ht="13.5" customHeight="1">
      <c r="A33" s="248"/>
      <c r="B33" s="244"/>
      <c r="C33" s="244"/>
      <c r="D33" s="244"/>
      <c r="E33" s="244"/>
      <c r="F33" s="244"/>
      <c r="G33" s="1130" t="s">
        <v>503</v>
      </c>
      <c r="H33" s="1131"/>
      <c r="I33" s="1131"/>
      <c r="J33" s="1132"/>
      <c r="K33" s="294">
        <v>52758372</v>
      </c>
      <c r="L33" s="294">
        <v>14174</v>
      </c>
      <c r="M33" s="295">
        <v>4073</v>
      </c>
      <c r="N33" s="296">
        <v>248</v>
      </c>
    </row>
    <row r="34" spans="1:16" ht="27" customHeight="1">
      <c r="A34" s="248"/>
      <c r="B34" s="244"/>
      <c r="C34" s="244"/>
      <c r="D34" s="244"/>
      <c r="E34" s="244"/>
      <c r="F34" s="244"/>
      <c r="G34" s="1130" t="s">
        <v>504</v>
      </c>
      <c r="H34" s="1131"/>
      <c r="I34" s="1131"/>
      <c r="J34" s="1132"/>
      <c r="K34" s="294">
        <v>78852906</v>
      </c>
      <c r="L34" s="294">
        <v>21184</v>
      </c>
      <c r="M34" s="295">
        <v>20339</v>
      </c>
      <c r="N34" s="296">
        <v>4.2</v>
      </c>
    </row>
    <row r="35" spans="1:16" ht="27" customHeight="1">
      <c r="A35" s="248"/>
      <c r="B35" s="244"/>
      <c r="C35" s="244"/>
      <c r="D35" s="244"/>
      <c r="E35" s="244"/>
      <c r="F35" s="244"/>
      <c r="G35" s="1130" t="s">
        <v>505</v>
      </c>
      <c r="H35" s="1131"/>
      <c r="I35" s="1131"/>
      <c r="J35" s="1132"/>
      <c r="K35" s="294">
        <v>62734714</v>
      </c>
      <c r="L35" s="294">
        <v>16854</v>
      </c>
      <c r="M35" s="295">
        <v>13347</v>
      </c>
      <c r="N35" s="296">
        <v>26.3</v>
      </c>
    </row>
    <row r="36" spans="1:16" ht="27" customHeight="1">
      <c r="A36" s="248"/>
      <c r="B36" s="244"/>
      <c r="C36" s="244"/>
      <c r="D36" s="244"/>
      <c r="E36" s="244"/>
      <c r="F36" s="244"/>
      <c r="G36" s="1130" t="s">
        <v>506</v>
      </c>
      <c r="H36" s="1131"/>
      <c r="I36" s="1131"/>
      <c r="J36" s="1132"/>
      <c r="K36" s="294" t="s">
        <v>490</v>
      </c>
      <c r="L36" s="294" t="s">
        <v>490</v>
      </c>
      <c r="M36" s="295">
        <v>214</v>
      </c>
      <c r="N36" s="296" t="s">
        <v>490</v>
      </c>
    </row>
    <row r="37" spans="1:16" ht="13.5" customHeight="1">
      <c r="A37" s="248"/>
      <c r="B37" s="244"/>
      <c r="C37" s="244"/>
      <c r="D37" s="244"/>
      <c r="E37" s="244"/>
      <c r="F37" s="244"/>
      <c r="G37" s="1130" t="s">
        <v>507</v>
      </c>
      <c r="H37" s="1131"/>
      <c r="I37" s="1131"/>
      <c r="J37" s="1132"/>
      <c r="K37" s="294">
        <v>1650342</v>
      </c>
      <c r="L37" s="294">
        <v>443</v>
      </c>
      <c r="M37" s="295">
        <v>1185</v>
      </c>
      <c r="N37" s="296">
        <v>-62.6</v>
      </c>
    </row>
    <row r="38" spans="1:16" ht="27" customHeight="1">
      <c r="A38" s="248"/>
      <c r="B38" s="244"/>
      <c r="C38" s="244"/>
      <c r="D38" s="244"/>
      <c r="E38" s="244"/>
      <c r="F38" s="244"/>
      <c r="G38" s="1133" t="s">
        <v>508</v>
      </c>
      <c r="H38" s="1134"/>
      <c r="I38" s="1134"/>
      <c r="J38" s="1135"/>
      <c r="K38" s="297" t="s">
        <v>490</v>
      </c>
      <c r="L38" s="297" t="s">
        <v>490</v>
      </c>
      <c r="M38" s="298">
        <v>8</v>
      </c>
      <c r="N38" s="299" t="s">
        <v>490</v>
      </c>
      <c r="O38" s="293"/>
    </row>
    <row r="39" spans="1:16" ht="13.2">
      <c r="A39" s="248"/>
      <c r="B39" s="244"/>
      <c r="C39" s="244"/>
      <c r="D39" s="244"/>
      <c r="E39" s="244"/>
      <c r="F39" s="244"/>
      <c r="G39" s="1133" t="s">
        <v>509</v>
      </c>
      <c r="H39" s="1134"/>
      <c r="I39" s="1134"/>
      <c r="J39" s="1135"/>
      <c r="K39" s="300">
        <v>-60136266</v>
      </c>
      <c r="L39" s="300">
        <v>-16156</v>
      </c>
      <c r="M39" s="301">
        <v>-16624</v>
      </c>
      <c r="N39" s="302">
        <v>-2.8</v>
      </c>
      <c r="O39" s="293"/>
    </row>
    <row r="40" spans="1:16" ht="27" customHeight="1">
      <c r="A40" s="248"/>
      <c r="B40" s="244"/>
      <c r="C40" s="244"/>
      <c r="D40" s="244"/>
      <c r="E40" s="244"/>
      <c r="F40" s="244"/>
      <c r="G40" s="1130" t="s">
        <v>510</v>
      </c>
      <c r="H40" s="1131"/>
      <c r="I40" s="1131"/>
      <c r="J40" s="1132"/>
      <c r="K40" s="300">
        <v>-112303415</v>
      </c>
      <c r="L40" s="300">
        <v>-30171</v>
      </c>
      <c r="M40" s="301">
        <v>-34764</v>
      </c>
      <c r="N40" s="302">
        <v>-13.2</v>
      </c>
      <c r="O40" s="293"/>
    </row>
    <row r="41" spans="1:16" ht="13.2">
      <c r="A41" s="248"/>
      <c r="B41" s="244"/>
      <c r="C41" s="244"/>
      <c r="D41" s="244"/>
      <c r="E41" s="244"/>
      <c r="F41" s="244"/>
      <c r="G41" s="1136" t="s">
        <v>278</v>
      </c>
      <c r="H41" s="1137"/>
      <c r="I41" s="1137"/>
      <c r="J41" s="1138"/>
      <c r="K41" s="294">
        <v>134969067</v>
      </c>
      <c r="L41" s="300">
        <v>36260</v>
      </c>
      <c r="M41" s="301">
        <v>22437</v>
      </c>
      <c r="N41" s="302">
        <v>61.6</v>
      </c>
      <c r="O41" s="293"/>
    </row>
    <row r="42" spans="1:16" ht="13.2">
      <c r="A42" s="248"/>
      <c r="B42" s="244"/>
      <c r="C42" s="244"/>
      <c r="D42" s="244"/>
      <c r="E42" s="244"/>
      <c r="F42" s="244"/>
      <c r="G42" s="303" t="s">
        <v>511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ht="13.2">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5" t="s">
        <v>480</v>
      </c>
      <c r="J49" s="1127" t="s">
        <v>514</v>
      </c>
      <c r="K49" s="1128"/>
      <c r="L49" s="1128"/>
      <c r="M49" s="1128"/>
      <c r="N49" s="1129"/>
    </row>
    <row r="50" spans="1:14" ht="13.2">
      <c r="A50" s="248"/>
      <c r="B50" s="244"/>
      <c r="C50" s="244"/>
      <c r="D50" s="244"/>
      <c r="E50" s="244"/>
      <c r="F50" s="244"/>
      <c r="G50" s="312"/>
      <c r="H50" s="313"/>
      <c r="I50" s="1126"/>
      <c r="J50" s="314" t="s">
        <v>515</v>
      </c>
      <c r="K50" s="315" t="s">
        <v>516</v>
      </c>
      <c r="L50" s="316" t="s">
        <v>517</v>
      </c>
      <c r="M50" s="317" t="s">
        <v>518</v>
      </c>
      <c r="N50" s="318" t="s">
        <v>519</v>
      </c>
    </row>
    <row r="51" spans="1:14" ht="13.2">
      <c r="A51" s="248"/>
      <c r="B51" s="244"/>
      <c r="C51" s="244"/>
      <c r="D51" s="244"/>
      <c r="E51" s="244"/>
      <c r="F51" s="244"/>
      <c r="G51" s="310" t="s">
        <v>520</v>
      </c>
      <c r="H51" s="311"/>
      <c r="I51" s="319">
        <v>164327619</v>
      </c>
      <c r="J51" s="320">
        <v>45307</v>
      </c>
      <c r="K51" s="321">
        <v>-15.6</v>
      </c>
      <c r="L51" s="322">
        <v>52334</v>
      </c>
      <c r="M51" s="323">
        <v>-6.2</v>
      </c>
      <c r="N51" s="324">
        <v>-9.4</v>
      </c>
    </row>
    <row r="52" spans="1:14" ht="13.2">
      <c r="A52" s="248"/>
      <c r="B52" s="244"/>
      <c r="C52" s="244"/>
      <c r="D52" s="244"/>
      <c r="E52" s="244"/>
      <c r="F52" s="244"/>
      <c r="G52" s="325"/>
      <c r="H52" s="326" t="s">
        <v>521</v>
      </c>
      <c r="I52" s="327">
        <v>98143641</v>
      </c>
      <c r="J52" s="328">
        <v>27059</v>
      </c>
      <c r="K52" s="329">
        <v>-16.100000000000001</v>
      </c>
      <c r="L52" s="330">
        <v>29965</v>
      </c>
      <c r="M52" s="331">
        <v>-5</v>
      </c>
      <c r="N52" s="332">
        <v>-11.1</v>
      </c>
    </row>
    <row r="53" spans="1:14" ht="13.2">
      <c r="A53" s="248"/>
      <c r="B53" s="244"/>
      <c r="C53" s="244"/>
      <c r="D53" s="244"/>
      <c r="E53" s="244"/>
      <c r="F53" s="244"/>
      <c r="G53" s="310" t="s">
        <v>522</v>
      </c>
      <c r="H53" s="311"/>
      <c r="I53" s="319">
        <v>163856999</v>
      </c>
      <c r="J53" s="320">
        <v>45149</v>
      </c>
      <c r="K53" s="321">
        <v>-0.3</v>
      </c>
      <c r="L53" s="322">
        <v>48794</v>
      </c>
      <c r="M53" s="323">
        <v>-6.8</v>
      </c>
      <c r="N53" s="324">
        <v>6.5</v>
      </c>
    </row>
    <row r="54" spans="1:14" ht="13.2">
      <c r="A54" s="248"/>
      <c r="B54" s="244"/>
      <c r="C54" s="244"/>
      <c r="D54" s="244"/>
      <c r="E54" s="244"/>
      <c r="F54" s="244"/>
      <c r="G54" s="325"/>
      <c r="H54" s="326" t="s">
        <v>521</v>
      </c>
      <c r="I54" s="327">
        <v>113539301</v>
      </c>
      <c r="J54" s="328">
        <v>31284</v>
      </c>
      <c r="K54" s="329">
        <v>15.6</v>
      </c>
      <c r="L54" s="330">
        <v>25698</v>
      </c>
      <c r="M54" s="331">
        <v>-14.2</v>
      </c>
      <c r="N54" s="332">
        <v>29.8</v>
      </c>
    </row>
    <row r="55" spans="1:14" ht="13.2">
      <c r="A55" s="248"/>
      <c r="B55" s="244"/>
      <c r="C55" s="244"/>
      <c r="D55" s="244"/>
      <c r="E55" s="244"/>
      <c r="F55" s="244"/>
      <c r="G55" s="310" t="s">
        <v>523</v>
      </c>
      <c r="H55" s="311"/>
      <c r="I55" s="319">
        <v>171313122</v>
      </c>
      <c r="J55" s="320">
        <v>46203</v>
      </c>
      <c r="K55" s="321">
        <v>2.2999999999999998</v>
      </c>
      <c r="L55" s="322">
        <v>47129</v>
      </c>
      <c r="M55" s="323">
        <v>-3.4</v>
      </c>
      <c r="N55" s="324">
        <v>5.7</v>
      </c>
    </row>
    <row r="56" spans="1:14" ht="13.2">
      <c r="A56" s="248"/>
      <c r="B56" s="244"/>
      <c r="C56" s="244"/>
      <c r="D56" s="244"/>
      <c r="E56" s="244"/>
      <c r="F56" s="244"/>
      <c r="G56" s="325"/>
      <c r="H56" s="326" t="s">
        <v>521</v>
      </c>
      <c r="I56" s="327">
        <v>90147694</v>
      </c>
      <c r="J56" s="328">
        <v>24313</v>
      </c>
      <c r="K56" s="329">
        <v>-22.3</v>
      </c>
      <c r="L56" s="330">
        <v>23069</v>
      </c>
      <c r="M56" s="331">
        <v>-10.199999999999999</v>
      </c>
      <c r="N56" s="332">
        <v>-12.1</v>
      </c>
    </row>
    <row r="57" spans="1:14" ht="13.2">
      <c r="A57" s="248"/>
      <c r="B57" s="244"/>
      <c r="C57" s="244"/>
      <c r="D57" s="244"/>
      <c r="E57" s="244"/>
      <c r="F57" s="244"/>
      <c r="G57" s="310" t="s">
        <v>524</v>
      </c>
      <c r="H57" s="311"/>
      <c r="I57" s="319">
        <v>184900554</v>
      </c>
      <c r="J57" s="320">
        <v>49782</v>
      </c>
      <c r="K57" s="321">
        <v>7.7</v>
      </c>
      <c r="L57" s="322">
        <v>50848</v>
      </c>
      <c r="M57" s="323">
        <v>7.9</v>
      </c>
      <c r="N57" s="324">
        <v>-0.2</v>
      </c>
    </row>
    <row r="58" spans="1:14" ht="13.2">
      <c r="A58" s="248"/>
      <c r="B58" s="244"/>
      <c r="C58" s="244"/>
      <c r="D58" s="244"/>
      <c r="E58" s="244"/>
      <c r="F58" s="244"/>
      <c r="G58" s="325"/>
      <c r="H58" s="326" t="s">
        <v>521</v>
      </c>
      <c r="I58" s="327">
        <v>92856159</v>
      </c>
      <c r="J58" s="328">
        <v>25000</v>
      </c>
      <c r="K58" s="329">
        <v>2.8</v>
      </c>
      <c r="L58" s="330">
        <v>22583</v>
      </c>
      <c r="M58" s="331">
        <v>-2.1</v>
      </c>
      <c r="N58" s="332">
        <v>4.9000000000000004</v>
      </c>
    </row>
    <row r="59" spans="1:14" ht="13.2">
      <c r="A59" s="248"/>
      <c r="B59" s="244"/>
      <c r="C59" s="244"/>
      <c r="D59" s="244"/>
      <c r="E59" s="244"/>
      <c r="F59" s="244"/>
      <c r="G59" s="310" t="s">
        <v>525</v>
      </c>
      <c r="H59" s="311"/>
      <c r="I59" s="319">
        <v>176985806</v>
      </c>
      <c r="J59" s="320">
        <v>47548</v>
      </c>
      <c r="K59" s="321">
        <v>-4.5</v>
      </c>
      <c r="L59" s="322">
        <v>53572</v>
      </c>
      <c r="M59" s="323">
        <v>5.4</v>
      </c>
      <c r="N59" s="324">
        <v>-9.9</v>
      </c>
    </row>
    <row r="60" spans="1:14" ht="13.2">
      <c r="A60" s="248"/>
      <c r="B60" s="244"/>
      <c r="C60" s="244"/>
      <c r="D60" s="244"/>
      <c r="E60" s="244"/>
      <c r="F60" s="244"/>
      <c r="G60" s="325"/>
      <c r="H60" s="326" t="s">
        <v>521</v>
      </c>
      <c r="I60" s="333">
        <v>92022290</v>
      </c>
      <c r="J60" s="328">
        <v>24722</v>
      </c>
      <c r="K60" s="329">
        <v>-1.1000000000000001</v>
      </c>
      <c r="L60" s="330">
        <v>25259</v>
      </c>
      <c r="M60" s="331">
        <v>11.8</v>
      </c>
      <c r="N60" s="332">
        <v>-12.9</v>
      </c>
    </row>
    <row r="61" spans="1:14" ht="13.2">
      <c r="A61" s="248"/>
      <c r="B61" s="244"/>
      <c r="C61" s="244"/>
      <c r="D61" s="244"/>
      <c r="E61" s="244"/>
      <c r="F61" s="244"/>
      <c r="G61" s="310" t="s">
        <v>526</v>
      </c>
      <c r="H61" s="334"/>
      <c r="I61" s="335">
        <v>172276820</v>
      </c>
      <c r="J61" s="336">
        <v>46798</v>
      </c>
      <c r="K61" s="337">
        <v>-2.1</v>
      </c>
      <c r="L61" s="338">
        <v>50535</v>
      </c>
      <c r="M61" s="339">
        <v>-0.6</v>
      </c>
      <c r="N61" s="324">
        <v>-1.5</v>
      </c>
    </row>
    <row r="62" spans="1:14" ht="13.2">
      <c r="A62" s="248"/>
      <c r="B62" s="244"/>
      <c r="C62" s="244"/>
      <c r="D62" s="244"/>
      <c r="E62" s="244"/>
      <c r="F62" s="244"/>
      <c r="G62" s="325"/>
      <c r="H62" s="326" t="s">
        <v>521</v>
      </c>
      <c r="I62" s="327">
        <v>97341817</v>
      </c>
      <c r="J62" s="328">
        <v>26476</v>
      </c>
      <c r="K62" s="329">
        <v>-4.2</v>
      </c>
      <c r="L62" s="330">
        <v>25315</v>
      </c>
      <c r="M62" s="331">
        <v>-3.9</v>
      </c>
      <c r="N62" s="332">
        <v>-0.3</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2.02</v>
      </c>
      <c r="G47" s="12">
        <v>1.36</v>
      </c>
      <c r="H47" s="12">
        <v>1.59</v>
      </c>
      <c r="I47" s="12">
        <v>2.2999999999999998</v>
      </c>
      <c r="J47" s="13">
        <v>2.31</v>
      </c>
    </row>
    <row r="48" spans="2:10" ht="57.75" customHeight="1">
      <c r="B48" s="14"/>
      <c r="C48" s="1141" t="s">
        <v>4</v>
      </c>
      <c r="D48" s="1141"/>
      <c r="E48" s="1142"/>
      <c r="F48" s="15">
        <v>1.18</v>
      </c>
      <c r="G48" s="16">
        <v>1.36</v>
      </c>
      <c r="H48" s="16">
        <v>1.02</v>
      </c>
      <c r="I48" s="16">
        <v>2.23</v>
      </c>
      <c r="J48" s="17">
        <v>1.3</v>
      </c>
    </row>
    <row r="49" spans="2:10" ht="57.75" customHeight="1" thickBot="1">
      <c r="B49" s="18"/>
      <c r="C49" s="1143" t="s">
        <v>5</v>
      </c>
      <c r="D49" s="1143"/>
      <c r="E49" s="1144"/>
      <c r="F49" s="19">
        <v>0.73</v>
      </c>
      <c r="G49" s="20" t="s">
        <v>533</v>
      </c>
      <c r="H49" s="20" t="s">
        <v>534</v>
      </c>
      <c r="I49" s="20">
        <v>1.89</v>
      </c>
      <c r="J49" s="21" t="s">
        <v>535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536</v>
      </c>
      <c r="D34" s="1151"/>
      <c r="E34" s="1152"/>
      <c r="F34" s="32">
        <v>3.03</v>
      </c>
      <c r="G34" s="33">
        <v>3.22</v>
      </c>
      <c r="H34" s="33">
        <v>2.99</v>
      </c>
      <c r="I34" s="33">
        <v>3.39</v>
      </c>
      <c r="J34" s="34">
        <v>2.96</v>
      </c>
      <c r="K34" s="22"/>
      <c r="L34" s="22"/>
      <c r="M34" s="22"/>
      <c r="N34" s="22"/>
      <c r="O34" s="22"/>
      <c r="P34" s="22"/>
    </row>
    <row r="35" spans="1:16" ht="39" customHeight="1">
      <c r="A35" s="22"/>
      <c r="B35" s="35"/>
      <c r="C35" s="1145" t="s">
        <v>537</v>
      </c>
      <c r="D35" s="1146"/>
      <c r="E35" s="1147"/>
      <c r="F35" s="36" t="s">
        <v>538</v>
      </c>
      <c r="G35" s="37" t="s">
        <v>539</v>
      </c>
      <c r="H35" s="37" t="s">
        <v>540</v>
      </c>
      <c r="I35" s="37">
        <v>1.41</v>
      </c>
      <c r="J35" s="38">
        <v>1.98</v>
      </c>
      <c r="K35" s="22"/>
      <c r="L35" s="22"/>
      <c r="M35" s="22"/>
      <c r="N35" s="22"/>
      <c r="O35" s="22"/>
      <c r="P35" s="22"/>
    </row>
    <row r="36" spans="1:16" ht="39" customHeight="1">
      <c r="A36" s="22"/>
      <c r="B36" s="35"/>
      <c r="C36" s="1145" t="s">
        <v>541</v>
      </c>
      <c r="D36" s="1146"/>
      <c r="E36" s="1147"/>
      <c r="F36" s="36">
        <v>1.51</v>
      </c>
      <c r="G36" s="37">
        <v>0.89</v>
      </c>
      <c r="H36" s="37">
        <v>1.1200000000000001</v>
      </c>
      <c r="I36" s="37">
        <v>1.46</v>
      </c>
      <c r="J36" s="38">
        <v>1.73</v>
      </c>
      <c r="K36" s="22"/>
      <c r="L36" s="22"/>
      <c r="M36" s="22"/>
      <c r="N36" s="22"/>
      <c r="O36" s="22"/>
      <c r="P36" s="22"/>
    </row>
    <row r="37" spans="1:16" ht="39" customHeight="1">
      <c r="A37" s="22"/>
      <c r="B37" s="35"/>
      <c r="C37" s="1145" t="s">
        <v>542</v>
      </c>
      <c r="D37" s="1146"/>
      <c r="E37" s="1147"/>
      <c r="F37" s="36">
        <v>0</v>
      </c>
      <c r="G37" s="37">
        <v>0</v>
      </c>
      <c r="H37" s="37">
        <v>0.09</v>
      </c>
      <c r="I37" s="37">
        <v>0.68</v>
      </c>
      <c r="J37" s="38">
        <v>0.81</v>
      </c>
      <c r="K37" s="22"/>
      <c r="L37" s="22"/>
      <c r="M37" s="22"/>
      <c r="N37" s="22"/>
      <c r="O37" s="22"/>
      <c r="P37" s="22"/>
    </row>
    <row r="38" spans="1:16" ht="39" customHeight="1">
      <c r="A38" s="22"/>
      <c r="B38" s="35"/>
      <c r="C38" s="1145" t="s">
        <v>543</v>
      </c>
      <c r="D38" s="1146"/>
      <c r="E38" s="1147"/>
      <c r="F38" s="36">
        <v>0.5</v>
      </c>
      <c r="G38" s="37">
        <v>0.57999999999999996</v>
      </c>
      <c r="H38" s="37">
        <v>0.63</v>
      </c>
      <c r="I38" s="37">
        <v>0.7</v>
      </c>
      <c r="J38" s="38">
        <v>0.78</v>
      </c>
      <c r="K38" s="22"/>
      <c r="L38" s="22"/>
      <c r="M38" s="22"/>
      <c r="N38" s="22"/>
      <c r="O38" s="22"/>
      <c r="P38" s="22"/>
    </row>
    <row r="39" spans="1:16" ht="39" customHeight="1">
      <c r="A39" s="22"/>
      <c r="B39" s="35"/>
      <c r="C39" s="1145" t="s">
        <v>544</v>
      </c>
      <c r="D39" s="1146"/>
      <c r="E39" s="1147"/>
      <c r="F39" s="36">
        <v>0.44</v>
      </c>
      <c r="G39" s="37">
        <v>0.36</v>
      </c>
      <c r="H39" s="37">
        <v>0.13</v>
      </c>
      <c r="I39" s="37">
        <v>0.26</v>
      </c>
      <c r="J39" s="38">
        <v>0.56999999999999995</v>
      </c>
      <c r="K39" s="22"/>
      <c r="L39" s="22"/>
      <c r="M39" s="22"/>
      <c r="N39" s="22"/>
      <c r="O39" s="22"/>
      <c r="P39" s="22"/>
    </row>
    <row r="40" spans="1:16" ht="39" customHeight="1">
      <c r="A40" s="22"/>
      <c r="B40" s="35"/>
      <c r="C40" s="1145" t="s">
        <v>545</v>
      </c>
      <c r="D40" s="1146"/>
      <c r="E40" s="1147"/>
      <c r="F40" s="36">
        <v>0.4</v>
      </c>
      <c r="G40" s="37">
        <v>0.47</v>
      </c>
      <c r="H40" s="37">
        <v>0.44</v>
      </c>
      <c r="I40" s="37">
        <v>0.43</v>
      </c>
      <c r="J40" s="38">
        <v>0.47</v>
      </c>
      <c r="K40" s="22"/>
      <c r="L40" s="22"/>
      <c r="M40" s="22"/>
      <c r="N40" s="22"/>
      <c r="O40" s="22"/>
      <c r="P40" s="22"/>
    </row>
    <row r="41" spans="1:16" ht="39" customHeight="1">
      <c r="A41" s="22"/>
      <c r="B41" s="35"/>
      <c r="C41" s="1145" t="s">
        <v>546</v>
      </c>
      <c r="D41" s="1146"/>
      <c r="E41" s="1147"/>
      <c r="F41" s="36">
        <v>0.26</v>
      </c>
      <c r="G41" s="37">
        <v>0.28999999999999998</v>
      </c>
      <c r="H41" s="37">
        <v>0.33</v>
      </c>
      <c r="I41" s="37">
        <v>0.43</v>
      </c>
      <c r="J41" s="38">
        <v>0.44</v>
      </c>
      <c r="K41" s="22"/>
      <c r="L41" s="22"/>
      <c r="M41" s="22"/>
      <c r="N41" s="22"/>
      <c r="O41" s="22"/>
      <c r="P41" s="22"/>
    </row>
    <row r="42" spans="1:16" ht="39" customHeight="1">
      <c r="A42" s="22"/>
      <c r="B42" s="39"/>
      <c r="C42" s="1145" t="s">
        <v>547</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548</v>
      </c>
      <c r="D43" s="1149"/>
      <c r="E43" s="1150"/>
      <c r="F43" s="41">
        <v>1.22</v>
      </c>
      <c r="G43" s="42">
        <v>1.21</v>
      </c>
      <c r="H43" s="42">
        <v>0.93</v>
      </c>
      <c r="I43" s="42">
        <v>1.85</v>
      </c>
      <c r="J43" s="43">
        <v>1.1100000000000001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v>108504</v>
      </c>
      <c r="L45" s="60">
        <v>103475</v>
      </c>
      <c r="M45" s="60">
        <v>101189</v>
      </c>
      <c r="N45" s="60">
        <v>98626</v>
      </c>
      <c r="O45" s="61">
        <v>111412</v>
      </c>
      <c r="P45" s="48"/>
      <c r="Q45" s="48"/>
      <c r="R45" s="48"/>
      <c r="S45" s="48"/>
      <c r="T45" s="48"/>
      <c r="U45" s="48"/>
    </row>
    <row r="46" spans="1:21" ht="30.75" customHeight="1">
      <c r="A46" s="48"/>
      <c r="B46" s="1163"/>
      <c r="C46" s="1164"/>
      <c r="D46" s="62"/>
      <c r="E46" s="1155" t="s">
        <v>13</v>
      </c>
      <c r="F46" s="1155"/>
      <c r="G46" s="1155"/>
      <c r="H46" s="1155"/>
      <c r="I46" s="1155"/>
      <c r="J46" s="1156"/>
      <c r="K46" s="63">
        <v>34292</v>
      </c>
      <c r="L46" s="64">
        <v>29856</v>
      </c>
      <c r="M46" s="64">
        <v>38508</v>
      </c>
      <c r="N46" s="64">
        <v>47405</v>
      </c>
      <c r="O46" s="65">
        <v>52758</v>
      </c>
      <c r="P46" s="48"/>
      <c r="Q46" s="48"/>
      <c r="R46" s="48"/>
      <c r="S46" s="48"/>
      <c r="T46" s="48"/>
      <c r="U46" s="48"/>
    </row>
    <row r="47" spans="1:21" ht="30.75" customHeight="1">
      <c r="A47" s="48"/>
      <c r="B47" s="1163"/>
      <c r="C47" s="1164"/>
      <c r="D47" s="62"/>
      <c r="E47" s="1155" t="s">
        <v>14</v>
      </c>
      <c r="F47" s="1155"/>
      <c r="G47" s="1155"/>
      <c r="H47" s="1155"/>
      <c r="I47" s="1155"/>
      <c r="J47" s="1156"/>
      <c r="K47" s="63">
        <v>76243</v>
      </c>
      <c r="L47" s="64">
        <v>79354</v>
      </c>
      <c r="M47" s="64">
        <v>79687</v>
      </c>
      <c r="N47" s="64">
        <v>78841</v>
      </c>
      <c r="O47" s="65">
        <v>78853</v>
      </c>
      <c r="P47" s="48"/>
      <c r="Q47" s="48"/>
      <c r="R47" s="48"/>
      <c r="S47" s="48"/>
      <c r="T47" s="48"/>
      <c r="U47" s="48"/>
    </row>
    <row r="48" spans="1:21" ht="30.75" customHeight="1">
      <c r="A48" s="48"/>
      <c r="B48" s="1163"/>
      <c r="C48" s="1164"/>
      <c r="D48" s="62"/>
      <c r="E48" s="1155" t="s">
        <v>15</v>
      </c>
      <c r="F48" s="1155"/>
      <c r="G48" s="1155"/>
      <c r="H48" s="1155"/>
      <c r="I48" s="1155"/>
      <c r="J48" s="1156"/>
      <c r="K48" s="63">
        <v>69459</v>
      </c>
      <c r="L48" s="64">
        <v>66893</v>
      </c>
      <c r="M48" s="64">
        <v>65397</v>
      </c>
      <c r="N48" s="64">
        <v>63039</v>
      </c>
      <c r="O48" s="65">
        <v>62735</v>
      </c>
      <c r="P48" s="48"/>
      <c r="Q48" s="48"/>
      <c r="R48" s="48"/>
      <c r="S48" s="48"/>
      <c r="T48" s="48"/>
      <c r="U48" s="48"/>
    </row>
    <row r="49" spans="1:21" ht="30.75" customHeight="1">
      <c r="A49" s="48"/>
      <c r="B49" s="1163"/>
      <c r="C49" s="1164"/>
      <c r="D49" s="62"/>
      <c r="E49" s="1155" t="s">
        <v>16</v>
      </c>
      <c r="F49" s="1155"/>
      <c r="G49" s="1155"/>
      <c r="H49" s="1155"/>
      <c r="I49" s="1155"/>
      <c r="J49" s="1156"/>
      <c r="K49" s="63" t="s">
        <v>490</v>
      </c>
      <c r="L49" s="64" t="s">
        <v>490</v>
      </c>
      <c r="M49" s="64" t="s">
        <v>490</v>
      </c>
      <c r="N49" s="64" t="s">
        <v>490</v>
      </c>
      <c r="O49" s="65" t="s">
        <v>490</v>
      </c>
      <c r="P49" s="48"/>
      <c r="Q49" s="48"/>
      <c r="R49" s="48"/>
      <c r="S49" s="48"/>
      <c r="T49" s="48"/>
      <c r="U49" s="48"/>
    </row>
    <row r="50" spans="1:21" ht="30.75" customHeight="1">
      <c r="A50" s="48"/>
      <c r="B50" s="1163"/>
      <c r="C50" s="1164"/>
      <c r="D50" s="62"/>
      <c r="E50" s="1155" t="s">
        <v>17</v>
      </c>
      <c r="F50" s="1155"/>
      <c r="G50" s="1155"/>
      <c r="H50" s="1155"/>
      <c r="I50" s="1155"/>
      <c r="J50" s="1156"/>
      <c r="K50" s="63">
        <v>1932</v>
      </c>
      <c r="L50" s="64">
        <v>1012</v>
      </c>
      <c r="M50" s="64">
        <v>1308</v>
      </c>
      <c r="N50" s="64">
        <v>1649</v>
      </c>
      <c r="O50" s="65">
        <v>1650</v>
      </c>
      <c r="P50" s="48"/>
      <c r="Q50" s="48"/>
      <c r="R50" s="48"/>
      <c r="S50" s="48"/>
      <c r="T50" s="48"/>
      <c r="U50" s="48"/>
    </row>
    <row r="51" spans="1:21" ht="30.75" customHeight="1">
      <c r="A51" s="48"/>
      <c r="B51" s="1165"/>
      <c r="C51" s="1166"/>
      <c r="D51" s="66"/>
      <c r="E51" s="1155" t="s">
        <v>18</v>
      </c>
      <c r="F51" s="1155"/>
      <c r="G51" s="1155"/>
      <c r="H51" s="1155"/>
      <c r="I51" s="1155"/>
      <c r="J51" s="1156"/>
      <c r="K51" s="63">
        <v>10</v>
      </c>
      <c r="L51" s="64">
        <v>1</v>
      </c>
      <c r="M51" s="64">
        <v>1</v>
      </c>
      <c r="N51" s="64">
        <v>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181451</v>
      </c>
      <c r="L52" s="64">
        <v>180136</v>
      </c>
      <c r="M52" s="64">
        <v>177969</v>
      </c>
      <c r="N52" s="64">
        <v>178200</v>
      </c>
      <c r="O52" s="65">
        <v>172440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108989</v>
      </c>
      <c r="L53" s="69">
        <v>100455</v>
      </c>
      <c r="M53" s="69">
        <v>108121</v>
      </c>
      <c r="N53" s="69">
        <v>111360</v>
      </c>
      <c r="O53" s="70">
        <v>134968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69" t="s">
        <v>24</v>
      </c>
      <c r="C41" s="1170"/>
      <c r="D41" s="81"/>
      <c r="E41" s="1175" t="s">
        <v>25</v>
      </c>
      <c r="F41" s="1175"/>
      <c r="G41" s="1175"/>
      <c r="H41" s="1176"/>
      <c r="I41" s="82">
        <v>2477559</v>
      </c>
      <c r="J41" s="83">
        <v>2500035</v>
      </c>
      <c r="K41" s="83">
        <v>2520347</v>
      </c>
      <c r="L41" s="83">
        <v>2623876</v>
      </c>
      <c r="M41" s="84">
        <v>2596234</v>
      </c>
    </row>
    <row r="42" spans="2:13" ht="27.75" customHeight="1">
      <c r="B42" s="1171"/>
      <c r="C42" s="1172"/>
      <c r="D42" s="85"/>
      <c r="E42" s="1177" t="s">
        <v>26</v>
      </c>
      <c r="F42" s="1177"/>
      <c r="G42" s="1177"/>
      <c r="H42" s="1178"/>
      <c r="I42" s="86">
        <v>9316</v>
      </c>
      <c r="J42" s="87">
        <v>12673</v>
      </c>
      <c r="K42" s="87">
        <v>17204</v>
      </c>
      <c r="L42" s="87">
        <v>15704</v>
      </c>
      <c r="M42" s="88">
        <v>14154</v>
      </c>
    </row>
    <row r="43" spans="2:13" ht="27.75" customHeight="1">
      <c r="B43" s="1171"/>
      <c r="C43" s="1172"/>
      <c r="D43" s="85"/>
      <c r="E43" s="1177" t="s">
        <v>27</v>
      </c>
      <c r="F43" s="1177"/>
      <c r="G43" s="1177"/>
      <c r="H43" s="1178"/>
      <c r="I43" s="86">
        <v>913098</v>
      </c>
      <c r="J43" s="87">
        <v>854934</v>
      </c>
      <c r="K43" s="87">
        <v>788742</v>
      </c>
      <c r="L43" s="87">
        <v>745137</v>
      </c>
      <c r="M43" s="88">
        <v>637032</v>
      </c>
    </row>
    <row r="44" spans="2:13" ht="27.75" customHeight="1">
      <c r="B44" s="1171"/>
      <c r="C44" s="1172"/>
      <c r="D44" s="85"/>
      <c r="E44" s="1177" t="s">
        <v>28</v>
      </c>
      <c r="F44" s="1177"/>
      <c r="G44" s="1177"/>
      <c r="H44" s="1178"/>
      <c r="I44" s="86">
        <v>3975</v>
      </c>
      <c r="J44" s="87">
        <v>3295</v>
      </c>
      <c r="K44" s="87">
        <v>2652</v>
      </c>
      <c r="L44" s="87">
        <v>2043</v>
      </c>
      <c r="M44" s="88">
        <v>1479</v>
      </c>
    </row>
    <row r="45" spans="2:13" ht="27.75" customHeight="1">
      <c r="B45" s="1171"/>
      <c r="C45" s="1172"/>
      <c r="D45" s="85"/>
      <c r="E45" s="1177" t="s">
        <v>29</v>
      </c>
      <c r="F45" s="1177"/>
      <c r="G45" s="1177"/>
      <c r="H45" s="1178"/>
      <c r="I45" s="86">
        <v>190621</v>
      </c>
      <c r="J45" s="87">
        <v>181912</v>
      </c>
      <c r="K45" s="87">
        <v>180489</v>
      </c>
      <c r="L45" s="87">
        <v>169247</v>
      </c>
      <c r="M45" s="88">
        <v>156632</v>
      </c>
    </row>
    <row r="46" spans="2:13" ht="27.75" customHeight="1">
      <c r="B46" s="1171"/>
      <c r="C46" s="1172"/>
      <c r="D46" s="85"/>
      <c r="E46" s="1177" t="s">
        <v>30</v>
      </c>
      <c r="F46" s="1177"/>
      <c r="G46" s="1177"/>
      <c r="H46" s="1178"/>
      <c r="I46" s="86">
        <v>264375</v>
      </c>
      <c r="J46" s="87">
        <v>248451</v>
      </c>
      <c r="K46" s="87">
        <v>234717</v>
      </c>
      <c r="L46" s="87">
        <v>81409</v>
      </c>
      <c r="M46" s="88">
        <v>76211</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v>1503</v>
      </c>
      <c r="J48" s="87">
        <v>1503</v>
      </c>
      <c r="K48" s="87">
        <v>1503</v>
      </c>
      <c r="L48" s="87">
        <v>1503</v>
      </c>
      <c r="M48" s="88" t="s">
        <v>490</v>
      </c>
    </row>
    <row r="49" spans="2:13" ht="27.75" customHeight="1">
      <c r="B49" s="1179" t="s">
        <v>33</v>
      </c>
      <c r="C49" s="1180"/>
      <c r="D49" s="89"/>
      <c r="E49" s="1177" t="s">
        <v>34</v>
      </c>
      <c r="F49" s="1177"/>
      <c r="G49" s="1177"/>
      <c r="H49" s="1178"/>
      <c r="I49" s="86">
        <v>113887</v>
      </c>
      <c r="J49" s="87">
        <v>156618</v>
      </c>
      <c r="K49" s="87">
        <v>186548</v>
      </c>
      <c r="L49" s="87">
        <v>158910</v>
      </c>
      <c r="M49" s="88">
        <v>142221</v>
      </c>
    </row>
    <row r="50" spans="2:13" ht="27.75" customHeight="1">
      <c r="B50" s="1171"/>
      <c r="C50" s="1172"/>
      <c r="D50" s="85"/>
      <c r="E50" s="1177" t="s">
        <v>35</v>
      </c>
      <c r="F50" s="1177"/>
      <c r="G50" s="1177"/>
      <c r="H50" s="1178"/>
      <c r="I50" s="86">
        <v>772448</v>
      </c>
      <c r="J50" s="87">
        <v>797695</v>
      </c>
      <c r="K50" s="87">
        <v>770652</v>
      </c>
      <c r="L50" s="87">
        <v>695267</v>
      </c>
      <c r="M50" s="88">
        <v>658715</v>
      </c>
    </row>
    <row r="51" spans="2:13" ht="27.75" customHeight="1">
      <c r="B51" s="1173"/>
      <c r="C51" s="1174"/>
      <c r="D51" s="85"/>
      <c r="E51" s="1177" t="s">
        <v>36</v>
      </c>
      <c r="F51" s="1177"/>
      <c r="G51" s="1177"/>
      <c r="H51" s="1178"/>
      <c r="I51" s="86">
        <v>1410153</v>
      </c>
      <c r="J51" s="87">
        <v>1393812</v>
      </c>
      <c r="K51" s="87">
        <v>1408845</v>
      </c>
      <c r="L51" s="87">
        <v>1400502</v>
      </c>
      <c r="M51" s="88">
        <v>1401034</v>
      </c>
    </row>
    <row r="52" spans="2:13" ht="27.75" customHeight="1" thickBot="1">
      <c r="B52" s="1181" t="s">
        <v>21</v>
      </c>
      <c r="C52" s="1182"/>
      <c r="D52" s="90"/>
      <c r="E52" s="1183" t="s">
        <v>37</v>
      </c>
      <c r="F52" s="1183"/>
      <c r="G52" s="1183"/>
      <c r="H52" s="1184"/>
      <c r="I52" s="91">
        <v>1563958</v>
      </c>
      <c r="J52" s="92">
        <v>1454678</v>
      </c>
      <c r="K52" s="92">
        <v>1379609</v>
      </c>
      <c r="L52" s="92">
        <v>1384238</v>
      </c>
      <c r="M52" s="93">
        <v>1279770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45307</v>
      </c>
      <c r="E3" s="116"/>
      <c r="F3" s="117">
        <v>52334</v>
      </c>
      <c r="G3" s="118"/>
      <c r="H3" s="119"/>
    </row>
    <row r="4" spans="1:8">
      <c r="A4" s="120"/>
      <c r="B4" s="121"/>
      <c r="C4" s="122"/>
      <c r="D4" s="123">
        <v>27059</v>
      </c>
      <c r="E4" s="124"/>
      <c r="F4" s="125">
        <v>29965</v>
      </c>
      <c r="G4" s="126"/>
      <c r="H4" s="127"/>
    </row>
    <row r="5" spans="1:8">
      <c r="A5" s="108" t="s">
        <v>522</v>
      </c>
      <c r="B5" s="113"/>
      <c r="C5" s="114"/>
      <c r="D5" s="115">
        <v>45149</v>
      </c>
      <c r="E5" s="116"/>
      <c r="F5" s="117">
        <v>48794</v>
      </c>
      <c r="G5" s="118"/>
      <c r="H5" s="119"/>
    </row>
    <row r="6" spans="1:8">
      <c r="A6" s="120"/>
      <c r="B6" s="121"/>
      <c r="C6" s="122"/>
      <c r="D6" s="123">
        <v>31284</v>
      </c>
      <c r="E6" s="124"/>
      <c r="F6" s="125">
        <v>25698</v>
      </c>
      <c r="G6" s="126"/>
      <c r="H6" s="127"/>
    </row>
    <row r="7" spans="1:8">
      <c r="A7" s="108" t="s">
        <v>523</v>
      </c>
      <c r="B7" s="113"/>
      <c r="C7" s="114"/>
      <c r="D7" s="115">
        <v>46203</v>
      </c>
      <c r="E7" s="116"/>
      <c r="F7" s="117">
        <v>47129</v>
      </c>
      <c r="G7" s="118"/>
      <c r="H7" s="119"/>
    </row>
    <row r="8" spans="1:8">
      <c r="A8" s="120"/>
      <c r="B8" s="121"/>
      <c r="C8" s="122"/>
      <c r="D8" s="123">
        <v>24313</v>
      </c>
      <c r="E8" s="124"/>
      <c r="F8" s="125">
        <v>23069</v>
      </c>
      <c r="G8" s="126"/>
      <c r="H8" s="127"/>
    </row>
    <row r="9" spans="1:8">
      <c r="A9" s="108" t="s">
        <v>524</v>
      </c>
      <c r="B9" s="113"/>
      <c r="C9" s="114"/>
      <c r="D9" s="115">
        <v>49782</v>
      </c>
      <c r="E9" s="116"/>
      <c r="F9" s="117">
        <v>50848</v>
      </c>
      <c r="G9" s="118"/>
      <c r="H9" s="119"/>
    </row>
    <row r="10" spans="1:8">
      <c r="A10" s="120"/>
      <c r="B10" s="121"/>
      <c r="C10" s="122"/>
      <c r="D10" s="123">
        <v>25000</v>
      </c>
      <c r="E10" s="124"/>
      <c r="F10" s="125">
        <v>22583</v>
      </c>
      <c r="G10" s="126"/>
      <c r="H10" s="127"/>
    </row>
    <row r="11" spans="1:8">
      <c r="A11" s="108" t="s">
        <v>525</v>
      </c>
      <c r="B11" s="113"/>
      <c r="C11" s="114"/>
      <c r="D11" s="115">
        <v>47548</v>
      </c>
      <c r="E11" s="116"/>
      <c r="F11" s="117">
        <v>53572</v>
      </c>
      <c r="G11" s="118"/>
      <c r="H11" s="119"/>
    </row>
    <row r="12" spans="1:8">
      <c r="A12" s="120"/>
      <c r="B12" s="121"/>
      <c r="C12" s="128"/>
      <c r="D12" s="123">
        <v>24722</v>
      </c>
      <c r="E12" s="124"/>
      <c r="F12" s="125">
        <v>25259</v>
      </c>
      <c r="G12" s="126"/>
      <c r="H12" s="127"/>
    </row>
    <row r="13" spans="1:8">
      <c r="A13" s="108"/>
      <c r="B13" s="113"/>
      <c r="C13" s="129"/>
      <c r="D13" s="130">
        <v>46798</v>
      </c>
      <c r="E13" s="131"/>
      <c r="F13" s="132">
        <v>50535</v>
      </c>
      <c r="G13" s="133"/>
      <c r="H13" s="119"/>
    </row>
    <row r="14" spans="1:8">
      <c r="A14" s="120"/>
      <c r="B14" s="121"/>
      <c r="C14" s="122"/>
      <c r="D14" s="123">
        <v>26476</v>
      </c>
      <c r="E14" s="124"/>
      <c r="F14" s="125">
        <v>25315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1.18</v>
      </c>
      <c r="C19" s="134">
        <f>ROUND(VALUE(SUBSTITUTE(実質収支比率等に係る経年分析!G$48,"▲","-")),2)</f>
        <v>1.36</v>
      </c>
      <c r="D19" s="134">
        <f>ROUND(VALUE(SUBSTITUTE(実質収支比率等に係る経年分析!H$48,"▲","-")),2)</f>
        <v>1.02</v>
      </c>
      <c r="E19" s="134">
        <f>ROUND(VALUE(SUBSTITUTE(実質収支比率等に係る経年分析!I$48,"▲","-")),2)</f>
        <v>2.23</v>
      </c>
      <c r="F19" s="134">
        <f>ROUND(VALUE(SUBSTITUTE(実質収支比率等に係る経年分析!J$48,"▲","-")),2)</f>
        <v>1.3</v>
      </c>
    </row>
    <row r="20" spans="1:11">
      <c r="A20" s="134" t="s">
        <v>42</v>
      </c>
      <c r="B20" s="134">
        <f>ROUND(VALUE(SUBSTITUTE(実質収支比率等に係る経年分析!F$47,"▲","-")),2)</f>
        <v>2.02</v>
      </c>
      <c r="C20" s="134">
        <f>ROUND(VALUE(SUBSTITUTE(実質収支比率等に係る経年分析!G$47,"▲","-")),2)</f>
        <v>1.36</v>
      </c>
      <c r="D20" s="134">
        <f>ROUND(VALUE(SUBSTITUTE(実質収支比率等に係る経年分析!H$47,"▲","-")),2)</f>
        <v>1.59</v>
      </c>
      <c r="E20" s="134">
        <f>ROUND(VALUE(SUBSTITUTE(実質収支比率等に係る経年分析!I$47,"▲","-")),2)</f>
        <v>2.2999999999999998</v>
      </c>
      <c r="F20" s="134">
        <f>ROUND(VALUE(SUBSTITUTE(実質収支比率等に係る経年分析!J$47,"▲","-")),2)</f>
        <v>2.31</v>
      </c>
    </row>
    <row r="21" spans="1:11">
      <c r="A21" s="134" t="s">
        <v>43</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1.89</v>
      </c>
      <c r="F21" s="134">
        <f>IF(ISNUMBER(VALUE(SUBSTITUTE(実質収支比率等に係る経年分析!J$49,"▲","-"))),ROUND(VALUE(SUBSTITUTE(実質収支比率等に係る経年分析!J$49,"▲","-")),2),NA())</f>
        <v>-1.39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1.85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1.1100000000000001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0.28999999999999998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0.44</v>
      </c>
    </row>
    <row r="30" spans="1:11">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c r="A31" s="135" t="str">
        <f>IF(連結実質赤字比率に係る赤字・黒字の構成分析!C$39="",NA(),連結実質赤字比率に係る赤字・黒字の構成分析!C$39)</f>
        <v>介護保険事業費会計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自動車事業会計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高速鉄道事業会計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c r="A35" s="135" t="str">
        <f>IF(連結実質赤字比率に係る赤字・黒字の構成分析!C$35="",NA(),連結実質赤字比率に係る赤字・黒字の構成分析!C$35)</f>
        <v>国民健康保険事業費会計</v>
      </c>
      <c r="B35" s="135">
        <f>IF(ROUND(VALUE(SUBSTITUTE(連結実質赤字比率に係る赤字・黒字の構成分析!F$35,"▲", "-")), 2) &lt; 0, ABS(ROUND(VALUE(SUBSTITUTE(連結実質赤字比率に係る赤字・黒字の構成分析!F$35,"▲", "-")), 2)), NA())</f>
        <v>2.6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1.1499999999999999</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0.03</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181451</v>
      </c>
      <c r="E42" s="136"/>
      <c r="F42" s="136"/>
      <c r="G42" s="136">
        <f>'実質公債費比率（分子）の構造'!L$52</f>
        <v>180136</v>
      </c>
      <c r="H42" s="136"/>
      <c r="I42" s="136"/>
      <c r="J42" s="136">
        <f>'実質公債費比率（分子）の構造'!M$52</f>
        <v>177969</v>
      </c>
      <c r="K42" s="136"/>
      <c r="L42" s="136"/>
      <c r="M42" s="136">
        <f>'実質公債費比率（分子）の構造'!N$52</f>
        <v>178200</v>
      </c>
      <c r="N42" s="136"/>
      <c r="O42" s="136"/>
      <c r="P42" s="136">
        <f>'実質公債費比率（分子）の構造'!O$52</f>
        <v>172440</v>
      </c>
    </row>
    <row r="43" spans="1:16">
      <c r="A43" s="136" t="s">
        <v>51</v>
      </c>
      <c r="B43" s="136">
        <f>'実質公債費比率（分子）の構造'!K$51</f>
        <v>10</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1932</v>
      </c>
      <c r="C44" s="136"/>
      <c r="D44" s="136"/>
      <c r="E44" s="136">
        <f>'実質公債費比率（分子）の構造'!L$50</f>
        <v>1012</v>
      </c>
      <c r="F44" s="136"/>
      <c r="G44" s="136"/>
      <c r="H44" s="136">
        <f>'実質公債費比率（分子）の構造'!M$50</f>
        <v>1308</v>
      </c>
      <c r="I44" s="136"/>
      <c r="J44" s="136"/>
      <c r="K44" s="136">
        <f>'実質公債費比率（分子）の構造'!N$50</f>
        <v>1649</v>
      </c>
      <c r="L44" s="136"/>
      <c r="M44" s="136"/>
      <c r="N44" s="136">
        <f>'実質公債費比率（分子）の構造'!O$50</f>
        <v>1650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69459</v>
      </c>
      <c r="C46" s="136"/>
      <c r="D46" s="136"/>
      <c r="E46" s="136">
        <f>'実質公債費比率（分子）の構造'!L$48</f>
        <v>66893</v>
      </c>
      <c r="F46" s="136"/>
      <c r="G46" s="136"/>
      <c r="H46" s="136">
        <f>'実質公債費比率（分子）の構造'!M$48</f>
        <v>65397</v>
      </c>
      <c r="I46" s="136"/>
      <c r="J46" s="136"/>
      <c r="K46" s="136">
        <f>'実質公債費比率（分子）の構造'!N$48</f>
        <v>63039</v>
      </c>
      <c r="L46" s="136"/>
      <c r="M46" s="136"/>
      <c r="N46" s="136">
        <f>'実質公債費比率（分子）の構造'!O$48</f>
        <v>62735</v>
      </c>
      <c r="O46" s="136"/>
      <c r="P46" s="136"/>
    </row>
    <row r="47" spans="1:16">
      <c r="A47" s="136" t="s">
        <v>55</v>
      </c>
      <c r="B47" s="136">
        <f>'実質公債費比率（分子）の構造'!K$47</f>
        <v>76243</v>
      </c>
      <c r="C47" s="136"/>
      <c r="D47" s="136"/>
      <c r="E47" s="136">
        <f>'実質公債費比率（分子）の構造'!L$47</f>
        <v>79354</v>
      </c>
      <c r="F47" s="136"/>
      <c r="G47" s="136"/>
      <c r="H47" s="136">
        <f>'実質公債費比率（分子）の構造'!M$47</f>
        <v>79687</v>
      </c>
      <c r="I47" s="136"/>
      <c r="J47" s="136"/>
      <c r="K47" s="136">
        <f>'実質公債費比率（分子）の構造'!N$47</f>
        <v>78841</v>
      </c>
      <c r="L47" s="136"/>
      <c r="M47" s="136"/>
      <c r="N47" s="136">
        <f>'実質公債費比率（分子）の構造'!O$47</f>
        <v>78853</v>
      </c>
      <c r="O47" s="136"/>
      <c r="P47" s="136"/>
    </row>
    <row r="48" spans="1:16">
      <c r="A48" s="136" t="s">
        <v>56</v>
      </c>
      <c r="B48" s="136">
        <f>'実質公債費比率（分子）の構造'!K$46</f>
        <v>34292</v>
      </c>
      <c r="C48" s="136"/>
      <c r="D48" s="136"/>
      <c r="E48" s="136">
        <f>'実質公債費比率（分子）の構造'!L$46</f>
        <v>29856</v>
      </c>
      <c r="F48" s="136"/>
      <c r="G48" s="136"/>
      <c r="H48" s="136">
        <f>'実質公債費比率（分子）の構造'!M$46</f>
        <v>38508</v>
      </c>
      <c r="I48" s="136"/>
      <c r="J48" s="136"/>
      <c r="K48" s="136">
        <f>'実質公債費比率（分子）の構造'!N$46</f>
        <v>47405</v>
      </c>
      <c r="L48" s="136"/>
      <c r="M48" s="136"/>
      <c r="N48" s="136">
        <f>'実質公債費比率（分子）の構造'!O$46</f>
        <v>52758</v>
      </c>
      <c r="O48" s="136"/>
      <c r="P48" s="136"/>
    </row>
    <row r="49" spans="1:16">
      <c r="A49" s="136" t="s">
        <v>57</v>
      </c>
      <c r="B49" s="136">
        <f>'実質公債費比率（分子）の構造'!K$45</f>
        <v>108504</v>
      </c>
      <c r="C49" s="136"/>
      <c r="D49" s="136"/>
      <c r="E49" s="136">
        <f>'実質公債費比率（分子）の構造'!L$45</f>
        <v>103475</v>
      </c>
      <c r="F49" s="136"/>
      <c r="G49" s="136"/>
      <c r="H49" s="136">
        <f>'実質公債費比率（分子）の構造'!M$45</f>
        <v>101189</v>
      </c>
      <c r="I49" s="136"/>
      <c r="J49" s="136"/>
      <c r="K49" s="136">
        <f>'実質公債費比率（分子）の構造'!N$45</f>
        <v>98626</v>
      </c>
      <c r="L49" s="136"/>
      <c r="M49" s="136"/>
      <c r="N49" s="136">
        <f>'実質公債費比率（分子）の構造'!O$45</f>
        <v>111412</v>
      </c>
      <c r="O49" s="136"/>
      <c r="P49" s="136"/>
    </row>
    <row r="50" spans="1:16">
      <c r="A50" s="136" t="s">
        <v>58</v>
      </c>
      <c r="B50" s="136" t="e">
        <f>NA()</f>
        <v>#N/A</v>
      </c>
      <c r="C50" s="136">
        <f>IF(ISNUMBER('実質公債費比率（分子）の構造'!K$53),'実質公債費比率（分子）の構造'!K$53,NA())</f>
        <v>108989</v>
      </c>
      <c r="D50" s="136" t="e">
        <f>NA()</f>
        <v>#N/A</v>
      </c>
      <c r="E50" s="136" t="e">
        <f>NA()</f>
        <v>#N/A</v>
      </c>
      <c r="F50" s="136">
        <f>IF(ISNUMBER('実質公債費比率（分子）の構造'!L$53),'実質公債費比率（分子）の構造'!L$53,NA())</f>
        <v>100455</v>
      </c>
      <c r="G50" s="136" t="e">
        <f>NA()</f>
        <v>#N/A</v>
      </c>
      <c r="H50" s="136" t="e">
        <f>NA()</f>
        <v>#N/A</v>
      </c>
      <c r="I50" s="136">
        <f>IF(ISNUMBER('実質公債費比率（分子）の構造'!M$53),'実質公債費比率（分子）の構造'!M$53,NA())</f>
        <v>108121</v>
      </c>
      <c r="J50" s="136" t="e">
        <f>NA()</f>
        <v>#N/A</v>
      </c>
      <c r="K50" s="136" t="e">
        <f>NA()</f>
        <v>#N/A</v>
      </c>
      <c r="L50" s="136">
        <f>IF(ISNUMBER('実質公債費比率（分子）の構造'!N$53),'実質公債費比率（分子）の構造'!N$53,NA())</f>
        <v>111360</v>
      </c>
      <c r="M50" s="136" t="e">
        <f>NA()</f>
        <v>#N/A</v>
      </c>
      <c r="N50" s="136" t="e">
        <f>NA()</f>
        <v>#N/A</v>
      </c>
      <c r="O50" s="136">
        <f>IF(ISNUMBER('実質公債費比率（分子）の構造'!O$53),'実質公債費比率（分子）の構造'!O$53,NA())</f>
        <v>134968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1410153</v>
      </c>
      <c r="E56" s="135"/>
      <c r="F56" s="135"/>
      <c r="G56" s="135">
        <f>'将来負担比率（分子）の構造'!J$51</f>
        <v>1393812</v>
      </c>
      <c r="H56" s="135"/>
      <c r="I56" s="135"/>
      <c r="J56" s="135">
        <f>'将来負担比率（分子）の構造'!K$51</f>
        <v>1408845</v>
      </c>
      <c r="K56" s="135"/>
      <c r="L56" s="135"/>
      <c r="M56" s="135">
        <f>'将来負担比率（分子）の構造'!L$51</f>
        <v>1400502</v>
      </c>
      <c r="N56" s="135"/>
      <c r="O56" s="135"/>
      <c r="P56" s="135">
        <f>'将来負担比率（分子）の構造'!M$51</f>
        <v>1401034</v>
      </c>
    </row>
    <row r="57" spans="1:16">
      <c r="A57" s="135" t="s">
        <v>35</v>
      </c>
      <c r="B57" s="135"/>
      <c r="C57" s="135"/>
      <c r="D57" s="135">
        <f>'将来負担比率（分子）の構造'!I$50</f>
        <v>772448</v>
      </c>
      <c r="E57" s="135"/>
      <c r="F57" s="135"/>
      <c r="G57" s="135">
        <f>'将来負担比率（分子）の構造'!J$50</f>
        <v>797695</v>
      </c>
      <c r="H57" s="135"/>
      <c r="I57" s="135"/>
      <c r="J57" s="135">
        <f>'将来負担比率（分子）の構造'!K$50</f>
        <v>770652</v>
      </c>
      <c r="K57" s="135"/>
      <c r="L57" s="135"/>
      <c r="M57" s="135">
        <f>'将来負担比率（分子）の構造'!L$50</f>
        <v>695267</v>
      </c>
      <c r="N57" s="135"/>
      <c r="O57" s="135"/>
      <c r="P57" s="135">
        <f>'将来負担比率（分子）の構造'!M$50</f>
        <v>658715</v>
      </c>
    </row>
    <row r="58" spans="1:16">
      <c r="A58" s="135" t="s">
        <v>34</v>
      </c>
      <c r="B58" s="135"/>
      <c r="C58" s="135"/>
      <c r="D58" s="135">
        <f>'将来負担比率（分子）の構造'!I$49</f>
        <v>113887</v>
      </c>
      <c r="E58" s="135"/>
      <c r="F58" s="135"/>
      <c r="G58" s="135">
        <f>'将来負担比率（分子）の構造'!J$49</f>
        <v>156618</v>
      </c>
      <c r="H58" s="135"/>
      <c r="I58" s="135"/>
      <c r="J58" s="135">
        <f>'将来負担比率（分子）の構造'!K$49</f>
        <v>186548</v>
      </c>
      <c r="K58" s="135"/>
      <c r="L58" s="135"/>
      <c r="M58" s="135">
        <f>'将来負担比率（分子）の構造'!L$49</f>
        <v>158910</v>
      </c>
      <c r="N58" s="135"/>
      <c r="O58" s="135"/>
      <c r="P58" s="135">
        <f>'将来負担比率（分子）の構造'!M$49</f>
        <v>142221</v>
      </c>
    </row>
    <row r="59" spans="1:16">
      <c r="A59" s="135" t="s">
        <v>32</v>
      </c>
      <c r="B59" s="135">
        <f>'将来負担比率（分子）の構造'!I$48</f>
        <v>1503</v>
      </c>
      <c r="C59" s="135"/>
      <c r="D59" s="135"/>
      <c r="E59" s="135">
        <f>'将来負担比率（分子）の構造'!J$48</f>
        <v>1503</v>
      </c>
      <c r="F59" s="135"/>
      <c r="G59" s="135"/>
      <c r="H59" s="135">
        <f>'将来負担比率（分子）の構造'!K$48</f>
        <v>1503</v>
      </c>
      <c r="I59" s="135"/>
      <c r="J59" s="135"/>
      <c r="K59" s="135">
        <f>'将来負担比率（分子）の構造'!L$48</f>
        <v>1503</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264375</v>
      </c>
      <c r="C61" s="135"/>
      <c r="D61" s="135"/>
      <c r="E61" s="135">
        <f>'将来負担比率（分子）の構造'!J$46</f>
        <v>248451</v>
      </c>
      <c r="F61" s="135"/>
      <c r="G61" s="135"/>
      <c r="H61" s="135">
        <f>'将来負担比率（分子）の構造'!K$46</f>
        <v>234717</v>
      </c>
      <c r="I61" s="135"/>
      <c r="J61" s="135"/>
      <c r="K61" s="135">
        <f>'将来負担比率（分子）の構造'!L$46</f>
        <v>81409</v>
      </c>
      <c r="L61" s="135"/>
      <c r="M61" s="135"/>
      <c r="N61" s="135">
        <f>'将来負担比率（分子）の構造'!M$46</f>
        <v>76211</v>
      </c>
      <c r="O61" s="135"/>
      <c r="P61" s="135"/>
    </row>
    <row r="62" spans="1:16">
      <c r="A62" s="135" t="s">
        <v>29</v>
      </c>
      <c r="B62" s="135">
        <f>'将来負担比率（分子）の構造'!I$45</f>
        <v>190621</v>
      </c>
      <c r="C62" s="135"/>
      <c r="D62" s="135"/>
      <c r="E62" s="135">
        <f>'将来負担比率（分子）の構造'!J$45</f>
        <v>181912</v>
      </c>
      <c r="F62" s="135"/>
      <c r="G62" s="135"/>
      <c r="H62" s="135">
        <f>'将来負担比率（分子）の構造'!K$45</f>
        <v>180489</v>
      </c>
      <c r="I62" s="135"/>
      <c r="J62" s="135"/>
      <c r="K62" s="135">
        <f>'将来負担比率（分子）の構造'!L$45</f>
        <v>169247</v>
      </c>
      <c r="L62" s="135"/>
      <c r="M62" s="135"/>
      <c r="N62" s="135">
        <f>'将来負担比率（分子）の構造'!M$45</f>
        <v>156632</v>
      </c>
      <c r="O62" s="135"/>
      <c r="P62" s="135"/>
    </row>
    <row r="63" spans="1:16">
      <c r="A63" s="135" t="s">
        <v>28</v>
      </c>
      <c r="B63" s="135">
        <f>'将来負担比率（分子）の構造'!I$44</f>
        <v>3975</v>
      </c>
      <c r="C63" s="135"/>
      <c r="D63" s="135"/>
      <c r="E63" s="135">
        <f>'将来負担比率（分子）の構造'!J$44</f>
        <v>3295</v>
      </c>
      <c r="F63" s="135"/>
      <c r="G63" s="135"/>
      <c r="H63" s="135">
        <f>'将来負担比率（分子）の構造'!K$44</f>
        <v>2652</v>
      </c>
      <c r="I63" s="135"/>
      <c r="J63" s="135"/>
      <c r="K63" s="135">
        <f>'将来負担比率（分子）の構造'!L$44</f>
        <v>2043</v>
      </c>
      <c r="L63" s="135"/>
      <c r="M63" s="135"/>
      <c r="N63" s="135">
        <f>'将来負担比率（分子）の構造'!M$44</f>
        <v>1479</v>
      </c>
      <c r="O63" s="135"/>
      <c r="P63" s="135"/>
    </row>
    <row r="64" spans="1:16">
      <c r="A64" s="135" t="s">
        <v>27</v>
      </c>
      <c r="B64" s="135">
        <f>'将来負担比率（分子）の構造'!I$43</f>
        <v>913098</v>
      </c>
      <c r="C64" s="135"/>
      <c r="D64" s="135"/>
      <c r="E64" s="135">
        <f>'将来負担比率（分子）の構造'!J$43</f>
        <v>854934</v>
      </c>
      <c r="F64" s="135"/>
      <c r="G64" s="135"/>
      <c r="H64" s="135">
        <f>'将来負担比率（分子）の構造'!K$43</f>
        <v>788742</v>
      </c>
      <c r="I64" s="135"/>
      <c r="J64" s="135"/>
      <c r="K64" s="135">
        <f>'将来負担比率（分子）の構造'!L$43</f>
        <v>745137</v>
      </c>
      <c r="L64" s="135"/>
      <c r="M64" s="135"/>
      <c r="N64" s="135">
        <f>'将来負担比率（分子）の構造'!M$43</f>
        <v>637032</v>
      </c>
      <c r="O64" s="135"/>
      <c r="P64" s="135"/>
    </row>
    <row r="65" spans="1:16">
      <c r="A65" s="135" t="s">
        <v>26</v>
      </c>
      <c r="B65" s="135">
        <f>'将来負担比率（分子）の構造'!I$42</f>
        <v>9316</v>
      </c>
      <c r="C65" s="135"/>
      <c r="D65" s="135"/>
      <c r="E65" s="135">
        <f>'将来負担比率（分子）の構造'!J$42</f>
        <v>12673</v>
      </c>
      <c r="F65" s="135"/>
      <c r="G65" s="135"/>
      <c r="H65" s="135">
        <f>'将来負担比率（分子）の構造'!K$42</f>
        <v>17204</v>
      </c>
      <c r="I65" s="135"/>
      <c r="J65" s="135"/>
      <c r="K65" s="135">
        <f>'将来負担比率（分子）の構造'!L$42</f>
        <v>15704</v>
      </c>
      <c r="L65" s="135"/>
      <c r="M65" s="135"/>
      <c r="N65" s="135">
        <f>'将来負担比率（分子）の構造'!M$42</f>
        <v>14154</v>
      </c>
      <c r="O65" s="135"/>
      <c r="P65" s="135"/>
    </row>
    <row r="66" spans="1:16">
      <c r="A66" s="135" t="s">
        <v>25</v>
      </c>
      <c r="B66" s="135">
        <f>'将来負担比率（分子）の構造'!I$41</f>
        <v>2477559</v>
      </c>
      <c r="C66" s="135"/>
      <c r="D66" s="135"/>
      <c r="E66" s="135">
        <f>'将来負担比率（分子）の構造'!J$41</f>
        <v>2500035</v>
      </c>
      <c r="F66" s="135"/>
      <c r="G66" s="135"/>
      <c r="H66" s="135">
        <f>'将来負担比率（分子）の構造'!K$41</f>
        <v>2520347</v>
      </c>
      <c r="I66" s="135"/>
      <c r="J66" s="135"/>
      <c r="K66" s="135">
        <f>'将来負担比率（分子）の構造'!L$41</f>
        <v>2623876</v>
      </c>
      <c r="L66" s="135"/>
      <c r="M66" s="135"/>
      <c r="N66" s="135">
        <f>'将来負担比率（分子）の構造'!M$41</f>
        <v>2596234</v>
      </c>
      <c r="O66" s="135"/>
      <c r="P66" s="135"/>
    </row>
    <row r="67" spans="1:16">
      <c r="A67" s="135" t="s">
        <v>62</v>
      </c>
      <c r="B67" s="135" t="e">
        <f>NA()</f>
        <v>#N/A</v>
      </c>
      <c r="C67" s="135">
        <f>IF(ISNUMBER('将来負担比率（分子）の構造'!I$52), IF('将来負担比率（分子）の構造'!I$52 &lt; 0, 0, '将来負担比率（分子）の構造'!I$52), NA())</f>
        <v>1563958</v>
      </c>
      <c r="D67" s="135" t="e">
        <f>NA()</f>
        <v>#N/A</v>
      </c>
      <c r="E67" s="135" t="e">
        <f>NA()</f>
        <v>#N/A</v>
      </c>
      <c r="F67" s="135">
        <f>IF(ISNUMBER('将来負担比率（分子）の構造'!J$52), IF('将来負担比率（分子）の構造'!J$52 &lt; 0, 0, '将来負担比率（分子）の構造'!J$52), NA())</f>
        <v>1454678</v>
      </c>
      <c r="G67" s="135" t="e">
        <f>NA()</f>
        <v>#N/A</v>
      </c>
      <c r="H67" s="135" t="e">
        <f>NA()</f>
        <v>#N/A</v>
      </c>
      <c r="I67" s="135">
        <f>IF(ISNUMBER('将来負担比率（分子）の構造'!K$52), IF('将来負担比率（分子）の構造'!K$52 &lt; 0, 0, '将来負担比率（分子）の構造'!K$52), NA())</f>
        <v>1379609</v>
      </c>
      <c r="J67" s="135" t="e">
        <f>NA()</f>
        <v>#N/A</v>
      </c>
      <c r="K67" s="135" t="e">
        <f>NA()</f>
        <v>#N/A</v>
      </c>
      <c r="L67" s="135">
        <f>IF(ISNUMBER('将来負担比率（分子）の構造'!L$52), IF('将来負担比率（分子）の構造'!L$52 &lt; 0, 0, '将来負担比率（分子）の構造'!L$52), NA())</f>
        <v>1384238</v>
      </c>
      <c r="M67" s="135" t="e">
        <f>NA()</f>
        <v>#N/A</v>
      </c>
      <c r="N67" s="135" t="e">
        <f>NA()</f>
        <v>#N/A</v>
      </c>
      <c r="O67" s="135">
        <f>IF(ISNUMBER('将来負担比率（分子）の構造'!M$52), IF('将来負担比率（分子）の構造'!M$52 &lt; 0, 0, '将来負担比率（分子）の構造'!M$52), NA())</f>
        <v>1279770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2016-05-24T02:09:55Z</cp:lastPrinted>
  <dcterms:created xsi:type="dcterms:W3CDTF">2016-02-15T01:10:37Z</dcterms:created>
  <dcterms:modified xsi:type="dcterms:W3CDTF">2016-05-25T23:35:31Z</dcterms:modified>
</cp:coreProperties>
</file>