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6" windowWidth="14940" windowHeight="784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41"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C41" i="9"/>
  <c r="BW40" i="9"/>
  <c r="BE40" i="9"/>
  <c r="AM40" i="9"/>
  <c r="C40" i="9"/>
  <c r="BW39" i="9"/>
  <c r="BE39" i="9"/>
  <c r="AM39" i="9"/>
  <c r="C39" i="9"/>
  <c r="BW38" i="9"/>
  <c r="BE38" i="9"/>
  <c r="AM38" i="9"/>
  <c r="AM37" i="9"/>
  <c r="BW34" i="9"/>
  <c r="BW35" i="9" s="1"/>
  <c r="BW36" i="9" s="1"/>
  <c r="BW37" i="9" s="1"/>
  <c r="C34" i="9"/>
  <c r="C35" i="9" s="1"/>
  <c r="CO34" i="9" l="1"/>
  <c r="CO35" i="9" s="1"/>
  <c r="CO36" i="9" s="1"/>
  <c r="CO37" i="9" s="1"/>
  <c r="CO38" i="9" s="1"/>
  <c r="CO39" i="9" s="1"/>
  <c r="CO40" i="9" s="1"/>
  <c r="CO41" i="9" s="1"/>
  <c r="CO42" i="9" s="1"/>
  <c r="CO43" i="9" s="1"/>
  <c r="C36" i="9"/>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U41" i="9" s="1"/>
  <c r="AM34" i="9" l="1"/>
  <c r="AM35" i="9" s="1"/>
  <c r="AM36" i="9" s="1"/>
  <c r="BE34" i="9" l="1"/>
  <c r="BE35" i="9" s="1"/>
  <c r="BE36" i="9" s="1"/>
  <c r="BE37" i="9" s="1"/>
</calcChain>
</file>

<file path=xl/sharedStrings.xml><?xml version="1.0" encoding="utf-8"?>
<sst xmlns="http://schemas.openxmlformats.org/spreadsheetml/2006/main" count="908" uniqueCount="558">
  <si>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</si>
  <si>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</si>
  <si>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</si>
  <si>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</si>
  <si>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</si>
  <si>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</si>
  <si>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</si>
  <si>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</si>
  <si>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</si>
  <si>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</si>
  <si>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</si>
  <si>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</si>
  <si>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</si>
  <si>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</si>
  <si>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</si>
  <si>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</si>
  <si>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</si>
  <si>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</si>
  <si>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</si>
  <si>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</si>
  <si>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</si>
  <si>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</si>
  <si>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</si>
  <si>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</si>
  <si>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</si>
  <si>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</si>
  <si>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</si>
  <si>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</si>
  <si>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</si>
  <si>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</si>
  <si>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</si>
  <si>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</si>
  <si>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</si>
  <si>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</si>
  <si>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</si>
  <si>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</si>
  <si>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</si>
  <si>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</si>
  <si>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</si>
  <si>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</si>
  <si>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</si>
  <si>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</si>
  <si>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</si>
  <si>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</si>
  <si>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</si>
  <si>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</si>
  <si>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</si>
  <si>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</si>
  <si>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</si>
  <si>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</si>
  <si>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</si>
  <si>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</si>
  <si>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</si>
  <si>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</si>
  <si>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</si>
  <si>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</si>
  <si>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</si>
  <si>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</si>
  <si>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</si>
  <si>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</si>
  <si>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</si>
  <si>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</si>
  <si>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</si>
  <si>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</si>
  <si>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</si>
  <si>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</si>
  <si>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</si>
  <si>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</si>
  <si>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</si>
  <si>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</si>
  <si>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</si>
  <si>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</si>
  <si>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</si>
  <si>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</si>
  <si>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</si>
  <si>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</si>
  <si>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</si>
  <si>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</si>
  <si>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</si>
  <si>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</si>
  <si>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</si>
  <si>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</si>
  <si>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静岡市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</si>
  <si>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</si>
  <si>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</si>
  <si>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</si>
  <si>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</si>
  <si>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</si>
  <si>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</si>
  <si>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</si>
  <si>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</si>
  <si>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</si>
  <si>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</si>
  <si>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</si>
  <si>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</si>
  <si>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</si>
  <si>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</si>
  <si>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</si>
  <si>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</si>
  <si>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</si>
  <si>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</si>
  <si>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</si>
  <si>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</si>
  <si>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</si>
  <si>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</si>
  <si>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</si>
  <si>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</si>
  <si>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</si>
  <si>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</si>
  <si>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</si>
  <si>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</si>
  <si>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</si>
  <si>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</si>
  <si>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</si>
  <si>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</si>
  <si>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</si>
  <si>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</si>
  <si>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</si>
  <si>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</si>
  <si>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</si>
  <si>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</si>
  <si>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</si>
  <si>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</si>
  <si>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</si>
  <si>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</si>
  <si>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</si>
  <si>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</si>
  <si>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</si>
  <si>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</si>
  <si>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</si>
  <si>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</si>
  <si>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</si>
  <si>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</si>
  <si>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</si>
  <si>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</si>
  <si>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</si>
  <si>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</si>
  <si>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</si>
  <si>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</si>
  <si>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</si>
  <si>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</si>
  <si>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</si>
  <si>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</si>
  <si>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</si>
  <si>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</si>
  <si>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</si>
  <si>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</si>
  <si>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</si>
  <si>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</si>
  <si>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</si>
  <si>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</si>
  <si>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</si>
  <si>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</si>
  <si>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</si>
  <si>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</si>
  <si>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</si>
  <si>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</si>
  <si>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</si>
  <si>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</si>
  <si>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</si>
  <si>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</si>
  <si>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</si>
  <si>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</si>
  <si>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</si>
  <si>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</si>
  <si>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</si>
  <si>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</si>
  <si>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</si>
  <si>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</si>
  <si>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</si>
  <si>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</si>
  <si>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</si>
  <si>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</si>
  <si>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</si>
  <si>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</si>
  <si>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</si>
  <si>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</si>
  <si>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</si>
  <si>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</si>
  <si>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</si>
  <si>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</si>
  <si>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</si>
  <si>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</si>
  <si>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</si>
  <si>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</si>
  <si>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</si>
  <si>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</si>
  <si>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</si>
  <si>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</si>
  <si>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</si>
  <si>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</si>
  <si>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</si>
  <si>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</si>
  <si>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</si>
  <si>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</si>
  <si>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静岡県静岡市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</si>
  <si>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</si>
  <si>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</si>
  <si>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</si>
  <si>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</si>
  <si>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</si>
  <si>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</si>
  <si>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</si>
  <si>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</si>
  <si>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</si>
  <si>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</si>
  <si>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</si>
  <si>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</si>
  <si>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</si>
  <si>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</si>
  <si>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</si>
  <si>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</si>
  <si>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</si>
  <si>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</si>
  <si>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</si>
  <si>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</si>
  <si>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</si>
  <si>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</si>
  <si>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</si>
  <si>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</si>
  <si>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</si>
  <si>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</si>
  <si>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</si>
  <si>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</si>
  <si>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</si>
  <si>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</si>
  <si>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</si>
  <si>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</si>
  <si>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</si>
  <si>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</si>
  <si>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</si>
  <si>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</si>
  <si>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</si>
  <si>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</si>
  <si>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</si>
  <si>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</si>
  <si>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</si>
  <si>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</si>
  <si>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</si>
  <si>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</si>
  <si>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</si>
  <si>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</si>
  <si>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</si>
  <si>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</si>
  <si>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</si>
  <si>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</si>
  <si>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</si>
  <si>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</si>
  <si>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</si>
  <si>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</si>
  <si>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</si>
  <si>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</si>
  <si>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</si>
  <si>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</si>
  <si>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</si>
  <si>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</si>
  <si>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</si>
  <si>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</si>
  <si>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</si>
  <si>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</si>
  <si>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</si>
  <si>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</si>
  <si>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</si>
  <si>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</si>
  <si>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</si>
  <si>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</si>
  <si>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</si>
  <si>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</si>
  <si>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</si>
  <si>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</si>
  <si>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</si>
  <si>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</si>
  <si>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</si>
  <si>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</si>
  <si>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</si>
  <si>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</si>
  <si>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</si>
  <si>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</si>
  <si>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</si>
  <si>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</si>
  <si>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</si>
  <si>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</si>
  <si>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</si>
  <si>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</si>
  <si>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</si>
  <si>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</si>
  <si>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</si>
  <si>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</si>
  <si>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</si>
  <si>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</si>
  <si>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</si>
  <si>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</si>
  <si>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</si>
  <si>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</si>
  <si>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</si>
  <si>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</si>
  <si>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</si>
  <si>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</si>
  <si>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</si>
  <si>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</si>
  <si>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</si>
  <si>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</si>
  <si>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</si>
  <si>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</si>
  <si>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</si>
  <si>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</si>
  <si>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</si>
  <si>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</si>
  <si>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</si>
  <si>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</si>
  <si>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</si>
  <si>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</si>
  <si>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</si>
  <si>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</si>
  <si>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</si>
  <si>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</si>
  <si>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</si>
  <si>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</si>
  <si>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</si>
  <si>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</si>
  <si>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</si>
  <si>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</si>
  <si>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</si>
  <si>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</si>
  <si>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</si>
  <si>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</si>
  <si>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</si>
  <si>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</si>
  <si>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</si>
  <si>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</si>
  <si>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</si>
  <si>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</si>
  <si>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</si>
  <si>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</si>
  <si>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</si>
  <si>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</si>
  <si>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</si>
  <si>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</si>
  <si>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</si>
  <si>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</si>
  <si>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</si>
  <si>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</si>
  <si>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</si>
  <si>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</si>
  <si>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</si>
  <si>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静岡県静岡市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</si>
  <si>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</si>
  <si>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</si>
  <si>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</si>
  <si>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</si>
  <si>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</si>
  <si>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</si>
  <si>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</si>
  <si>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</si>
  <si>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</si>
  <si>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</si>
  <si>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</si>
  <si>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</si>
  <si>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</si>
  <si>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</si>
  <si>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</si>
  <si>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</si>
  <si>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</si>
  <si>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</si>
  <si>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</si>
  <si>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</si>
  <si>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電気事業経営記念基金会計</t>
    <phoneticPr fontId="5"/>
  </si>
  <si>
    <t>土地区画整理清算金会計</t>
    <phoneticPr fontId="5"/>
  </si>
  <si>
    <t>公債管理事業会計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</si>
  <si>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</si>
  <si>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</si>
  <si>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</si>
  <si>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</si>
  <si>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</si>
  <si>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</si>
  <si>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</si>
  <si>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</si>
  <si>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</si>
  <si>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</si>
  <si>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</si>
  <si>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</si>
  <si>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</si>
  <si>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競輪事業会計</t>
    <phoneticPr fontId="5"/>
  </si>
  <si>
    <t>国民健康保険事業会計（事業勘定）</t>
    <phoneticPr fontId="5"/>
  </si>
  <si>
    <t>国民健康保険事業会計（直営診療施設勘定）</t>
    <phoneticPr fontId="5"/>
  </si>
  <si>
    <t>介護保険事業会計</t>
    <phoneticPr fontId="5"/>
  </si>
  <si>
    <t>介護保険サービス会計</t>
    <phoneticPr fontId="5"/>
  </si>
  <si>
    <t>後期高齢者医療事業会計</t>
    <phoneticPr fontId="5"/>
  </si>
  <si>
    <t>水道事業会計</t>
    <phoneticPr fontId="5"/>
  </si>
  <si>
    <t>法適用企業</t>
    <phoneticPr fontId="5"/>
  </si>
  <si>
    <t>下水道事業会計</t>
    <phoneticPr fontId="5"/>
  </si>
  <si>
    <t>病院事業会計</t>
    <phoneticPr fontId="5"/>
  </si>
  <si>
    <t>簡易水道事業会計</t>
    <phoneticPr fontId="5"/>
  </si>
  <si>
    <t>法非適用企業</t>
    <phoneticPr fontId="5"/>
  </si>
  <si>
    <t>清掃工場発電事業会計</t>
    <phoneticPr fontId="5"/>
  </si>
  <si>
    <t>農業集落排水事業会計</t>
    <phoneticPr fontId="5"/>
  </si>
  <si>
    <t>中央卸売市場事業会計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</si>
  <si>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</si>
  <si>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</si>
  <si>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</si>
  <si>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</si>
  <si>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</si>
  <si>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</si>
  <si>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</si>
  <si>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</si>
  <si>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</si>
  <si>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</si>
  <si>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</si>
  <si>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</si>
  <si>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</si>
  <si>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</si>
  <si>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</si>
  <si>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</si>
  <si>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</si>
  <si>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</si>
  <si>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</si>
  <si>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</si>
  <si>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</si>
  <si>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</si>
  <si>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</si>
  <si>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</si>
  <si>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</si>
  <si>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</si>
  <si>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</si>
  <si>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</si>
  <si>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</si>
  <si>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</si>
  <si>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</si>
  <si>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</si>
  <si>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</si>
  <si>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</si>
  <si>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</si>
  <si>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</si>
  <si>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</si>
  <si>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</si>
  <si>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</si>
  <si>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</si>
  <si>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</si>
  <si>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</si>
  <si>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</si>
  <si>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</si>
  <si>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</si>
  <si>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</si>
  <si>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</si>
  <si>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</si>
  <si>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</si>
  <si>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</si>
  <si>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</si>
  <si>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</si>
  <si>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</si>
  <si>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</si>
  <si>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</si>
  <si>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</si>
  <si>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</si>
  <si>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</si>
  <si>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</si>
  <si>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</si>
  <si>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</si>
  <si>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</si>
  <si>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</si>
  <si>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</si>
  <si>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</si>
  <si>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</si>
  <si>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</si>
  <si>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</si>
  <si>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</si>
  <si>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</si>
  <si>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</si>
  <si>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</si>
  <si>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</si>
  <si>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</si>
  <si>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</si>
  <si>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</si>
  <si>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</si>
  <si>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</si>
  <si>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</si>
  <si>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</si>
  <si>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</si>
  <si>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</si>
  <si>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</si>
  <si>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</si>
  <si>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</si>
  <si>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</si>
  <si>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</si>
  <si>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</si>
  <si>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</si>
  <si>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</si>
  <si>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</si>
  <si>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</si>
  <si>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</si>
  <si>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</si>
  <si>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</si>
  <si>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</si>
  <si>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</si>
  <si>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</si>
  <si>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</si>
  <si>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</si>
  <si>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</si>
  <si>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</si>
  <si>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</si>
  <si>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</si>
  <si>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</si>
  <si>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</si>
  <si>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</si>
  <si>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</si>
  <si>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</si>
  <si>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</si>
  <si>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</si>
  <si>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</si>
  <si>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</si>
  <si>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</si>
  <si>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</si>
  <si>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</si>
  <si>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</si>
  <si>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</si>
  <si>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</si>
  <si>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</si>
  <si>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</si>
  <si>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</si>
  <si>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</si>
  <si>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</si>
  <si>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</si>
  <si>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</si>
  <si>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</si>
  <si>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</si>
  <si>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</si>
  <si>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</si>
  <si>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</si>
  <si>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</si>
  <si>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0.78</t>
  </si>
  <si>
    <t>水道事業会計</t>
  </si>
  <si>
    <t>下水道事業会計</t>
  </si>
  <si>
    <t>病院事業会計</t>
  </si>
  <si>
    <t>国民健康保険事業会計（事業勘定）</t>
  </si>
  <si>
    <t>一般会計</t>
  </si>
  <si>
    <t>介護保険事業会計</t>
  </si>
  <si>
    <t>競輪事業会計</t>
  </si>
  <si>
    <t>後期高齢者医療事業会計</t>
  </si>
  <si>
    <t>その他会計（赤字）</t>
  </si>
  <si>
    <t>▲ 0.00</t>
  </si>
  <si>
    <t>その他会計（黒字）</t>
  </si>
  <si>
    <t>母子・父子・寡婦福祉資金貸付金会計</t>
    <rPh sb="3" eb="5">
      <t>フシ</t>
    </rPh>
    <phoneticPr fontId="5"/>
  </si>
  <si>
    <t>駐車場事業会計</t>
    <phoneticPr fontId="5"/>
  </si>
  <si>
    <t>共立蒲原総合病院組合</t>
  </si>
  <si>
    <t>静岡地方税滞納整理機構</t>
  </si>
  <si>
    <t>静岡市土地開発公社</t>
  </si>
  <si>
    <t>静岡市まちづくり公社</t>
    <rPh sb="0" eb="3">
      <t>シズオカシ</t>
    </rPh>
    <rPh sb="8" eb="10">
      <t>コウシャ</t>
    </rPh>
    <phoneticPr fontId="4"/>
  </si>
  <si>
    <t>静岡市文化振興財団</t>
    <phoneticPr fontId="2"/>
  </si>
  <si>
    <t>静岡市体育協会</t>
    <phoneticPr fontId="3"/>
  </si>
  <si>
    <t>静岡市環境公社</t>
    <rPh sb="3" eb="5">
      <t>カンキョウ</t>
    </rPh>
    <rPh sb="5" eb="7">
      <t>コウシャ</t>
    </rPh>
    <phoneticPr fontId="2"/>
  </si>
  <si>
    <t>静岡観光コンベンション協会</t>
    <phoneticPr fontId="2"/>
  </si>
  <si>
    <t>静岡市勤労者福祉サービスセンター</t>
    <rPh sb="2" eb="3">
      <t>シ</t>
    </rPh>
    <phoneticPr fontId="4"/>
  </si>
  <si>
    <t>静岡産業振興協会</t>
    <phoneticPr fontId="2"/>
  </si>
  <si>
    <t>駿府楽市</t>
    <phoneticPr fontId="3"/>
  </si>
  <si>
    <t>静岡市動物園協会</t>
    <phoneticPr fontId="2"/>
  </si>
  <si>
    <t>○</t>
    <phoneticPr fontId="2"/>
  </si>
  <si>
    <r>
      <t>静岡県後期高齢者医療広域連合</t>
    </r>
    <r>
      <rPr>
        <sz val="12"/>
        <rFont val="ＭＳ Ｐゴシック"/>
        <family val="3"/>
        <charset val="128"/>
      </rPr>
      <t>（事業会計分）</t>
    </r>
    <rPh sb="15" eb="17">
      <t>ジギョウ</t>
    </rPh>
    <rPh sb="17" eb="19">
      <t>カイケイ</t>
    </rPh>
    <rPh sb="19" eb="20">
      <t>ブン</t>
    </rPh>
    <phoneticPr fontId="1"/>
  </si>
  <si>
    <r>
      <t>静岡県後期高齢者医療広域連合</t>
    </r>
    <r>
      <rPr>
        <sz val="12"/>
        <rFont val="ＭＳ Ｐゴシック"/>
        <family val="3"/>
        <charset val="128"/>
      </rPr>
      <t>（普通会計分）</t>
    </r>
    <rPh sb="15" eb="17">
      <t>フツウ</t>
    </rPh>
    <rPh sb="17" eb="19">
      <t>カイケイ</t>
    </rPh>
    <rPh sb="19" eb="20">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</si>
</sst>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77" fontId="26" fillId="5" borderId="118"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70803</c:v>
                </c:pt>
                <c:pt idx="1">
                  <c:v>69354</c:v>
                </c:pt>
                <c:pt idx="2">
                  <c:v>75439</c:v>
                </c:pt>
                <c:pt idx="3">
                  <c:v>65746</c:v>
                </c:pt>
                <c:pt idx="4">
                  <c:v>60455</c:v>
                </c:pt>
              </c:numCache>
            </c:numRef>
          </c:val>
          <c:smooth val="0"/>
        </c:ser>
        <c:dLbls>
          <c:showLegendKey val="0"/>
          <c:showVal val="0"/>
          <c:showCatName val="0"/>
          <c:showSerName val="0"/>
          <c:showPercent val="0"/>
          <c:showBubbleSize val="0"/>
        </c:dLbls>
        <c:marker val="1"/>
        <c:smooth val="0"/>
        <c:axId val="193755392"/>
        <c:axId val="207499648"/>
      </c:lineChart>
      <c:catAx>
        <c:axId val="193755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499648"/>
        <c:crosses val="autoZero"/>
        <c:auto val="1"/>
        <c:lblAlgn val="ctr"/>
        <c:lblOffset val="100"/>
        <c:tickLblSkip val="1"/>
        <c:tickMarkSkip val="1"/>
        <c:noMultiLvlLbl val="0"/>
      </c:catAx>
      <c:valAx>
        <c:axId val="2074996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75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2.56</c:v>
                </c:pt>
                <c:pt idx="1">
                  <c:v>2.4700000000000002</c:v>
                </c:pt>
                <c:pt idx="2">
                  <c:v>2.4900000000000002</c:v>
                </c:pt>
                <c:pt idx="3">
                  <c:v>3.17</c:v>
                </c:pt>
                <c:pt idx="4">
                  <c:v>2.41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5.13</c:v>
                </c:pt>
                <c:pt idx="1">
                  <c:v>5.13</c:v>
                </c:pt>
                <c:pt idx="2">
                  <c:v>5.26</c:v>
                </c:pt>
                <c:pt idx="3">
                  <c:v>5.21</c:v>
                </c:pt>
                <c:pt idx="4">
                  <c:v>5.24</c:v>
                </c:pt>
              </c:numCache>
            </c:numRef>
          </c:val>
        </c:ser>
        <c:dLbls>
          <c:showLegendKey val="0"/>
          <c:showVal val="0"/>
          <c:showCatName val="0"/>
          <c:showSerName val="0"/>
          <c:showPercent val="0"/>
          <c:showBubbleSize val="0"/>
        </c:dLbls>
        <c:gapWidth val="250"/>
        <c:overlap val="100"/>
        <c:axId val="208647296"/>
        <c:axId val="208649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1.38</c:v>
                </c:pt>
                <c:pt idx="1">
                  <c:v>0.01</c:v>
                </c:pt>
                <c:pt idx="2">
                  <c:v>0.23</c:v>
                </c:pt>
                <c:pt idx="3">
                  <c:v>0.72</c:v>
                </c:pt>
                <c:pt idx="4">
                  <c:v>-0.78</c:v>
                </c:pt>
              </c:numCache>
            </c:numRef>
          </c:val>
          <c:smooth val="0"/>
        </c:ser>
        <c:dLbls>
          <c:showLegendKey val="0"/>
          <c:showVal val="0"/>
          <c:showCatName val="0"/>
          <c:showSerName val="0"/>
          <c:showPercent val="0"/>
          <c:showBubbleSize val="0"/>
        </c:dLbls>
        <c:marker val="1"/>
        <c:smooth val="0"/>
        <c:axId val="208647296"/>
        <c:axId val="208649216"/>
      </c:lineChart>
      <c:catAx>
        <c:axId val="20864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649216"/>
        <c:crosses val="autoZero"/>
        <c:auto val="1"/>
        <c:lblAlgn val="ctr"/>
        <c:lblOffset val="100"/>
        <c:tickLblSkip val="1"/>
        <c:tickMarkSkip val="1"/>
        <c:noMultiLvlLbl val="0"/>
      </c:catAx>
      <c:valAx>
        <c:axId val="20864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64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#N/A</c:v>
                </c:pt>
                <c:pt idx="3">
                  <c:v>0.2</c:v>
                </c:pt>
                <c:pt idx="4">
                  <c:v>#N/A</c:v>
                </c:pt>
                <c:pt idx="5">
                  <c:v>0.19</c:v>
                </c:pt>
                <c:pt idx="6">
                  <c:v>#N/A</c:v>
                </c:pt>
                <c:pt idx="7">
                  <c:v>0.45</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0.14000000000000001</c:v>
                </c:pt>
                <c:pt idx="2">
                  <c:v>#N/A</c:v>
                </c:pt>
                <c:pt idx="3">
                  <c:v>0.15</c:v>
                </c:pt>
                <c:pt idx="4">
                  <c:v>#N/A</c:v>
                </c:pt>
                <c:pt idx="5">
                  <c:v>0.16</c:v>
                </c:pt>
                <c:pt idx="6">
                  <c:v>#N/A</c:v>
                </c:pt>
                <c:pt idx="7">
                  <c:v>0.15</c:v>
                </c:pt>
                <c:pt idx="8">
                  <c:v>#N/A</c:v>
                </c:pt>
                <c:pt idx="9">
                  <c:v>0.16</c:v>
                </c:pt>
              </c:numCache>
            </c:numRef>
          </c:val>
        </c:ser>
        <c:ser>
          <c:idx val="3"/>
          <c:order val="3"/>
          <c:tx>
            <c:strRef>
              <c:f>データシート!$A$30</c:f>
              <c:strCache>
                <c:ptCount val="1"/>
                <c:pt idx="0">
                  <c:v>競輪事業会計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0.14000000000000001</c:v>
                </c:pt>
                <c:pt idx="2">
                  <c:v>#N/A</c:v>
                </c:pt>
                <c:pt idx="3">
                  <c:v>0.16</c:v>
                </c:pt>
                <c:pt idx="4">
                  <c:v>#N/A</c:v>
                </c:pt>
                <c:pt idx="5">
                  <c:v>0.16</c:v>
                </c:pt>
                <c:pt idx="6">
                  <c:v>#N/A</c:v>
                </c:pt>
                <c:pt idx="7">
                  <c:v>0.24</c:v>
                </c:pt>
                <c:pt idx="8">
                  <c:v>#N/A</c:v>
                </c:pt>
                <c:pt idx="9">
                  <c:v>0.22</c:v>
                </c:pt>
              </c:numCache>
            </c:numRef>
          </c:val>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0.1</c:v>
                </c:pt>
                <c:pt idx="4">
                  <c:v>#N/A</c:v>
                </c:pt>
                <c:pt idx="5">
                  <c:v>0.2</c:v>
                </c:pt>
                <c:pt idx="6">
                  <c:v>#N/A</c:v>
                </c:pt>
                <c:pt idx="7">
                  <c:v>0.25</c:v>
                </c:pt>
                <c:pt idx="8">
                  <c:v>#N/A</c:v>
                </c:pt>
                <c:pt idx="9">
                  <c:v>0.44</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2.56</c:v>
                </c:pt>
                <c:pt idx="2">
                  <c:v>#N/A</c:v>
                </c:pt>
                <c:pt idx="3">
                  <c:v>2.46</c:v>
                </c:pt>
                <c:pt idx="4">
                  <c:v>#N/A</c:v>
                </c:pt>
                <c:pt idx="5">
                  <c:v>2.46</c:v>
                </c:pt>
                <c:pt idx="6">
                  <c:v>#N/A</c:v>
                </c:pt>
                <c:pt idx="7">
                  <c:v>3.16</c:v>
                </c:pt>
                <c:pt idx="8">
                  <c:v>#N/A</c:v>
                </c:pt>
                <c:pt idx="9">
                  <c:v>2.41</c:v>
                </c:pt>
              </c:numCache>
            </c:numRef>
          </c:val>
        </c:ser>
        <c:ser>
          <c:idx val="6"/>
          <c:order val="6"/>
          <c:tx>
            <c:strRef>
              <c:f>データシート!$A$33</c:f>
              <c:strCache>
                <c:ptCount val="1"/>
                <c:pt idx="0">
                  <c:v>国民健康保険事業会計（事業勘定）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c:v>
                </c:pt>
                <c:pt idx="2">
                  <c:v>#N/A</c:v>
                </c:pt>
                <c:pt idx="3">
                  <c:v>0.89</c:v>
                </c:pt>
                <c:pt idx="4">
                  <c:v>#N/A</c:v>
                </c:pt>
                <c:pt idx="5">
                  <c:v>1.61</c:v>
                </c:pt>
                <c:pt idx="6">
                  <c:v>#N/A</c:v>
                </c:pt>
                <c:pt idx="7">
                  <c:v>2.5299999999999998</c:v>
                </c:pt>
                <c:pt idx="8">
                  <c:v>#N/A</c:v>
                </c:pt>
                <c:pt idx="9">
                  <c:v>2.44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2.4500000000000002</c:v>
                </c:pt>
                <c:pt idx="2">
                  <c:v>#N/A</c:v>
                </c:pt>
                <c:pt idx="3">
                  <c:v>3.22</c:v>
                </c:pt>
                <c:pt idx="4">
                  <c:v>#N/A</c:v>
                </c:pt>
                <c:pt idx="5">
                  <c:v>3.43</c:v>
                </c:pt>
                <c:pt idx="6">
                  <c:v>#N/A</c:v>
                </c:pt>
                <c:pt idx="7">
                  <c:v>3.45</c:v>
                </c:pt>
                <c:pt idx="8">
                  <c:v>#N/A</c:v>
                </c:pt>
                <c:pt idx="9">
                  <c:v>4.18</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1.97</c:v>
                </c:pt>
                <c:pt idx="2">
                  <c:v>#N/A</c:v>
                </c:pt>
                <c:pt idx="3">
                  <c:v>2.65</c:v>
                </c:pt>
                <c:pt idx="4">
                  <c:v>#N/A</c:v>
                </c:pt>
                <c:pt idx="5">
                  <c:v>2.7</c:v>
                </c:pt>
                <c:pt idx="6">
                  <c:v>#N/A</c:v>
                </c:pt>
                <c:pt idx="7">
                  <c:v>2.77</c:v>
                </c:pt>
                <c:pt idx="8">
                  <c:v>#N/A</c:v>
                </c:pt>
                <c:pt idx="9">
                  <c:v>4.58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9.4</c:v>
                </c:pt>
                <c:pt idx="2">
                  <c:v>#N/A</c:v>
                </c:pt>
                <c:pt idx="3">
                  <c:v>9.3800000000000008</c:v>
                </c:pt>
                <c:pt idx="4">
                  <c:v>#N/A</c:v>
                </c:pt>
                <c:pt idx="5">
                  <c:v>9.2100000000000009</c:v>
                </c:pt>
                <c:pt idx="6">
                  <c:v>#N/A</c:v>
                </c:pt>
                <c:pt idx="7">
                  <c:v>8.31</c:v>
                </c:pt>
                <c:pt idx="8">
                  <c:v>#N/A</c:v>
                </c:pt>
                <c:pt idx="9">
                  <c:v>7.9</c:v>
                </c:pt>
              </c:numCache>
            </c:numRef>
          </c:val>
        </c:ser>
        <c:dLbls>
          <c:showLegendKey val="0"/>
          <c:showVal val="0"/>
          <c:showCatName val="0"/>
          <c:showSerName val="0"/>
          <c:showPercent val="0"/>
          <c:showBubbleSize val="0"/>
        </c:dLbls>
        <c:gapWidth val="150"/>
        <c:overlap val="100"/>
        <c:axId val="208841728"/>
        <c:axId val="208855808"/>
      </c:barChart>
      <c:catAx>
        <c:axId val="20884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855808"/>
        <c:crosses val="autoZero"/>
        <c:auto val="1"/>
        <c:lblAlgn val="ctr"/>
        <c:lblOffset val="100"/>
        <c:tickLblSkip val="1"/>
        <c:tickMarkSkip val="1"/>
        <c:noMultiLvlLbl val="0"/>
      </c:catAx>
      <c:valAx>
        <c:axId val="20885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841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31425</c:v>
                </c:pt>
                <c:pt idx="5">
                  <c:v>33005</c:v>
                </c:pt>
                <c:pt idx="8">
                  <c:v>34246</c:v>
                </c:pt>
                <c:pt idx="11">
                  <c:v>35322</c:v>
                </c:pt>
                <c:pt idx="14">
                  <c:v>35688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2787</c:v>
                </c:pt>
                <c:pt idx="3">
                  <c:v>2070</c:v>
                </c:pt>
                <c:pt idx="6">
                  <c:v>1886</c:v>
                </c:pt>
                <c:pt idx="9">
                  <c:v>788</c:v>
                </c:pt>
                <c:pt idx="12">
                  <c:v>732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182</c:v>
                </c:pt>
                <c:pt idx="3">
                  <c:v>180</c:v>
                </c:pt>
                <c:pt idx="6">
                  <c:v>173</c:v>
                </c:pt>
                <c:pt idx="9">
                  <c:v>118</c:v>
                </c:pt>
                <c:pt idx="12">
                  <c:v>139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7977</c:v>
                </c:pt>
                <c:pt idx="3">
                  <c:v>8060</c:v>
                </c:pt>
                <c:pt idx="6">
                  <c:v>7839</c:v>
                </c:pt>
                <c:pt idx="9">
                  <c:v>8348</c:v>
                </c:pt>
                <c:pt idx="12">
                  <c:v>8314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2400</c:v>
                </c:pt>
                <c:pt idx="3">
                  <c:v>3100</c:v>
                </c:pt>
                <c:pt idx="6">
                  <c:v>3800</c:v>
                </c:pt>
                <c:pt idx="9">
                  <c:v>4500</c:v>
                </c:pt>
                <c:pt idx="12">
                  <c:v>5167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36030</c:v>
                </c:pt>
                <c:pt idx="3">
                  <c:v>35206</c:v>
                </c:pt>
                <c:pt idx="6">
                  <c:v>35029</c:v>
                </c:pt>
                <c:pt idx="9">
                  <c:v>34746</c:v>
                </c:pt>
                <c:pt idx="12">
                  <c:v>32665</c:v>
                </c:pt>
              </c:numCache>
            </c:numRef>
          </c:val>
        </c:ser>
        <c:dLbls>
          <c:showLegendKey val="0"/>
          <c:showVal val="0"/>
          <c:showCatName val="0"/>
          <c:showSerName val="0"/>
          <c:showPercent val="0"/>
          <c:showBubbleSize val="0"/>
        </c:dLbls>
        <c:gapWidth val="100"/>
        <c:overlap val="100"/>
        <c:axId val="210053376"/>
        <c:axId val="21005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17951</c:v>
                </c:pt>
                <c:pt idx="2">
                  <c:v>#N/A</c:v>
                </c:pt>
                <c:pt idx="3">
                  <c:v>#N/A</c:v>
                </c:pt>
                <c:pt idx="4">
                  <c:v>15611</c:v>
                </c:pt>
                <c:pt idx="5">
                  <c:v>#N/A</c:v>
                </c:pt>
                <c:pt idx="6">
                  <c:v>#N/A</c:v>
                </c:pt>
                <c:pt idx="7">
                  <c:v>14481</c:v>
                </c:pt>
                <c:pt idx="8">
                  <c:v>#N/A</c:v>
                </c:pt>
                <c:pt idx="9">
                  <c:v>#N/A</c:v>
                </c:pt>
                <c:pt idx="10">
                  <c:v>13178</c:v>
                </c:pt>
                <c:pt idx="11">
                  <c:v>#N/A</c:v>
                </c:pt>
                <c:pt idx="12">
                  <c:v>#N/A</c:v>
                </c:pt>
                <c:pt idx="13">
                  <c:v>11329</c:v>
                </c:pt>
                <c:pt idx="14">
                  <c:v>#N/A</c:v>
                </c:pt>
              </c:numCache>
            </c:numRef>
          </c:val>
          <c:smooth val="0"/>
        </c:ser>
        <c:dLbls>
          <c:showLegendKey val="0"/>
          <c:showVal val="0"/>
          <c:showCatName val="0"/>
          <c:showSerName val="0"/>
          <c:showPercent val="0"/>
          <c:showBubbleSize val="0"/>
        </c:dLbls>
        <c:marker val="1"/>
        <c:smooth val="0"/>
        <c:axId val="210053376"/>
        <c:axId val="210059648"/>
      </c:lineChart>
      <c:catAx>
        <c:axId val="2100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059648"/>
        <c:crosses val="autoZero"/>
        <c:auto val="1"/>
        <c:lblAlgn val="ctr"/>
        <c:lblOffset val="100"/>
        <c:tickLblSkip val="1"/>
        <c:tickMarkSkip val="1"/>
        <c:noMultiLvlLbl val="0"/>
      </c:catAx>
      <c:valAx>
        <c:axId val="21005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05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293133</c:v>
                </c:pt>
                <c:pt idx="5">
                  <c:v>304269</c:v>
                </c:pt>
                <c:pt idx="8">
                  <c:v>321240</c:v>
                </c:pt>
                <c:pt idx="11">
                  <c:v>333681</c:v>
                </c:pt>
                <c:pt idx="14">
                  <c:v>343410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82958</c:v>
                </c:pt>
                <c:pt idx="5">
                  <c:v>86095</c:v>
                </c:pt>
                <c:pt idx="8">
                  <c:v>87557</c:v>
                </c:pt>
                <c:pt idx="11">
                  <c:v>88092</c:v>
                </c:pt>
                <c:pt idx="14">
                  <c:v>87384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34167</c:v>
                </c:pt>
                <c:pt idx="5">
                  <c:v>36115</c:v>
                </c:pt>
                <c:pt idx="8">
                  <c:v>42052</c:v>
                </c:pt>
                <c:pt idx="11">
                  <c:v>49956</c:v>
                </c:pt>
                <c:pt idx="14">
                  <c:v>58151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2569</c:v>
                </c:pt>
                <c:pt idx="3">
                  <c:v>2547</c:v>
                </c:pt>
                <c:pt idx="6">
                  <c:v>3319</c:v>
                </c:pt>
                <c:pt idx="9">
                  <c:v>2255</c:v>
                </c:pt>
                <c:pt idx="12">
                  <c:v>2150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47727</c:v>
                </c:pt>
                <c:pt idx="3">
                  <c:v>45989</c:v>
                </c:pt>
                <c:pt idx="6">
                  <c:v>44018</c:v>
                </c:pt>
                <c:pt idx="9">
                  <c:v>44676</c:v>
                </c:pt>
                <c:pt idx="12">
                  <c:v>42083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1578</c:v>
                </c:pt>
                <c:pt idx="3">
                  <c:v>1418</c:v>
                </c:pt>
                <c:pt idx="6">
                  <c:v>1279</c:v>
                </c:pt>
                <c:pt idx="9">
                  <c:v>1197</c:v>
                </c:pt>
                <c:pt idx="12">
                  <c:v>1172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100356</c:v>
                </c:pt>
                <c:pt idx="3">
                  <c:v>96711</c:v>
                </c:pt>
                <c:pt idx="6">
                  <c:v>93506</c:v>
                </c:pt>
                <c:pt idx="9">
                  <c:v>94704</c:v>
                </c:pt>
                <c:pt idx="12">
                  <c:v>92818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20536</c:v>
                </c:pt>
                <c:pt idx="3">
                  <c:v>19510</c:v>
                </c:pt>
                <c:pt idx="6">
                  <c:v>10010</c:v>
                </c:pt>
                <c:pt idx="9">
                  <c:v>4383</c:v>
                </c:pt>
                <c:pt idx="12">
                  <c:v>5890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390508</c:v>
                </c:pt>
                <c:pt idx="3">
                  <c:v>401642</c:v>
                </c:pt>
                <c:pt idx="6">
                  <c:v>420297</c:v>
                </c:pt>
                <c:pt idx="9">
                  <c:v>431143</c:v>
                </c:pt>
                <c:pt idx="12">
                  <c:v>441893</c:v>
                </c:pt>
              </c:numCache>
            </c:numRef>
          </c:val>
        </c:ser>
        <c:dLbls>
          <c:showLegendKey val="0"/>
          <c:showVal val="0"/>
          <c:showCatName val="0"/>
          <c:showSerName val="0"/>
          <c:showPercent val="0"/>
          <c:showBubbleSize val="0"/>
        </c:dLbls>
        <c:gapWidth val="100"/>
        <c:overlap val="100"/>
        <c:axId val="209957632"/>
        <c:axId val="20995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153017</c:v>
                </c:pt>
                <c:pt idx="2">
                  <c:v>#N/A</c:v>
                </c:pt>
                <c:pt idx="3">
                  <c:v>#N/A</c:v>
                </c:pt>
                <c:pt idx="4">
                  <c:v>141339</c:v>
                </c:pt>
                <c:pt idx="5">
                  <c:v>#N/A</c:v>
                </c:pt>
                <c:pt idx="6">
                  <c:v>#N/A</c:v>
                </c:pt>
                <c:pt idx="7">
                  <c:v>121580</c:v>
                </c:pt>
                <c:pt idx="8">
                  <c:v>#N/A</c:v>
                </c:pt>
                <c:pt idx="9">
                  <c:v>#N/A</c:v>
                </c:pt>
                <c:pt idx="10">
                  <c:v>106629</c:v>
                </c:pt>
                <c:pt idx="11">
                  <c:v>#N/A</c:v>
                </c:pt>
                <c:pt idx="12">
                  <c:v>#N/A</c:v>
                </c:pt>
                <c:pt idx="13">
                  <c:v>97060</c:v>
                </c:pt>
                <c:pt idx="14">
                  <c:v>#N/A</c:v>
                </c:pt>
              </c:numCache>
            </c:numRef>
          </c:val>
          <c:smooth val="0"/>
        </c:ser>
        <c:dLbls>
          <c:showLegendKey val="0"/>
          <c:showVal val="0"/>
          <c:showCatName val="0"/>
          <c:showSerName val="0"/>
          <c:showPercent val="0"/>
          <c:showBubbleSize val="0"/>
        </c:dLbls>
        <c:marker val="1"/>
        <c:smooth val="0"/>
        <c:axId val="209957632"/>
        <c:axId val="209959552"/>
      </c:lineChart>
      <c:catAx>
        <c:axId val="20995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959552"/>
        <c:crosses val="autoZero"/>
        <c:auto val="1"/>
        <c:lblAlgn val="ctr"/>
        <c:lblOffset val="100"/>
        <c:tickLblSkip val="1"/>
        <c:tickMarkSkip val="1"/>
        <c:noMultiLvlLbl val="0"/>
      </c:catAx>
      <c:valAx>
        <c:axId val="20995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95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静岡県静岡市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715,752
707,742
1,411.90
281,681,352
274,122,029
3,963,104
164,267,070
417,580,087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69.9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0.05</a:t>
          </a:r>
          <a:r>
            <a:rPr lang="ja-JP" altLang="ja-JP" sz="1100" b="0" i="0" baseline="0">
              <a:solidFill>
                <a:schemeClr val="dk1"/>
              </a:solidFill>
              <a:effectLst/>
              <a:latin typeface="+mn-lt"/>
              <a:ea typeface="+mn-ea"/>
              <a:cs typeface="+mn-cs"/>
            </a:rPr>
            <a:t>ポイント上回っている。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年度は固定資産税のうち家屋総評価額の減等により、前年度と比較して</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ポイント下がったが、</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年度は新増築面積の増により評価額が増えたことによる固定資産税額の増等により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前年度と比べ</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ポイント上がった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分母となる社会保障関係経費などの基準財政需要額が増加したものの、分子となる地方消費税交付金などの基準財政収入額の増加が上回ったことにより、</a:t>
          </a:r>
          <a:r>
            <a:rPr lang="ja-JP" altLang="ja-JP" sz="1100" b="0" i="0" baseline="0">
              <a:solidFill>
                <a:schemeClr val="dk1"/>
              </a:solidFill>
              <a:effectLst/>
              <a:latin typeface="+mn-lt"/>
              <a:ea typeface="+mn-ea"/>
              <a:cs typeface="+mn-cs"/>
            </a:rPr>
            <a:t>前年度と比べ</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ポイント上がった（単年度財政力指数：</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0.891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0.899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0.912</a:t>
          </a:r>
          <a:r>
            <a:rPr lang="ja-JP" altLang="ja-JP" sz="1100" b="0" i="0" baseline="0">
              <a:solidFill>
                <a:schemeClr val="dk1"/>
              </a:solidFill>
              <a:effectLst/>
              <a:latin typeface="+mn-lt"/>
              <a:ea typeface="+mn-ea"/>
              <a:cs typeface="+mn-cs"/>
            </a:rPr>
            <a:t>）。 </a:t>
          </a:r>
          <a:endParaRPr lang="ja-JP" altLang="ja-JP" sz="1400">
            <a:effectLst/>
          </a:endParaRPr>
        </a:p>
        <a:p>
          <a:r>
            <a:rPr lang="ja-JP" altLang="ja-JP" sz="1100" b="0" i="0" baseline="0">
              <a:solidFill>
                <a:schemeClr val="dk1"/>
              </a:solidFill>
              <a:effectLst/>
              <a:latin typeface="+mn-lt"/>
              <a:ea typeface="+mn-ea"/>
              <a:cs typeface="+mn-cs"/>
            </a:rPr>
            <a:t>　引き続き課税客体の適正な把握に努め、安定的な財政基盤の維持に努めていく。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57150</xdr:rowOff>
    </xdr:to>
    <xdr:cxnSp macro="">
      <xdr:nvCxnSpPr>
        <xdr:cNvPr id="65" name="直線コネクタ 64"/>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105410</xdr:rowOff>
    </xdr:to>
    <xdr:cxnSp macro="">
      <xdr:nvCxnSpPr>
        <xdr:cNvPr id="68" name="直線コネクタ 67"/>
        <xdr:cNvCxnSpPr/>
      </xdr:nvCxnSpPr>
      <xdr:spPr>
        <a:xfrm flipV="1">
          <a:off x="3225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105410</xdr:rowOff>
    </xdr:to>
    <xdr:cxnSp macro="">
      <xdr:nvCxnSpPr>
        <xdr:cNvPr id="71" name="直線コネクタ 70"/>
        <xdr:cNvCxnSpPr/>
      </xdr:nvCxnSpPr>
      <xdr:spPr>
        <a:xfrm>
          <a:off x="2336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39387</xdr:rowOff>
    </xdr:from>
    <xdr:ext cx="762000" cy="259045"/>
    <xdr:sp macro="" textlink="">
      <xdr:nvSpPr>
        <xdr:cNvPr id="73" name="テキスト ボックス 72"/>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8890</xdr:rowOff>
    </xdr:from>
    <xdr:to>
      <xdr:col>3</xdr:col>
      <xdr:colOff>279400</xdr:colOff>
      <xdr:row>39</xdr:row>
      <xdr:rowOff>57150</xdr:rowOff>
    </xdr:to>
    <xdr:cxnSp macro="">
      <xdr:nvCxnSpPr>
        <xdr:cNvPr id="74" name="直線コネクタ 73"/>
        <xdr:cNvCxnSpPr/>
      </xdr:nvCxnSpPr>
      <xdr:spPr>
        <a:xfrm>
          <a:off x="1447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114317</xdr:rowOff>
    </xdr:from>
    <xdr:ext cx="762000" cy="259045"/>
    <xdr:sp macro="" textlink="">
      <xdr:nvSpPr>
        <xdr:cNvPr id="76" name="テキスト ボックス 75"/>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66057</xdr:rowOff>
    </xdr:from>
    <xdr:ext cx="762000" cy="259045"/>
    <xdr:sp macro="" textlink="">
      <xdr:nvSpPr>
        <xdr:cNvPr id="78" name="テキスト ボックス 77"/>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4" name="円/楕円 83"/>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5"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6" name="円/楕円 85"/>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87" name="テキスト ボックス 86"/>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54610</xdr:rowOff>
    </xdr:from>
    <xdr:to>
      <xdr:col>4</xdr:col>
      <xdr:colOff>533400</xdr:colOff>
      <xdr:row>39</xdr:row>
      <xdr:rowOff>156210</xdr:rowOff>
    </xdr:to>
    <xdr:sp macro="" textlink="">
      <xdr:nvSpPr>
        <xdr:cNvPr id="88" name="円/楕円 87"/>
        <xdr:cNvSpPr/>
      </xdr:nvSpPr>
      <xdr:spPr>
        <a:xfrm>
          <a:off x="3175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166387</xdr:rowOff>
    </xdr:from>
    <xdr:ext cx="762000" cy="259045"/>
    <xdr:sp macro="" textlink="">
      <xdr:nvSpPr>
        <xdr:cNvPr id="89" name="テキスト ボックス 88"/>
        <xdr:cNvSpPr txBox="1"/>
      </xdr:nvSpPr>
      <xdr:spPr>
        <a:xfrm>
          <a:off x="2844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0" name="円/楕円 89"/>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1" name="テキスト ボックス 90"/>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129540</xdr:rowOff>
    </xdr:from>
    <xdr:to>
      <xdr:col>2</xdr:col>
      <xdr:colOff>127000</xdr:colOff>
      <xdr:row>39</xdr:row>
      <xdr:rowOff>59690</xdr:rowOff>
    </xdr:to>
    <xdr:sp macro="" textlink="">
      <xdr:nvSpPr>
        <xdr:cNvPr id="92" name="円/楕円 91"/>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69867</xdr:rowOff>
    </xdr:from>
    <xdr:ext cx="762000" cy="259045"/>
    <xdr:sp macro="" textlink="">
      <xdr:nvSpPr>
        <xdr:cNvPr id="93" name="テキスト ボックス 92"/>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ポイント下回っている。</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年度は分母となる</a:t>
          </a:r>
          <a:r>
            <a:rPr lang="ja-JP" altLang="en-US" sz="1100" b="0" i="0" baseline="0">
              <a:solidFill>
                <a:schemeClr val="dk1"/>
              </a:solidFill>
              <a:effectLst/>
              <a:latin typeface="+mn-lt"/>
              <a:ea typeface="+mn-ea"/>
              <a:cs typeface="+mn-cs"/>
            </a:rPr>
            <a:t>地方交付税や臨時財政対策債</a:t>
          </a:r>
          <a:r>
            <a:rPr lang="ja-JP" altLang="ja-JP" sz="1100" b="0" i="0" baseline="0">
              <a:solidFill>
                <a:schemeClr val="dk1"/>
              </a:solidFill>
              <a:effectLst/>
              <a:latin typeface="+mn-lt"/>
              <a:ea typeface="+mn-ea"/>
              <a:cs typeface="+mn-cs"/>
            </a:rPr>
            <a:t>などの経常一般財源が増加したものの、分子となる公債費や物件費など</a:t>
          </a:r>
          <a:r>
            <a:rPr lang="ja-JP" altLang="en-US" sz="1100" b="0" i="0" baseline="0">
              <a:solidFill>
                <a:schemeClr val="dk1"/>
              </a:solidFill>
              <a:effectLst/>
              <a:latin typeface="+mn-lt"/>
              <a:ea typeface="+mn-ea"/>
              <a:cs typeface="+mn-cs"/>
            </a:rPr>
            <a:t>に要する</a:t>
          </a:r>
          <a:r>
            <a:rPr lang="ja-JP" altLang="ja-JP" sz="1100" b="0" i="0" baseline="0">
              <a:solidFill>
                <a:schemeClr val="dk1"/>
              </a:solidFill>
              <a:effectLst/>
              <a:latin typeface="+mn-lt"/>
              <a:ea typeface="+mn-ea"/>
              <a:cs typeface="+mn-cs"/>
            </a:rPr>
            <a:t>一般財源の増加が上回ったことにより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ポイント上がった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年度は分子となる扶助費や公債費などに要する一般財源が増加した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、分母となる市</a:t>
          </a:r>
          <a:r>
            <a:rPr lang="ja-JP" altLang="en-US" sz="1100" b="0" i="0" baseline="0">
              <a:solidFill>
                <a:schemeClr val="dk1"/>
              </a:solidFill>
              <a:effectLst/>
              <a:latin typeface="+mn-lt"/>
              <a:ea typeface="+mn-ea"/>
              <a:cs typeface="+mn-cs"/>
            </a:rPr>
            <a:t>税</a:t>
          </a:r>
          <a:r>
            <a:rPr lang="ja-JP" altLang="ja-JP" sz="1100" b="0" i="0" baseline="0">
              <a:solidFill>
                <a:schemeClr val="dk1"/>
              </a:solidFill>
              <a:effectLst/>
              <a:latin typeface="+mn-lt"/>
              <a:ea typeface="+mn-ea"/>
              <a:cs typeface="+mn-cs"/>
            </a:rPr>
            <a:t>や臨時財政対策債などの経常一般財源</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が上回ったことにより</a:t>
          </a:r>
          <a:r>
            <a:rPr lang="ja-JP" altLang="ja-JP" sz="1100" b="0" i="0" baseline="0">
              <a:solidFill>
                <a:schemeClr val="dk1"/>
              </a:solidFill>
              <a:effectLst/>
              <a:latin typeface="+mn-lt"/>
              <a:ea typeface="+mn-ea"/>
              <a:cs typeface="+mn-cs"/>
            </a:rPr>
            <a:t>、前年度と比べ</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ポイント下がった。</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年度は分母となる</a:t>
          </a:r>
          <a:r>
            <a:rPr lang="ja-JP" altLang="en-US" sz="1100" b="0" i="0" baseline="0">
              <a:solidFill>
                <a:schemeClr val="dk1"/>
              </a:solidFill>
              <a:effectLst/>
              <a:latin typeface="+mn-lt"/>
              <a:ea typeface="+mn-ea"/>
              <a:cs typeface="+mn-cs"/>
            </a:rPr>
            <a:t>市税</a:t>
          </a:r>
          <a:r>
            <a:rPr lang="ja-JP" altLang="ja-JP" sz="1100" b="0" i="0" baseline="0">
              <a:solidFill>
                <a:schemeClr val="dk1"/>
              </a:solidFill>
              <a:effectLst/>
              <a:latin typeface="+mn-lt"/>
              <a:ea typeface="+mn-ea"/>
              <a:cs typeface="+mn-cs"/>
            </a:rPr>
            <a:t>などの経常一般財源が増加し</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分子となる</a:t>
          </a:r>
          <a:r>
            <a:rPr lang="ja-JP" altLang="en-US" sz="1100" b="0" i="0" baseline="0">
              <a:solidFill>
                <a:schemeClr val="dk1"/>
              </a:solidFill>
              <a:effectLst/>
              <a:latin typeface="+mn-lt"/>
              <a:ea typeface="+mn-ea"/>
              <a:cs typeface="+mn-cs"/>
            </a:rPr>
            <a:t>人件費や扶助費</a:t>
          </a:r>
          <a:r>
            <a:rPr lang="ja-JP" altLang="ja-JP" sz="1100" b="0" i="0" baseline="0">
              <a:solidFill>
                <a:schemeClr val="dk1"/>
              </a:solidFill>
              <a:effectLst/>
              <a:latin typeface="+mn-lt"/>
              <a:ea typeface="+mn-ea"/>
              <a:cs typeface="+mn-cs"/>
            </a:rPr>
            <a:t>などに要する一般財源</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が上回ったことにより</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ポイント上がった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など社会保障関係経費は</a:t>
          </a:r>
          <a:r>
            <a:rPr lang="ja-JP" altLang="ja-JP" sz="1100" b="0" i="0" baseline="0">
              <a:solidFill>
                <a:schemeClr val="dk1"/>
              </a:solidFill>
              <a:effectLst/>
              <a:latin typeface="+mn-lt"/>
              <a:ea typeface="+mn-ea"/>
              <a:cs typeface="+mn-cs"/>
            </a:rPr>
            <a:t>今後も増加が見込まれるため、行財政改革</a:t>
          </a:r>
          <a:r>
            <a:rPr lang="ja-JP" altLang="en-US" sz="1100" b="0" i="0" baseline="0">
              <a:solidFill>
                <a:schemeClr val="dk1"/>
              </a:solidFill>
              <a:effectLst/>
              <a:latin typeface="+mn-lt"/>
              <a:ea typeface="+mn-ea"/>
              <a:cs typeface="+mn-cs"/>
            </a:rPr>
            <a:t>やアセットマネジメントの取組などを</a:t>
          </a:r>
          <a:r>
            <a:rPr lang="ja-JP" altLang="ja-JP" sz="1100" b="0" i="0" baseline="0">
              <a:solidFill>
                <a:schemeClr val="dk1"/>
              </a:solidFill>
              <a:effectLst/>
              <a:latin typeface="+mn-lt"/>
              <a:ea typeface="+mn-ea"/>
              <a:cs typeface="+mn-cs"/>
            </a:rPr>
            <a:t>推進し、経常的な事務事業に要する経費の抑制に努めていく。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117324</xdr:rowOff>
    </xdr:from>
    <xdr:to>
      <xdr:col>7</xdr:col>
      <xdr:colOff>152400</xdr:colOff>
      <xdr:row>61</xdr:row>
      <xdr:rowOff>37798</xdr:rowOff>
    </xdr:to>
    <xdr:cxnSp macro="">
      <xdr:nvCxnSpPr>
        <xdr:cNvPr id="130" name="直線コネクタ 129"/>
        <xdr:cNvCxnSpPr/>
      </xdr:nvCxnSpPr>
      <xdr:spPr>
        <a:xfrm>
          <a:off x="4114800" y="1040432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1"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117324</xdr:rowOff>
    </xdr:from>
    <xdr:to>
      <xdr:col>6</xdr:col>
      <xdr:colOff>0</xdr:colOff>
      <xdr:row>60</xdr:row>
      <xdr:rowOff>163285</xdr:rowOff>
    </xdr:to>
    <xdr:cxnSp macro="">
      <xdr:nvCxnSpPr>
        <xdr:cNvPr id="133" name="直線コネクタ 132"/>
        <xdr:cNvCxnSpPr/>
      </xdr:nvCxnSpPr>
      <xdr:spPr>
        <a:xfrm flipV="1">
          <a:off x="3225800" y="1040432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5" name="テキスト ボックス 13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105833</xdr:rowOff>
    </xdr:from>
    <xdr:to>
      <xdr:col>4</xdr:col>
      <xdr:colOff>482600</xdr:colOff>
      <xdr:row>60</xdr:row>
      <xdr:rowOff>163285</xdr:rowOff>
    </xdr:to>
    <xdr:cxnSp macro="">
      <xdr:nvCxnSpPr>
        <xdr:cNvPr id="136" name="直線コネクタ 135"/>
        <xdr:cNvCxnSpPr/>
      </xdr:nvCxnSpPr>
      <xdr:spPr>
        <a:xfrm>
          <a:off x="2336800" y="103928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38" name="テキスト ボックス 13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104019</xdr:rowOff>
    </xdr:from>
    <xdr:to>
      <xdr:col>3</xdr:col>
      <xdr:colOff>279400</xdr:colOff>
      <xdr:row>60</xdr:row>
      <xdr:rowOff>105833</xdr:rowOff>
    </xdr:to>
    <xdr:cxnSp macro="">
      <xdr:nvCxnSpPr>
        <xdr:cNvPr id="139" name="直線コネクタ 138"/>
        <xdr:cNvCxnSpPr/>
      </xdr:nvCxnSpPr>
      <xdr:spPr>
        <a:xfrm>
          <a:off x="1447800" y="10048119"/>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144132</xdr:rowOff>
    </xdr:from>
    <xdr:ext cx="762000" cy="259045"/>
    <xdr:sp macro="" textlink="">
      <xdr:nvSpPr>
        <xdr:cNvPr id="141" name="テキスト ボックス 140"/>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132642</xdr:rowOff>
    </xdr:from>
    <xdr:ext cx="762000" cy="259045"/>
    <xdr:sp macro="" textlink="">
      <xdr:nvSpPr>
        <xdr:cNvPr id="143" name="テキスト ボックス 142"/>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158448</xdr:rowOff>
    </xdr:from>
    <xdr:to>
      <xdr:col>7</xdr:col>
      <xdr:colOff>203200</xdr:colOff>
      <xdr:row>61</xdr:row>
      <xdr:rowOff>88598</xdr:rowOff>
    </xdr:to>
    <xdr:sp macro="" textlink="">
      <xdr:nvSpPr>
        <xdr:cNvPr id="149" name="円/楕円 148"/>
        <xdr:cNvSpPr/>
      </xdr:nvSpPr>
      <xdr:spPr>
        <a:xfrm>
          <a:off x="49022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3525</xdr:rowOff>
    </xdr:from>
    <xdr:ext cx="762000" cy="259045"/>
    <xdr:sp macro="" textlink="">
      <xdr:nvSpPr>
        <xdr:cNvPr id="150" name="財政構造の弾力性該当値テキスト"/>
        <xdr:cNvSpPr txBox="1"/>
      </xdr:nvSpPr>
      <xdr:spPr>
        <a:xfrm>
          <a:off x="5041900" y="1029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66524</xdr:rowOff>
    </xdr:from>
    <xdr:to>
      <xdr:col>6</xdr:col>
      <xdr:colOff>50800</xdr:colOff>
      <xdr:row>60</xdr:row>
      <xdr:rowOff>168124</xdr:rowOff>
    </xdr:to>
    <xdr:sp macro="" textlink="">
      <xdr:nvSpPr>
        <xdr:cNvPr id="151" name="円/楕円 150"/>
        <xdr:cNvSpPr/>
      </xdr:nvSpPr>
      <xdr:spPr>
        <a:xfrm>
          <a:off x="4064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6851</xdr:rowOff>
    </xdr:from>
    <xdr:ext cx="736600" cy="259045"/>
    <xdr:sp macro="" textlink="">
      <xdr:nvSpPr>
        <xdr:cNvPr id="152" name="テキスト ボックス 151"/>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112485</xdr:rowOff>
    </xdr:from>
    <xdr:to>
      <xdr:col>4</xdr:col>
      <xdr:colOff>533400</xdr:colOff>
      <xdr:row>61</xdr:row>
      <xdr:rowOff>42635</xdr:rowOff>
    </xdr:to>
    <xdr:sp macro="" textlink="">
      <xdr:nvSpPr>
        <xdr:cNvPr id="153" name="円/楕円 152"/>
        <xdr:cNvSpPr/>
      </xdr:nvSpPr>
      <xdr:spPr>
        <a:xfrm>
          <a:off x="3175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52812</xdr:rowOff>
    </xdr:from>
    <xdr:ext cx="762000" cy="259045"/>
    <xdr:sp macro="" textlink="">
      <xdr:nvSpPr>
        <xdr:cNvPr id="154" name="テキスト ボックス 153"/>
        <xdr:cNvSpPr txBox="1"/>
      </xdr:nvSpPr>
      <xdr:spPr>
        <a:xfrm>
          <a:off x="2844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55033</xdr:rowOff>
    </xdr:from>
    <xdr:to>
      <xdr:col>3</xdr:col>
      <xdr:colOff>330200</xdr:colOff>
      <xdr:row>60</xdr:row>
      <xdr:rowOff>156633</xdr:rowOff>
    </xdr:to>
    <xdr:sp macro="" textlink="">
      <xdr:nvSpPr>
        <xdr:cNvPr id="155" name="円/楕円 154"/>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166810</xdr:rowOff>
    </xdr:from>
    <xdr:ext cx="762000" cy="259045"/>
    <xdr:sp macro="" textlink="">
      <xdr:nvSpPr>
        <xdr:cNvPr id="156" name="テキスト ボックス 155"/>
        <xdr:cNvSpPr txBox="1"/>
      </xdr:nvSpPr>
      <xdr:spPr>
        <a:xfrm>
          <a:off x="1955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53219</xdr:rowOff>
    </xdr:from>
    <xdr:to>
      <xdr:col>2</xdr:col>
      <xdr:colOff>127000</xdr:colOff>
      <xdr:row>58</xdr:row>
      <xdr:rowOff>154819</xdr:rowOff>
    </xdr:to>
    <xdr:sp macro="" textlink="">
      <xdr:nvSpPr>
        <xdr:cNvPr id="157" name="円/楕円 156"/>
        <xdr:cNvSpPr/>
      </xdr:nvSpPr>
      <xdr:spPr>
        <a:xfrm>
          <a:off x="1397000" y="99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164996</xdr:rowOff>
    </xdr:from>
    <xdr:ext cx="762000" cy="259045"/>
    <xdr:sp macro="" textlink="">
      <xdr:nvSpPr>
        <xdr:cNvPr id="158" name="テキスト ボックス 157"/>
        <xdr:cNvSpPr txBox="1"/>
      </xdr:nvSpPr>
      <xdr:spPr>
        <a:xfrm>
          <a:off x="1066800" y="976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[110,353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類似団体平均をやや</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回っている。人件費は、</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年度は定員管理計画に基づく定員の適正化や給与減額に係る特例措置等により前年度と比べ減となったが、</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給与減額に係る特例措置</a:t>
          </a:r>
          <a:r>
            <a:rPr lang="ja-JP" altLang="en-US" sz="1100" b="0" i="0" baseline="0">
              <a:solidFill>
                <a:schemeClr val="dk1"/>
              </a:solidFill>
              <a:effectLst/>
              <a:latin typeface="+mn-lt"/>
              <a:ea typeface="+mn-ea"/>
              <a:cs typeface="+mn-cs"/>
            </a:rPr>
            <a:t>の終了及び給与改定</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。また、</a:t>
          </a:r>
          <a:r>
            <a:rPr lang="ja-JP" altLang="en-US" sz="1100" b="0" i="0" baseline="0">
              <a:solidFill>
                <a:schemeClr val="dk1"/>
              </a:solidFill>
              <a:effectLst/>
              <a:latin typeface="+mn-lt"/>
              <a:ea typeface="+mn-ea"/>
              <a:cs typeface="+mn-cs"/>
            </a:rPr>
            <a:t>物件費は、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予防接種費などの減により</a:t>
          </a:r>
          <a:r>
            <a:rPr lang="ja-JP" altLang="ja-JP" sz="1100" b="0" i="0" baseline="0">
              <a:solidFill>
                <a:schemeClr val="dk1"/>
              </a:solidFill>
              <a:effectLst/>
              <a:latin typeface="+mn-lt"/>
              <a:ea typeface="+mn-ea"/>
              <a:cs typeface="+mn-cs"/>
            </a:rPr>
            <a:t>前年度と比べ減となったが、</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学校給食センター管理運営費や</a:t>
          </a:r>
          <a:r>
            <a:rPr lang="ja-JP" altLang="ja-JP" sz="1100" b="0" i="0" baseline="0">
              <a:solidFill>
                <a:schemeClr val="dk1"/>
              </a:solidFill>
              <a:effectLst/>
              <a:latin typeface="+mn-lt"/>
              <a:ea typeface="+mn-ea"/>
              <a:cs typeface="+mn-cs"/>
            </a:rPr>
            <a:t>予防接種費</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a:t>
          </a:r>
          <a:r>
            <a:rPr lang="ja-JP" altLang="en-US" sz="1100" b="0" i="0" baseline="0">
              <a:solidFill>
                <a:schemeClr val="dk1"/>
              </a:solidFill>
              <a:effectLst/>
              <a:latin typeface="+mn-lt"/>
              <a:ea typeface="+mn-ea"/>
              <a:cs typeface="+mn-cs"/>
            </a:rPr>
            <a:t>た。</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これらにより、</a:t>
          </a:r>
          <a:r>
            <a:rPr lang="ja-JP" altLang="ja-JP" sz="1100" b="0" i="0" baseline="0">
              <a:solidFill>
                <a:schemeClr val="dk1"/>
              </a:solidFill>
              <a:effectLst/>
              <a:latin typeface="+mn-lt"/>
              <a:ea typeface="+mn-ea"/>
              <a:cs typeface="+mn-cs"/>
            </a:rPr>
            <a:t>人口１人当たり人件費・物件費等決算額は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前年度と比べ減少したが、</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 </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静岡市行財政改革推進大綱実施計画による事務事業の見直し・統廃合、民間活力の活用、適正な定員管理等により経費の削減に努めていく。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68152</xdr:rowOff>
    </xdr:from>
    <xdr:to>
      <xdr:col>7</xdr:col>
      <xdr:colOff>152400</xdr:colOff>
      <xdr:row>85</xdr:row>
      <xdr:rowOff>45946</xdr:rowOff>
    </xdr:to>
    <xdr:cxnSp macro="">
      <xdr:nvCxnSpPr>
        <xdr:cNvPr id="193" name="直線コネクタ 192"/>
        <xdr:cNvCxnSpPr/>
      </xdr:nvCxnSpPr>
      <xdr:spPr>
        <a:xfrm>
          <a:off x="4114800" y="14469952"/>
          <a:ext cx="838200" cy="1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4"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68152</xdr:rowOff>
    </xdr:from>
    <xdr:to>
      <xdr:col>6</xdr:col>
      <xdr:colOff>0</xdr:colOff>
      <xdr:row>85</xdr:row>
      <xdr:rowOff>13773</xdr:rowOff>
    </xdr:to>
    <xdr:cxnSp macro="">
      <xdr:nvCxnSpPr>
        <xdr:cNvPr id="196" name="直線コネクタ 195"/>
        <xdr:cNvCxnSpPr/>
      </xdr:nvCxnSpPr>
      <xdr:spPr>
        <a:xfrm flipV="1">
          <a:off x="3225800" y="14469952"/>
          <a:ext cx="889000" cy="1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116921</xdr:rowOff>
    </xdr:from>
    <xdr:ext cx="736600" cy="259045"/>
    <xdr:sp macro="" textlink="">
      <xdr:nvSpPr>
        <xdr:cNvPr id="198" name="テキスト ボックス 197"/>
        <xdr:cNvSpPr txBox="1"/>
      </xdr:nvSpPr>
      <xdr:spPr>
        <a:xfrm>
          <a:off x="3733800" y="1451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13773</xdr:rowOff>
    </xdr:from>
    <xdr:to>
      <xdr:col>4</xdr:col>
      <xdr:colOff>482600</xdr:colOff>
      <xdr:row>85</xdr:row>
      <xdr:rowOff>110373</xdr:rowOff>
    </xdr:to>
    <xdr:cxnSp macro="">
      <xdr:nvCxnSpPr>
        <xdr:cNvPr id="199" name="直線コネクタ 198"/>
        <xdr:cNvCxnSpPr/>
      </xdr:nvCxnSpPr>
      <xdr:spPr>
        <a:xfrm flipV="1">
          <a:off x="2336800" y="14587023"/>
          <a:ext cx="889000" cy="9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52872</xdr:rowOff>
    </xdr:from>
    <xdr:ext cx="762000" cy="259045"/>
    <xdr:sp macro="" textlink="">
      <xdr:nvSpPr>
        <xdr:cNvPr id="201" name="テキスト ボックス 200"/>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94328</xdr:rowOff>
    </xdr:from>
    <xdr:to>
      <xdr:col>3</xdr:col>
      <xdr:colOff>279400</xdr:colOff>
      <xdr:row>85</xdr:row>
      <xdr:rowOff>110373</xdr:rowOff>
    </xdr:to>
    <xdr:cxnSp macro="">
      <xdr:nvCxnSpPr>
        <xdr:cNvPr id="202" name="直線コネクタ 201"/>
        <xdr:cNvCxnSpPr/>
      </xdr:nvCxnSpPr>
      <xdr:spPr>
        <a:xfrm>
          <a:off x="1447800" y="14667578"/>
          <a:ext cx="889000" cy="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8323</xdr:rowOff>
    </xdr:from>
    <xdr:ext cx="762000" cy="259045"/>
    <xdr:sp macro="" textlink="">
      <xdr:nvSpPr>
        <xdr:cNvPr id="204" name="テキスト ボックス 203"/>
        <xdr:cNvSpPr txBox="1"/>
      </xdr:nvSpPr>
      <xdr:spPr>
        <a:xfrm>
          <a:off x="1955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151243</xdr:rowOff>
    </xdr:from>
    <xdr:ext cx="762000" cy="259045"/>
    <xdr:sp macro="" textlink="">
      <xdr:nvSpPr>
        <xdr:cNvPr id="206" name="テキスト ボックス 205"/>
        <xdr:cNvSpPr txBox="1"/>
      </xdr:nvSpPr>
      <xdr:spPr>
        <a:xfrm>
          <a:off x="1066800" y="143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166596</xdr:rowOff>
    </xdr:from>
    <xdr:to>
      <xdr:col>7</xdr:col>
      <xdr:colOff>203200</xdr:colOff>
      <xdr:row>85</xdr:row>
      <xdr:rowOff>96746</xdr:rowOff>
    </xdr:to>
    <xdr:sp macro="" textlink="">
      <xdr:nvSpPr>
        <xdr:cNvPr id="212" name="円/楕円 211"/>
        <xdr:cNvSpPr/>
      </xdr:nvSpPr>
      <xdr:spPr>
        <a:xfrm>
          <a:off x="4902200" y="14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11673</xdr:rowOff>
    </xdr:from>
    <xdr:ext cx="762000" cy="259045"/>
    <xdr:sp macro="" textlink="">
      <xdr:nvSpPr>
        <xdr:cNvPr id="213" name="人件費・物件費等の状況該当値テキスト"/>
        <xdr:cNvSpPr txBox="1"/>
      </xdr:nvSpPr>
      <xdr:spPr>
        <a:xfrm>
          <a:off x="5041900" y="14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110,353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17352</xdr:rowOff>
    </xdr:from>
    <xdr:to>
      <xdr:col>6</xdr:col>
      <xdr:colOff>50800</xdr:colOff>
      <xdr:row>84</xdr:row>
      <xdr:rowOff>118952</xdr:rowOff>
    </xdr:to>
    <xdr:sp macro="" textlink="">
      <xdr:nvSpPr>
        <xdr:cNvPr id="214" name="円/楕円 213"/>
        <xdr:cNvSpPr/>
      </xdr:nvSpPr>
      <xdr:spPr>
        <a:xfrm>
          <a:off x="4064000" y="1441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129129</xdr:rowOff>
    </xdr:from>
    <xdr:ext cx="736600" cy="259045"/>
    <xdr:sp macro="" textlink="">
      <xdr:nvSpPr>
        <xdr:cNvPr id="215" name="テキスト ボックス 214"/>
        <xdr:cNvSpPr txBox="1"/>
      </xdr:nvSpPr>
      <xdr:spPr>
        <a:xfrm>
          <a:off x="3733800" y="1418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106,642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134423</xdr:rowOff>
    </xdr:from>
    <xdr:to>
      <xdr:col>4</xdr:col>
      <xdr:colOff>533400</xdr:colOff>
      <xdr:row>85</xdr:row>
      <xdr:rowOff>64573</xdr:rowOff>
    </xdr:to>
    <xdr:sp macro="" textlink="">
      <xdr:nvSpPr>
        <xdr:cNvPr id="216" name="円/楕円 215"/>
        <xdr:cNvSpPr/>
      </xdr:nvSpPr>
      <xdr:spPr>
        <a:xfrm>
          <a:off x="3175000" y="145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49350</xdr:rowOff>
    </xdr:from>
    <xdr:ext cx="762000" cy="259045"/>
    <xdr:sp macro="" textlink="">
      <xdr:nvSpPr>
        <xdr:cNvPr id="217" name="テキスト ボックス 216"/>
        <xdr:cNvSpPr txBox="1"/>
      </xdr:nvSpPr>
      <xdr:spPr>
        <a:xfrm>
          <a:off x="2844800" y="1462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109,553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59573</xdr:rowOff>
    </xdr:from>
    <xdr:to>
      <xdr:col>3</xdr:col>
      <xdr:colOff>330200</xdr:colOff>
      <xdr:row>85</xdr:row>
      <xdr:rowOff>161173</xdr:rowOff>
    </xdr:to>
    <xdr:sp macro="" textlink="">
      <xdr:nvSpPr>
        <xdr:cNvPr id="218" name="円/楕円 217"/>
        <xdr:cNvSpPr/>
      </xdr:nvSpPr>
      <xdr:spPr>
        <a:xfrm>
          <a:off x="2286000" y="146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171350</xdr:rowOff>
    </xdr:from>
    <xdr:ext cx="762000" cy="259045"/>
    <xdr:sp macro="" textlink="">
      <xdr:nvSpPr>
        <xdr:cNvPr id="219" name="テキスト ボックス 218"/>
        <xdr:cNvSpPr txBox="1"/>
      </xdr:nvSpPr>
      <xdr:spPr>
        <a:xfrm>
          <a:off x="1955800" y="1440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111,955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43528</xdr:rowOff>
    </xdr:from>
    <xdr:to>
      <xdr:col>2</xdr:col>
      <xdr:colOff>127000</xdr:colOff>
      <xdr:row>85</xdr:row>
      <xdr:rowOff>145128</xdr:rowOff>
    </xdr:to>
    <xdr:sp macro="" textlink="">
      <xdr:nvSpPr>
        <xdr:cNvPr id="220" name="円/楕円 219"/>
        <xdr:cNvSpPr/>
      </xdr:nvSpPr>
      <xdr:spPr>
        <a:xfrm>
          <a:off x="1397000" y="146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129905</xdr:rowOff>
    </xdr:from>
    <xdr:ext cx="762000" cy="259045"/>
    <xdr:sp macro="" textlink="">
      <xdr:nvSpPr>
        <xdr:cNvPr id="221" name="テキスト ボックス 220"/>
        <xdr:cNvSpPr txBox="1"/>
      </xdr:nvSpPr>
      <xdr:spPr>
        <a:xfrm>
          <a:off x="1066800" y="1470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年度が</a:t>
          </a:r>
          <a:r>
            <a:rPr lang="en-US" altLang="ja-JP" sz="1100" b="0" i="0" baseline="0">
              <a:solidFill>
                <a:schemeClr val="dk1"/>
              </a:solidFill>
              <a:effectLst/>
              <a:latin typeface="+mn-lt"/>
              <a:ea typeface="+mn-ea"/>
              <a:cs typeface="+mn-cs"/>
            </a:rPr>
            <a:t>111.0</a:t>
          </a:r>
          <a:r>
            <a:rPr lang="ja-JP" altLang="en-US" sz="1100" b="0" i="0" baseline="0">
              <a:solidFill>
                <a:schemeClr val="dk1"/>
              </a:solidFill>
              <a:effectLst/>
              <a:latin typeface="+mn-lt"/>
              <a:ea typeface="+mn-ea"/>
              <a:cs typeface="+mn-cs"/>
            </a:rPr>
            <a:t>となっているのは、国家公務員の給与削減支給措置が主な要因である。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年度が</a:t>
          </a:r>
          <a:r>
            <a:rPr lang="en-US" altLang="ja-JP" sz="1100" b="0" i="0" baseline="0">
              <a:solidFill>
                <a:schemeClr val="dk1"/>
              </a:solidFill>
              <a:effectLst/>
              <a:latin typeface="+mn-lt"/>
              <a:ea typeface="+mn-ea"/>
              <a:cs typeface="+mn-cs"/>
            </a:rPr>
            <a:t>102.9</a:t>
          </a:r>
          <a:r>
            <a:rPr lang="ja-JP" altLang="en-US" sz="1100" b="0" i="0" baseline="0">
              <a:solidFill>
                <a:schemeClr val="dk1"/>
              </a:solidFill>
              <a:effectLst/>
              <a:latin typeface="+mn-lt"/>
              <a:ea typeface="+mn-ea"/>
              <a:cs typeface="+mn-cs"/>
            </a:rPr>
            <a:t>と、前年度と比べ低くなっているのは、給与減額に係る特例措置を実施したことが主な要因である。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103.3</a:t>
          </a:r>
          <a:r>
            <a:rPr lang="ja-JP" altLang="ja-JP" sz="1100" b="0" i="0" baseline="0">
              <a:solidFill>
                <a:schemeClr val="dk1"/>
              </a:solidFill>
              <a:effectLst/>
              <a:latin typeface="+mn-lt"/>
              <a:ea typeface="+mn-ea"/>
              <a:cs typeface="+mn-cs"/>
            </a:rPr>
            <a:t> となっ</a:t>
          </a:r>
          <a:r>
            <a:rPr lang="ja-JP" altLang="en-US" sz="1100" b="0" i="0" baseline="0">
              <a:solidFill>
                <a:schemeClr val="dk1"/>
              </a:solidFill>
              <a:effectLst/>
              <a:latin typeface="+mn-lt"/>
              <a:ea typeface="+mn-ea"/>
              <a:cs typeface="+mn-cs"/>
            </a:rPr>
            <a:t>ているが、これは、</a:t>
          </a:r>
          <a:r>
            <a:rPr lang="ja-JP" altLang="ja-JP" sz="1100" b="0" i="0" baseline="0">
              <a:solidFill>
                <a:schemeClr val="dk1"/>
              </a:solidFill>
              <a:effectLst/>
              <a:latin typeface="+mn-lt"/>
              <a:ea typeface="+mn-ea"/>
              <a:cs typeface="+mn-cs"/>
            </a:rPr>
            <a:t>国家公務員の給与削減支給措置</a:t>
          </a:r>
          <a:r>
            <a:rPr lang="ja-JP" altLang="en-US" sz="1100" b="0" i="0" baseline="0">
              <a:solidFill>
                <a:schemeClr val="dk1"/>
              </a:solidFill>
              <a:effectLst/>
              <a:latin typeface="+mn-lt"/>
              <a:ea typeface="+mn-ea"/>
              <a:cs typeface="+mn-cs"/>
            </a:rPr>
            <a:t>の終了及び、</a:t>
          </a:r>
          <a:r>
            <a:rPr lang="ja-JP" altLang="ja-JP" sz="1100" b="0" i="0" baseline="0">
              <a:solidFill>
                <a:schemeClr val="dk1"/>
              </a:solidFill>
              <a:effectLst/>
              <a:latin typeface="+mn-lt"/>
              <a:ea typeface="+mn-ea"/>
              <a:cs typeface="+mn-cs"/>
            </a:rPr>
            <a:t>給与減額に係る特例措置</a:t>
          </a:r>
          <a:r>
            <a:rPr lang="ja-JP" altLang="en-US" sz="1100" b="0" i="0" baseline="0">
              <a:solidFill>
                <a:schemeClr val="dk1"/>
              </a:solidFill>
              <a:effectLst/>
              <a:latin typeface="+mn-lt"/>
              <a:ea typeface="+mn-ea"/>
              <a:cs typeface="+mn-cs"/>
            </a:rPr>
            <a:t>の終了が</a:t>
          </a:r>
          <a:r>
            <a:rPr lang="ja-JP" altLang="ja-JP" sz="1100" b="0" i="0" baseline="0">
              <a:solidFill>
                <a:schemeClr val="dk1"/>
              </a:solidFill>
              <a:effectLst/>
              <a:latin typeface="+mn-lt"/>
              <a:ea typeface="+mn-ea"/>
              <a:cs typeface="+mn-cs"/>
            </a:rPr>
            <a:t>主な要因である。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を超えている要因は、</a:t>
          </a:r>
          <a:r>
            <a:rPr lang="ja-JP" altLang="ja-JP" sz="1100" b="0" i="0" baseline="0">
              <a:solidFill>
                <a:schemeClr val="dk1"/>
              </a:solidFill>
              <a:effectLst/>
              <a:latin typeface="+mn-lt"/>
              <a:ea typeface="+mn-ea"/>
              <a:cs typeface="+mn-cs"/>
            </a:rPr>
            <a:t>独自給料表を採用していること、昇任・昇格体系が国と異なっていることと想定される。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今後も、昇任・昇格の体系等も含めて給与の適正化に努めていく。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85</xdr:row>
      <xdr:rowOff>8768</xdr:rowOff>
    </xdr:to>
    <xdr:cxnSp macro="">
      <xdr:nvCxnSpPr>
        <xdr:cNvPr id="257" name="直線コネクタ 256"/>
        <xdr:cNvCxnSpPr/>
      </xdr:nvCxnSpPr>
      <xdr:spPr>
        <a:xfrm>
          <a:off x="16179800" y="1453605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87586</xdr:rowOff>
    </xdr:from>
    <xdr:ext cx="762000" cy="259045"/>
    <xdr:sp macro="" textlink="">
      <xdr:nvSpPr>
        <xdr:cNvPr id="258" name="給与水準   （国との比較）平均値テキスト"/>
        <xdr:cNvSpPr txBox="1"/>
      </xdr:nvSpPr>
      <xdr:spPr>
        <a:xfrm>
          <a:off x="17106900" y="1414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134257</xdr:rowOff>
    </xdr:from>
    <xdr:to>
      <xdr:col>23</xdr:col>
      <xdr:colOff>406400</xdr:colOff>
      <xdr:row>90</xdr:row>
      <xdr:rowOff>36286</xdr:rowOff>
    </xdr:to>
    <xdr:cxnSp macro="">
      <xdr:nvCxnSpPr>
        <xdr:cNvPr id="260" name="直線コネクタ 259"/>
        <xdr:cNvCxnSpPr/>
      </xdr:nvCxnSpPr>
      <xdr:spPr>
        <a:xfrm flipV="1">
          <a:off x="15290800" y="14536057"/>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2" name="テキスト ボックス 26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36286</xdr:rowOff>
    </xdr:from>
    <xdr:to>
      <xdr:col>22</xdr:col>
      <xdr:colOff>203200</xdr:colOff>
      <xdr:row>90</xdr:row>
      <xdr:rowOff>70757</xdr:rowOff>
    </xdr:to>
    <xdr:cxnSp macro="">
      <xdr:nvCxnSpPr>
        <xdr:cNvPr id="263" name="直線コネクタ 262"/>
        <xdr:cNvCxnSpPr/>
      </xdr:nvCxnSpPr>
      <xdr:spPr>
        <a:xfrm flipV="1">
          <a:off x="14401800" y="154667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90</xdr:row>
      <xdr:rowOff>70757</xdr:rowOff>
    </xdr:to>
    <xdr:cxnSp macro="">
      <xdr:nvCxnSpPr>
        <xdr:cNvPr id="266" name="直線コネクタ 265"/>
        <xdr:cNvCxnSpPr/>
      </xdr:nvCxnSpPr>
      <xdr:spPr>
        <a:xfrm>
          <a:off x="13512800" y="14547548"/>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68" name="テキスト ボックス 267"/>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70" name="テキスト ボックス 269"/>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76" name="円/楕円 275"/>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25295</xdr:rowOff>
    </xdr:from>
    <xdr:ext cx="762000" cy="259045"/>
    <xdr:sp macro="" textlink="">
      <xdr:nvSpPr>
        <xdr:cNvPr id="277" name="給与水準   （国との比較）該当値テキスト"/>
        <xdr:cNvSpPr txBox="1"/>
      </xdr:nvSpPr>
      <xdr:spPr>
        <a:xfrm>
          <a:off x="17106900" y="1442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83457</xdr:rowOff>
    </xdr:from>
    <xdr:to>
      <xdr:col>23</xdr:col>
      <xdr:colOff>457200</xdr:colOff>
      <xdr:row>85</xdr:row>
      <xdr:rowOff>13607</xdr:rowOff>
    </xdr:to>
    <xdr:sp macro="" textlink="">
      <xdr:nvSpPr>
        <xdr:cNvPr id="278" name="円/楕円 277"/>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79" name="テキスト ボックス 278"/>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156936</xdr:rowOff>
    </xdr:from>
    <xdr:to>
      <xdr:col>22</xdr:col>
      <xdr:colOff>254000</xdr:colOff>
      <xdr:row>90</xdr:row>
      <xdr:rowOff>87086</xdr:rowOff>
    </xdr:to>
    <xdr:sp macro="" textlink="">
      <xdr:nvSpPr>
        <xdr:cNvPr id="280" name="円/楕円 279"/>
        <xdr:cNvSpPr/>
      </xdr:nvSpPr>
      <xdr:spPr>
        <a:xfrm>
          <a:off x="15240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71863</xdr:rowOff>
    </xdr:from>
    <xdr:ext cx="762000" cy="259045"/>
    <xdr:sp macro="" textlink="">
      <xdr:nvSpPr>
        <xdr:cNvPr id="281" name="テキスト ボックス 280"/>
        <xdr:cNvSpPr txBox="1"/>
      </xdr:nvSpPr>
      <xdr:spPr>
        <a:xfrm>
          <a:off x="14909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19957</xdr:rowOff>
    </xdr:from>
    <xdr:to>
      <xdr:col>21</xdr:col>
      <xdr:colOff>50800</xdr:colOff>
      <xdr:row>90</xdr:row>
      <xdr:rowOff>121557</xdr:rowOff>
    </xdr:to>
    <xdr:sp macro="" textlink="">
      <xdr:nvSpPr>
        <xdr:cNvPr id="282" name="円/楕円 281"/>
        <xdr:cNvSpPr/>
      </xdr:nvSpPr>
      <xdr:spPr>
        <a:xfrm>
          <a:off x="14351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83" name="テキスト ボックス 282"/>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94948</xdr:rowOff>
    </xdr:from>
    <xdr:to>
      <xdr:col>19</xdr:col>
      <xdr:colOff>533400</xdr:colOff>
      <xdr:row>85</xdr:row>
      <xdr:rowOff>25098</xdr:rowOff>
    </xdr:to>
    <xdr:sp macro="" textlink="">
      <xdr:nvSpPr>
        <xdr:cNvPr id="284" name="円/楕円 283"/>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9875</xdr:rowOff>
    </xdr:from>
    <xdr:ext cx="762000" cy="259045"/>
    <xdr:sp macro="" textlink="">
      <xdr:nvSpPr>
        <xdr:cNvPr id="285" name="テキスト ボックス 284"/>
        <xdr:cNvSpPr txBox="1"/>
      </xdr:nvSpPr>
      <xdr:spPr>
        <a:xfrm>
          <a:off x="13131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0.19</a:t>
          </a:r>
          <a:r>
            <a:rPr lang="ja-JP" altLang="ja-JP" sz="1100" b="0" i="0" baseline="0">
              <a:solidFill>
                <a:schemeClr val="dk1"/>
              </a:solidFill>
              <a:effectLst/>
              <a:latin typeface="+mn-lt"/>
              <a:ea typeface="+mn-ea"/>
              <a:cs typeface="+mn-cs"/>
            </a:rPr>
            <a:t>ポイント下回っている。第一次定員管理計画（</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日現在の職員数（全会計ベース）を</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420</a:t>
          </a:r>
          <a:r>
            <a:rPr lang="ja-JP" altLang="ja-JP" sz="1100" b="0" i="0" baseline="0">
              <a:solidFill>
                <a:schemeClr val="dk1"/>
              </a:solidFill>
              <a:effectLst/>
              <a:latin typeface="+mn-lt"/>
              <a:ea typeface="+mn-ea"/>
              <a:cs typeface="+mn-cs"/>
            </a:rPr>
            <a:t>人削減）の目標を達成し、第二次定員管理計画（</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日から</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年間で職員数を</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276</a:t>
          </a:r>
          <a:r>
            <a:rPr lang="ja-JP" altLang="ja-JP" sz="1100" b="0" i="0" baseline="0">
              <a:solidFill>
                <a:schemeClr val="dk1"/>
              </a:solidFill>
              <a:effectLst/>
              <a:latin typeface="+mn-lt"/>
              <a:ea typeface="+mn-ea"/>
              <a:cs typeface="+mn-cs"/>
            </a:rPr>
            <a:t>人）削減することを目標）に沿って、定員の適正化を進めて</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第二次定員管理計画</a:t>
          </a:r>
          <a:r>
            <a:rPr lang="ja-JP" altLang="en-US" sz="1100" b="0" i="0" baseline="0">
              <a:solidFill>
                <a:schemeClr val="dk1"/>
              </a:solidFill>
              <a:effectLst/>
              <a:latin typeface="+mn-lt"/>
              <a:ea typeface="+mn-ea"/>
              <a:cs typeface="+mn-cs"/>
            </a:rPr>
            <a:t>については、計画期間中に</a:t>
          </a:r>
          <a:r>
            <a:rPr lang="ja-JP" altLang="en-US" sz="1100" b="0" i="0" u="none" strike="noStrike" baseline="0" smtClean="0">
              <a:solidFill>
                <a:schemeClr val="dk1"/>
              </a:solidFill>
              <a:latin typeface="+mn-lt"/>
              <a:ea typeface="+mn-ea"/>
              <a:cs typeface="+mn-cs"/>
            </a:rPr>
            <a:t>待機児童対策や子ども・子育て支援新制度への対応、危機管理体制の整備、地方分権改革等への対応など、計画策定当初に想定していなかった新たな行政需要等に対応したため、計画どおりに職員を削減していくことは困難であったが、職員を純増することなく計画を進めることができた。（</a:t>
          </a:r>
          <a:r>
            <a:rPr lang="ja-JP" altLang="ja-JP" sz="1100" b="0" i="0" baseline="0">
              <a:solidFill>
                <a:schemeClr val="dk1"/>
              </a:solidFill>
              <a:effectLst/>
              <a:latin typeface="+mn-lt"/>
              <a:ea typeface="+mn-ea"/>
              <a:cs typeface="+mn-cs"/>
            </a:rPr>
            <a:t>第二次定員管理計画</a:t>
          </a:r>
          <a:r>
            <a:rPr lang="ja-JP" altLang="en-US" sz="1100" b="0" i="0" baseline="0">
              <a:solidFill>
                <a:schemeClr val="dk1"/>
              </a:solidFill>
              <a:effectLst/>
              <a:latin typeface="+mn-lt"/>
              <a:ea typeface="+mn-ea"/>
              <a:cs typeface="+mn-cs"/>
            </a:rPr>
            <a:t>期間に</a:t>
          </a:r>
          <a:r>
            <a:rPr lang="en-US" altLang="ja-JP" sz="1100" b="0" i="0" u="none" strike="noStrike" baseline="0" smtClean="0">
              <a:solidFill>
                <a:schemeClr val="dk1"/>
              </a:solidFill>
              <a:latin typeface="+mn-lt"/>
              <a:ea typeface="+mn-ea"/>
              <a:cs typeface="+mn-cs"/>
            </a:rPr>
            <a:t>165</a:t>
          </a:r>
          <a:r>
            <a:rPr lang="ja-JP" altLang="en-US" sz="1100" b="0" i="0" u="none" strike="noStrike" baseline="0" smtClean="0">
              <a:solidFill>
                <a:schemeClr val="dk1"/>
              </a:solidFill>
              <a:latin typeface="+mn-lt"/>
              <a:ea typeface="+mn-ea"/>
              <a:cs typeface="+mn-cs"/>
            </a:rPr>
            <a:t>人の減員）</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63077</xdr:rowOff>
    </xdr:from>
    <xdr:to>
      <xdr:col>24</xdr:col>
      <xdr:colOff>558800</xdr:colOff>
      <xdr:row>61</xdr:row>
      <xdr:rowOff>79163</xdr:rowOff>
    </xdr:to>
    <xdr:cxnSp macro="">
      <xdr:nvCxnSpPr>
        <xdr:cNvPr id="320" name="直線コネクタ 319"/>
        <xdr:cNvCxnSpPr/>
      </xdr:nvCxnSpPr>
      <xdr:spPr>
        <a:xfrm>
          <a:off x="16179800" y="105215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1"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63077</xdr:rowOff>
    </xdr:from>
    <xdr:to>
      <xdr:col>23</xdr:col>
      <xdr:colOff>406400</xdr:colOff>
      <xdr:row>61</xdr:row>
      <xdr:rowOff>79163</xdr:rowOff>
    </xdr:to>
    <xdr:cxnSp macro="">
      <xdr:nvCxnSpPr>
        <xdr:cNvPr id="323" name="直線コネクタ 322"/>
        <xdr:cNvCxnSpPr/>
      </xdr:nvCxnSpPr>
      <xdr:spPr>
        <a:xfrm flipV="1">
          <a:off x="15290800" y="105215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35789</xdr:rowOff>
    </xdr:from>
    <xdr:ext cx="736600" cy="259045"/>
    <xdr:sp macro="" textlink="">
      <xdr:nvSpPr>
        <xdr:cNvPr id="325" name="テキスト ボックス 324"/>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79163</xdr:rowOff>
    </xdr:from>
    <xdr:to>
      <xdr:col>22</xdr:col>
      <xdr:colOff>203200</xdr:colOff>
      <xdr:row>61</xdr:row>
      <xdr:rowOff>147531</xdr:rowOff>
    </xdr:to>
    <xdr:cxnSp macro="">
      <xdr:nvCxnSpPr>
        <xdr:cNvPr id="326" name="直線コネクタ 325"/>
        <xdr:cNvCxnSpPr/>
      </xdr:nvCxnSpPr>
      <xdr:spPr>
        <a:xfrm flipV="1">
          <a:off x="14401800" y="1053761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28" name="テキスト ボックス 327"/>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147531</xdr:rowOff>
    </xdr:from>
    <xdr:to>
      <xdr:col>21</xdr:col>
      <xdr:colOff>0</xdr:colOff>
      <xdr:row>61</xdr:row>
      <xdr:rowOff>155575</xdr:rowOff>
    </xdr:to>
    <xdr:cxnSp macro="">
      <xdr:nvCxnSpPr>
        <xdr:cNvPr id="329" name="直線コネクタ 328"/>
        <xdr:cNvCxnSpPr/>
      </xdr:nvCxnSpPr>
      <xdr:spPr>
        <a:xfrm flipV="1">
          <a:off x="13512800" y="106059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1" name="テキスト ボックス 330"/>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3" name="テキスト ボックス 332"/>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28363</xdr:rowOff>
    </xdr:from>
    <xdr:to>
      <xdr:col>24</xdr:col>
      <xdr:colOff>609600</xdr:colOff>
      <xdr:row>61</xdr:row>
      <xdr:rowOff>129963</xdr:rowOff>
    </xdr:to>
    <xdr:sp macro="" textlink="">
      <xdr:nvSpPr>
        <xdr:cNvPr id="339" name="円/楕円 338"/>
        <xdr:cNvSpPr/>
      </xdr:nvSpPr>
      <xdr:spPr>
        <a:xfrm>
          <a:off x="16967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44890</xdr:rowOff>
    </xdr:from>
    <xdr:ext cx="762000" cy="259045"/>
    <xdr:sp macro="" textlink="">
      <xdr:nvSpPr>
        <xdr:cNvPr id="340" name="定員管理の状況該当値テキスト"/>
        <xdr:cNvSpPr txBox="1"/>
      </xdr:nvSpPr>
      <xdr:spPr>
        <a:xfrm>
          <a:off x="17106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12277</xdr:rowOff>
    </xdr:from>
    <xdr:to>
      <xdr:col>23</xdr:col>
      <xdr:colOff>457200</xdr:colOff>
      <xdr:row>61</xdr:row>
      <xdr:rowOff>113877</xdr:rowOff>
    </xdr:to>
    <xdr:sp macro="" textlink="">
      <xdr:nvSpPr>
        <xdr:cNvPr id="341" name="円/楕円 340"/>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124054</xdr:rowOff>
    </xdr:from>
    <xdr:ext cx="736600" cy="259045"/>
    <xdr:sp macro="" textlink="">
      <xdr:nvSpPr>
        <xdr:cNvPr id="342" name="テキスト ボックス 341"/>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28363</xdr:rowOff>
    </xdr:from>
    <xdr:to>
      <xdr:col>22</xdr:col>
      <xdr:colOff>254000</xdr:colOff>
      <xdr:row>61</xdr:row>
      <xdr:rowOff>129963</xdr:rowOff>
    </xdr:to>
    <xdr:sp macro="" textlink="">
      <xdr:nvSpPr>
        <xdr:cNvPr id="343" name="円/楕円 342"/>
        <xdr:cNvSpPr/>
      </xdr:nvSpPr>
      <xdr:spPr>
        <a:xfrm>
          <a:off x="15240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140140</xdr:rowOff>
    </xdr:from>
    <xdr:ext cx="762000" cy="259045"/>
    <xdr:sp macro="" textlink="">
      <xdr:nvSpPr>
        <xdr:cNvPr id="344" name="テキスト ボックス 343"/>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96731</xdr:rowOff>
    </xdr:from>
    <xdr:to>
      <xdr:col>21</xdr:col>
      <xdr:colOff>50800</xdr:colOff>
      <xdr:row>62</xdr:row>
      <xdr:rowOff>26881</xdr:rowOff>
    </xdr:to>
    <xdr:sp macro="" textlink="">
      <xdr:nvSpPr>
        <xdr:cNvPr id="345" name="円/楕円 344"/>
        <xdr:cNvSpPr/>
      </xdr:nvSpPr>
      <xdr:spPr>
        <a:xfrm>
          <a:off x="14351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37058</xdr:rowOff>
    </xdr:from>
    <xdr:ext cx="762000" cy="259045"/>
    <xdr:sp macro="" textlink="">
      <xdr:nvSpPr>
        <xdr:cNvPr id="346" name="テキスト ボックス 345"/>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104775</xdr:rowOff>
    </xdr:from>
    <xdr:to>
      <xdr:col>19</xdr:col>
      <xdr:colOff>533400</xdr:colOff>
      <xdr:row>62</xdr:row>
      <xdr:rowOff>34925</xdr:rowOff>
    </xdr:to>
    <xdr:sp macro="" textlink="">
      <xdr:nvSpPr>
        <xdr:cNvPr id="347" name="円/楕円 346"/>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45102</xdr:rowOff>
    </xdr:from>
    <xdr:ext cx="762000" cy="259045"/>
    <xdr:sp macro="" textlink="">
      <xdr:nvSpPr>
        <xdr:cNvPr id="348" name="テキスト ボックス 347"/>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年度は、分母となる財政規模が増加したこと、分子となる地方債の返済額から控除される特定財源等が都市計画税充当可能額等の増により増加したことなどにより、 前年度と比べ</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ポイント減少した。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年度は、財政規模が増加したこと、分子となる債務負担行為に充当する一般財源が国県道に係る県債償還金負担金等の減により減少したことなどにより、 前年度と比べ</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ポイント減少した。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分子となる</a:t>
          </a:r>
          <a:r>
            <a:rPr lang="ja-JP" altLang="ja-JP" sz="1100">
              <a:solidFill>
                <a:schemeClr val="dk1"/>
              </a:solidFill>
              <a:effectLst/>
              <a:latin typeface="+mn-lt"/>
              <a:ea typeface="+mn-ea"/>
              <a:cs typeface="+mn-cs"/>
            </a:rPr>
            <a:t>地方債の返済に充当する一般財源が</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年度に発行した住民参加型市場公募地方債の償還完了等により減少したことなどにより、前年度と比べ</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ポイント減少し、類似団体平均を</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ポイント下回っている。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160565</xdr:rowOff>
    </xdr:from>
    <xdr:to>
      <xdr:col>24</xdr:col>
      <xdr:colOff>558800</xdr:colOff>
      <xdr:row>40</xdr:row>
      <xdr:rowOff>104019</xdr:rowOff>
    </xdr:to>
    <xdr:cxnSp macro="">
      <xdr:nvCxnSpPr>
        <xdr:cNvPr id="385" name="直線コネクタ 384"/>
        <xdr:cNvCxnSpPr/>
      </xdr:nvCxnSpPr>
      <xdr:spPr>
        <a:xfrm flipV="1">
          <a:off x="16179800" y="6847115"/>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104019</xdr:rowOff>
    </xdr:from>
    <xdr:to>
      <xdr:col>23</xdr:col>
      <xdr:colOff>406400</xdr:colOff>
      <xdr:row>41</xdr:row>
      <xdr:rowOff>70455</xdr:rowOff>
    </xdr:to>
    <xdr:cxnSp macro="">
      <xdr:nvCxnSpPr>
        <xdr:cNvPr id="388" name="直線コネクタ 387"/>
        <xdr:cNvCxnSpPr/>
      </xdr:nvCxnSpPr>
      <xdr:spPr>
        <a:xfrm flipV="1">
          <a:off x="15290800" y="696201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41</xdr:row>
      <xdr:rowOff>162378</xdr:rowOff>
    </xdr:to>
    <xdr:cxnSp macro="">
      <xdr:nvCxnSpPr>
        <xdr:cNvPr id="391" name="直線コネクタ 390"/>
        <xdr:cNvCxnSpPr/>
      </xdr:nvCxnSpPr>
      <xdr:spPr>
        <a:xfrm flipV="1">
          <a:off x="14401800" y="70999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3" name="テキスト ボックス 392"/>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162378</xdr:rowOff>
    </xdr:from>
    <xdr:to>
      <xdr:col>21</xdr:col>
      <xdr:colOff>0</xdr:colOff>
      <xdr:row>42</xdr:row>
      <xdr:rowOff>36891</xdr:rowOff>
    </xdr:to>
    <xdr:cxnSp macro="">
      <xdr:nvCxnSpPr>
        <xdr:cNvPr id="394" name="直線コネクタ 393"/>
        <xdr:cNvCxnSpPr/>
      </xdr:nvCxnSpPr>
      <xdr:spPr>
        <a:xfrm flipV="1">
          <a:off x="13512800" y="71918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396" name="テキスト ボックス 395"/>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404" name="円/楕円 403"/>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126292</xdr:rowOff>
    </xdr:from>
    <xdr:ext cx="762000" cy="259045"/>
    <xdr:sp macro="" textlink="">
      <xdr:nvSpPr>
        <xdr:cNvPr id="405" name="公債費負担の状況該当値テキスト"/>
        <xdr:cNvSpPr txBox="1"/>
      </xdr:nvSpPr>
      <xdr:spPr>
        <a:xfrm>
          <a:off x="17106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53219</xdr:rowOff>
    </xdr:from>
    <xdr:to>
      <xdr:col>23</xdr:col>
      <xdr:colOff>457200</xdr:colOff>
      <xdr:row>40</xdr:row>
      <xdr:rowOff>154819</xdr:rowOff>
    </xdr:to>
    <xdr:sp macro="" textlink="">
      <xdr:nvSpPr>
        <xdr:cNvPr id="406" name="円/楕円 405"/>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164996</xdr:rowOff>
    </xdr:from>
    <xdr:ext cx="736600" cy="259045"/>
    <xdr:sp macro="" textlink="">
      <xdr:nvSpPr>
        <xdr:cNvPr id="407" name="テキスト ボックス 406"/>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08" name="円/楕円 407"/>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106032</xdr:rowOff>
    </xdr:from>
    <xdr:ext cx="762000" cy="259045"/>
    <xdr:sp macro="" textlink="">
      <xdr:nvSpPr>
        <xdr:cNvPr id="409" name="テキスト ボックス 408"/>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410" name="円/楕円 409"/>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411" name="テキスト ボックス 410"/>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157541</xdr:rowOff>
    </xdr:from>
    <xdr:to>
      <xdr:col>19</xdr:col>
      <xdr:colOff>533400</xdr:colOff>
      <xdr:row>42</xdr:row>
      <xdr:rowOff>87691</xdr:rowOff>
    </xdr:to>
    <xdr:sp macro="" textlink="">
      <xdr:nvSpPr>
        <xdr:cNvPr id="412" name="円/楕円 411"/>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97868</xdr:rowOff>
    </xdr:from>
    <xdr:ext cx="762000" cy="259045"/>
    <xdr:sp macro="" textlink="">
      <xdr:nvSpPr>
        <xdr:cNvPr id="413" name="テキスト ボックス 412"/>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年度は、分子となる債務負担行為支出予定額が清水駅東地区文化施設整備事業費の完了</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により減少したこと、また、分子から控除される充当可能基金等が減債基金や国保診療支払準備基金</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の増により増加したことなどにより、前年度と比べ</a:t>
          </a:r>
          <a:r>
            <a:rPr lang="en-US" altLang="ja-JP" sz="1100">
              <a:solidFill>
                <a:schemeClr val="dk1"/>
              </a:solidFill>
              <a:effectLst/>
              <a:latin typeface="+mn-lt"/>
              <a:ea typeface="+mn-ea"/>
              <a:cs typeface="+mn-cs"/>
            </a:rPr>
            <a:t>14.7</a:t>
          </a:r>
          <a:r>
            <a:rPr lang="ja-JP" altLang="ja-JP" sz="1100">
              <a:solidFill>
                <a:schemeClr val="dk1"/>
              </a:solidFill>
              <a:effectLst/>
              <a:latin typeface="+mn-lt"/>
              <a:ea typeface="+mn-ea"/>
              <a:cs typeface="+mn-cs"/>
            </a:rPr>
            <a:t>ポイント減少し</a:t>
          </a:r>
          <a:r>
            <a:rPr lang="ja-JP" altLang="en-US" sz="1100">
              <a:solidFill>
                <a:schemeClr val="dk1"/>
              </a:solidFill>
              <a:effectLst/>
              <a:latin typeface="+mn-lt"/>
              <a:ea typeface="+mn-ea"/>
              <a:cs typeface="+mn-cs"/>
            </a:rPr>
            <a:t>た。</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年度は、債務負担行為支出予定額が土地開発公社からの事業用地買戻し</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の減により減少したこと、また、充当可能基金が減債基金や国保診療支払準備基金</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の増により増加したことなどにより、前年度と比べ</a:t>
          </a:r>
          <a:r>
            <a:rPr lang="en-US" altLang="ja-JP" sz="1100">
              <a:solidFill>
                <a:schemeClr val="dk1"/>
              </a:solidFill>
              <a:effectLst/>
              <a:latin typeface="+mn-lt"/>
              <a:ea typeface="+mn-ea"/>
              <a:cs typeface="+mn-cs"/>
            </a:rPr>
            <a:t>11.1</a:t>
          </a:r>
          <a:r>
            <a:rPr lang="ja-JP" altLang="ja-JP" sz="1100">
              <a:solidFill>
                <a:schemeClr val="dk1"/>
              </a:solidFill>
              <a:effectLst/>
              <a:latin typeface="+mn-lt"/>
              <a:ea typeface="+mn-ea"/>
              <a:cs typeface="+mn-cs"/>
            </a:rPr>
            <a:t>ポイント減少した。 </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分子となる</a:t>
          </a:r>
          <a:r>
            <a:rPr lang="ja-JP" altLang="ja-JP" sz="1100">
              <a:solidFill>
                <a:schemeClr val="dk1"/>
              </a:solidFill>
              <a:effectLst/>
              <a:latin typeface="+mn-lt"/>
              <a:ea typeface="+mn-ea"/>
              <a:cs typeface="+mn-cs"/>
            </a:rPr>
            <a:t>退職手当見込額が支給率の見直し</a:t>
          </a:r>
          <a:r>
            <a:rPr lang="ja-JP" altLang="en-US" sz="1100">
              <a:solidFill>
                <a:schemeClr val="dk1"/>
              </a:solidFill>
              <a:effectLst/>
              <a:latin typeface="+mn-lt"/>
              <a:ea typeface="+mn-ea"/>
              <a:cs typeface="+mn-cs"/>
            </a:rPr>
            <a:t>等により</a:t>
          </a:r>
          <a:r>
            <a:rPr lang="ja-JP" altLang="ja-JP" sz="1100">
              <a:solidFill>
                <a:schemeClr val="dk1"/>
              </a:solidFill>
              <a:effectLst/>
              <a:latin typeface="+mn-lt"/>
              <a:ea typeface="+mn-ea"/>
              <a:cs typeface="+mn-cs"/>
            </a:rPr>
            <a:t>減少したこと、また、充当可能基金が減債基金や国保診療支払準備基金</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の増により増加したことなどにより、前年度と比べ</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ポイント減少し、類似団体平均を</a:t>
          </a:r>
          <a:r>
            <a:rPr lang="en-US" altLang="ja-JP" sz="1100">
              <a:solidFill>
                <a:schemeClr val="dk1"/>
              </a:solidFill>
              <a:effectLst/>
              <a:latin typeface="+mn-lt"/>
              <a:ea typeface="+mn-ea"/>
              <a:cs typeface="+mn-cs"/>
            </a:rPr>
            <a:t>62.5</a:t>
          </a:r>
          <a:r>
            <a:rPr lang="ja-JP" altLang="ja-JP" sz="1100">
              <a:solidFill>
                <a:schemeClr val="dk1"/>
              </a:solidFill>
              <a:effectLst/>
              <a:latin typeface="+mn-lt"/>
              <a:ea typeface="+mn-ea"/>
              <a:cs typeface="+mn-cs"/>
            </a:rPr>
            <a:t>ポイント下回っている</a:t>
          </a:r>
          <a:r>
            <a:rPr lang="ja-JP" altLang="en-US" sz="14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45237</xdr:rowOff>
    </xdr:from>
    <xdr:to>
      <xdr:col>24</xdr:col>
      <xdr:colOff>558800</xdr:colOff>
      <xdr:row>16</xdr:row>
      <xdr:rowOff>75641</xdr:rowOff>
    </xdr:to>
    <xdr:cxnSp macro="">
      <xdr:nvCxnSpPr>
        <xdr:cNvPr id="445" name="直線コネクタ 444"/>
        <xdr:cNvCxnSpPr/>
      </xdr:nvCxnSpPr>
      <xdr:spPr>
        <a:xfrm flipV="1">
          <a:off x="16179800" y="2788437"/>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6"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75641</xdr:rowOff>
    </xdr:from>
    <xdr:to>
      <xdr:col>23</xdr:col>
      <xdr:colOff>406400</xdr:colOff>
      <xdr:row>16</xdr:row>
      <xdr:rowOff>129210</xdr:rowOff>
    </xdr:to>
    <xdr:cxnSp macro="">
      <xdr:nvCxnSpPr>
        <xdr:cNvPr id="448" name="直線コネクタ 447"/>
        <xdr:cNvCxnSpPr/>
      </xdr:nvCxnSpPr>
      <xdr:spPr>
        <a:xfrm flipV="1">
          <a:off x="15290800" y="2818841"/>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129210</xdr:rowOff>
    </xdr:from>
    <xdr:to>
      <xdr:col>22</xdr:col>
      <xdr:colOff>203200</xdr:colOff>
      <xdr:row>17</xdr:row>
      <xdr:rowOff>28702</xdr:rowOff>
    </xdr:to>
    <xdr:cxnSp macro="">
      <xdr:nvCxnSpPr>
        <xdr:cNvPr id="451" name="直線コネクタ 450"/>
        <xdr:cNvCxnSpPr/>
      </xdr:nvCxnSpPr>
      <xdr:spPr>
        <a:xfrm flipV="1">
          <a:off x="14401800" y="2872410"/>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28702</xdr:rowOff>
    </xdr:from>
    <xdr:to>
      <xdr:col>21</xdr:col>
      <xdr:colOff>0</xdr:colOff>
      <xdr:row>17</xdr:row>
      <xdr:rowOff>66827</xdr:rowOff>
    </xdr:to>
    <xdr:cxnSp macro="">
      <xdr:nvCxnSpPr>
        <xdr:cNvPr id="454" name="直線コネクタ 453"/>
        <xdr:cNvCxnSpPr/>
      </xdr:nvCxnSpPr>
      <xdr:spPr>
        <a:xfrm flipV="1">
          <a:off x="13512800" y="2943352"/>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6" name="テキスト ボックス 455"/>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165887</xdr:rowOff>
    </xdr:from>
    <xdr:to>
      <xdr:col>24</xdr:col>
      <xdr:colOff>609600</xdr:colOff>
      <xdr:row>16</xdr:row>
      <xdr:rowOff>96037</xdr:rowOff>
    </xdr:to>
    <xdr:sp macro="" textlink="">
      <xdr:nvSpPr>
        <xdr:cNvPr id="464" name="円/楕円 463"/>
        <xdr:cNvSpPr/>
      </xdr:nvSpPr>
      <xdr:spPr>
        <a:xfrm>
          <a:off x="16967200" y="27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10964</xdr:rowOff>
    </xdr:from>
    <xdr:ext cx="762000" cy="259045"/>
    <xdr:sp macro="" textlink="">
      <xdr:nvSpPr>
        <xdr:cNvPr id="465" name="将来負担の状況該当値テキスト"/>
        <xdr:cNvSpPr txBox="1"/>
      </xdr:nvSpPr>
      <xdr:spPr>
        <a:xfrm>
          <a:off x="17106900" y="258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24841</xdr:rowOff>
    </xdr:from>
    <xdr:to>
      <xdr:col>23</xdr:col>
      <xdr:colOff>457200</xdr:colOff>
      <xdr:row>16</xdr:row>
      <xdr:rowOff>126441</xdr:rowOff>
    </xdr:to>
    <xdr:sp macro="" textlink="">
      <xdr:nvSpPr>
        <xdr:cNvPr id="466" name="円/楕円 465"/>
        <xdr:cNvSpPr/>
      </xdr:nvSpPr>
      <xdr:spPr>
        <a:xfrm>
          <a:off x="16129000" y="27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136618</xdr:rowOff>
    </xdr:from>
    <xdr:ext cx="736600" cy="259045"/>
    <xdr:sp macro="" textlink="">
      <xdr:nvSpPr>
        <xdr:cNvPr id="467" name="テキスト ボックス 466"/>
        <xdr:cNvSpPr txBox="1"/>
      </xdr:nvSpPr>
      <xdr:spPr>
        <a:xfrm>
          <a:off x="15798800" y="2536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78410</xdr:rowOff>
    </xdr:from>
    <xdr:to>
      <xdr:col>22</xdr:col>
      <xdr:colOff>254000</xdr:colOff>
      <xdr:row>17</xdr:row>
      <xdr:rowOff>8560</xdr:rowOff>
    </xdr:to>
    <xdr:sp macro="" textlink="">
      <xdr:nvSpPr>
        <xdr:cNvPr id="468" name="円/楕円 467"/>
        <xdr:cNvSpPr/>
      </xdr:nvSpPr>
      <xdr:spPr>
        <a:xfrm>
          <a:off x="15240000" y="28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18737</xdr:rowOff>
    </xdr:from>
    <xdr:ext cx="762000" cy="259045"/>
    <xdr:sp macro="" textlink="">
      <xdr:nvSpPr>
        <xdr:cNvPr id="469" name="テキスト ボックス 468"/>
        <xdr:cNvSpPr txBox="1"/>
      </xdr:nvSpPr>
      <xdr:spPr>
        <a:xfrm>
          <a:off x="14909800" y="259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149352</xdr:rowOff>
    </xdr:from>
    <xdr:to>
      <xdr:col>21</xdr:col>
      <xdr:colOff>50800</xdr:colOff>
      <xdr:row>17</xdr:row>
      <xdr:rowOff>79502</xdr:rowOff>
    </xdr:to>
    <xdr:sp macro="" textlink="">
      <xdr:nvSpPr>
        <xdr:cNvPr id="470" name="円/楕円 469"/>
        <xdr:cNvSpPr/>
      </xdr:nvSpPr>
      <xdr:spPr>
        <a:xfrm>
          <a:off x="1435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89679</xdr:rowOff>
    </xdr:from>
    <xdr:ext cx="762000" cy="259045"/>
    <xdr:sp macro="" textlink="">
      <xdr:nvSpPr>
        <xdr:cNvPr id="471" name="テキスト ボックス 470"/>
        <xdr:cNvSpPr txBox="1"/>
      </xdr:nvSpPr>
      <xdr:spPr>
        <a:xfrm>
          <a:off x="14020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16027</xdr:rowOff>
    </xdr:from>
    <xdr:to>
      <xdr:col>19</xdr:col>
      <xdr:colOff>533400</xdr:colOff>
      <xdr:row>17</xdr:row>
      <xdr:rowOff>117627</xdr:rowOff>
    </xdr:to>
    <xdr:sp macro="" textlink="">
      <xdr:nvSpPr>
        <xdr:cNvPr id="472" name="円/楕円 471"/>
        <xdr:cNvSpPr/>
      </xdr:nvSpPr>
      <xdr:spPr>
        <a:xfrm>
          <a:off x="13462000" y="29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127804</xdr:rowOff>
    </xdr:from>
    <xdr:ext cx="762000" cy="259045"/>
    <xdr:sp macro="" textlink="">
      <xdr:nvSpPr>
        <xdr:cNvPr id="473" name="テキスト ボックス 472"/>
        <xdr:cNvSpPr txBox="1"/>
      </xdr:nvSpPr>
      <xdr:spPr>
        <a:xfrm>
          <a:off x="13131800" y="2699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静岡県静岡市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715,752
707,742
1,411.90
281,681,352
274,122,029
3,963,104
164,267,070
417,580,087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69.9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人件費にかかる経常収支比率は、</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ポイント上回っている。</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年度は、定員管理計画に基づく定員の適正化を進めるとともに、国の要請等を踏まえ、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月から</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月までの期間で平均</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％減の給与改定を実施したことにより職員給が前年に比べ減少した。</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給与減額特例措置の終了及び</a:t>
          </a:r>
          <a:r>
            <a:rPr lang="ja-JP" altLang="ja-JP" sz="1100" b="0" i="0" baseline="0">
              <a:solidFill>
                <a:schemeClr val="dk1"/>
              </a:solidFill>
              <a:effectLst/>
              <a:latin typeface="+mn-lt"/>
              <a:ea typeface="+mn-ea"/>
              <a:cs typeface="+mn-cs"/>
            </a:rPr>
            <a:t>人事委員会勧告に基づ</a:t>
          </a:r>
          <a:r>
            <a:rPr lang="ja-JP" altLang="en-US" sz="1100" b="0" i="0" baseline="0">
              <a:solidFill>
                <a:schemeClr val="dk1"/>
              </a:solidFill>
              <a:effectLst/>
              <a:latin typeface="+mn-lt"/>
              <a:ea typeface="+mn-ea"/>
              <a:cs typeface="+mn-cs"/>
            </a:rPr>
            <a:t>く</a:t>
          </a:r>
          <a:r>
            <a:rPr lang="en-US" altLang="ja-JP" sz="1100" b="0" i="0" baseline="0">
              <a:solidFill>
                <a:schemeClr val="dk1"/>
              </a:solidFill>
              <a:effectLst/>
              <a:latin typeface="+mn-lt"/>
              <a:ea typeface="+mn-ea"/>
              <a:cs typeface="+mn-cs"/>
            </a:rPr>
            <a:t>0.22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の給与改定により、職員給は前年に比べ</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なお、給与制度の総合的見直しの取組状況としては、</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日から、平均</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％減（一般行政職の率）の見直しを行ったところである。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今後も定員及び給与の適正化を行い、人件費の削減に努めていく。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29028</xdr:rowOff>
    </xdr:from>
    <xdr:to>
      <xdr:col>7</xdr:col>
      <xdr:colOff>15875</xdr:colOff>
      <xdr:row>38</xdr:row>
      <xdr:rowOff>110672</xdr:rowOff>
    </xdr:to>
    <xdr:cxnSp macro="">
      <xdr:nvCxnSpPr>
        <xdr:cNvPr id="66" name="直線コネクタ 65"/>
        <xdr:cNvCxnSpPr/>
      </xdr:nvCxnSpPr>
      <xdr:spPr>
        <a:xfrm>
          <a:off x="3987800" y="65441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29028</xdr:rowOff>
    </xdr:from>
    <xdr:to>
      <xdr:col>5</xdr:col>
      <xdr:colOff>549275</xdr:colOff>
      <xdr:row>39</xdr:row>
      <xdr:rowOff>102507</xdr:rowOff>
    </xdr:to>
    <xdr:cxnSp macro="">
      <xdr:nvCxnSpPr>
        <xdr:cNvPr id="69" name="直線コネクタ 68"/>
        <xdr:cNvCxnSpPr/>
      </xdr:nvCxnSpPr>
      <xdr:spPr>
        <a:xfrm flipV="1">
          <a:off x="3098800" y="654412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41020</xdr:rowOff>
    </xdr:from>
    <xdr:ext cx="736600" cy="259045"/>
    <xdr:sp macro="" textlink="">
      <xdr:nvSpPr>
        <xdr:cNvPr id="71" name="テキスト ボックス 70"/>
        <xdr:cNvSpPr txBox="1"/>
      </xdr:nvSpPr>
      <xdr:spPr>
        <a:xfrm>
          <a:off x="3606800" y="6213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102507</xdr:rowOff>
    </xdr:from>
    <xdr:to>
      <xdr:col>4</xdr:col>
      <xdr:colOff>346075</xdr:colOff>
      <xdr:row>40</xdr:row>
      <xdr:rowOff>94343</xdr:rowOff>
    </xdr:to>
    <xdr:cxnSp macro="">
      <xdr:nvCxnSpPr>
        <xdr:cNvPr id="72" name="直線コネクタ 71"/>
        <xdr:cNvCxnSpPr/>
      </xdr:nvCxnSpPr>
      <xdr:spPr>
        <a:xfrm flipV="1">
          <a:off x="2209800" y="67890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81841</xdr:rowOff>
    </xdr:from>
    <xdr:ext cx="762000" cy="259045"/>
    <xdr:sp macro="" textlink="">
      <xdr:nvSpPr>
        <xdr:cNvPr id="74" name="テキスト ボックス 73"/>
        <xdr:cNvSpPr txBox="1"/>
      </xdr:nvSpPr>
      <xdr:spPr>
        <a:xfrm>
          <a:off x="2717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94343</xdr:rowOff>
    </xdr:to>
    <xdr:cxnSp macro="">
      <xdr:nvCxnSpPr>
        <xdr:cNvPr id="75" name="直線コネクタ 74"/>
        <xdr:cNvCxnSpPr/>
      </xdr:nvCxnSpPr>
      <xdr:spPr>
        <a:xfrm>
          <a:off x="1320800" y="68707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163484</xdr:rowOff>
    </xdr:from>
    <xdr:ext cx="762000" cy="259045"/>
    <xdr:sp macro="" textlink="">
      <xdr:nvSpPr>
        <xdr:cNvPr id="77" name="テキスト ボックス 76"/>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79" name="テキスト ボックス 78"/>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59872</xdr:rowOff>
    </xdr:from>
    <xdr:to>
      <xdr:col>7</xdr:col>
      <xdr:colOff>66675</xdr:colOff>
      <xdr:row>38</xdr:row>
      <xdr:rowOff>161472</xdr:rowOff>
    </xdr:to>
    <xdr:sp macro="" textlink="">
      <xdr:nvSpPr>
        <xdr:cNvPr id="85" name="円/楕円 84"/>
        <xdr:cNvSpPr/>
      </xdr:nvSpPr>
      <xdr:spPr>
        <a:xfrm>
          <a:off x="47752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31949</xdr:rowOff>
    </xdr:from>
    <xdr:ext cx="762000" cy="259045"/>
    <xdr:sp macro="" textlink="">
      <xdr:nvSpPr>
        <xdr:cNvPr id="86" name="人件費該当値テキスト"/>
        <xdr:cNvSpPr txBox="1"/>
      </xdr:nvSpPr>
      <xdr:spPr>
        <a:xfrm>
          <a:off x="49149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149678</xdr:rowOff>
    </xdr:from>
    <xdr:to>
      <xdr:col>5</xdr:col>
      <xdr:colOff>600075</xdr:colOff>
      <xdr:row>38</xdr:row>
      <xdr:rowOff>79828</xdr:rowOff>
    </xdr:to>
    <xdr:sp macro="" textlink="">
      <xdr:nvSpPr>
        <xdr:cNvPr id="87" name="円/楕円 86"/>
        <xdr:cNvSpPr/>
      </xdr:nvSpPr>
      <xdr:spPr>
        <a:xfrm>
          <a:off x="3937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64605</xdr:rowOff>
    </xdr:from>
    <xdr:ext cx="736600" cy="259045"/>
    <xdr:sp macro="" textlink="">
      <xdr:nvSpPr>
        <xdr:cNvPr id="88" name="テキスト ボックス 87"/>
        <xdr:cNvSpPr txBox="1"/>
      </xdr:nvSpPr>
      <xdr:spPr>
        <a:xfrm>
          <a:off x="3606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51707</xdr:rowOff>
    </xdr:from>
    <xdr:to>
      <xdr:col>4</xdr:col>
      <xdr:colOff>396875</xdr:colOff>
      <xdr:row>39</xdr:row>
      <xdr:rowOff>153307</xdr:rowOff>
    </xdr:to>
    <xdr:sp macro="" textlink="">
      <xdr:nvSpPr>
        <xdr:cNvPr id="89" name="円/楕円 88"/>
        <xdr:cNvSpPr/>
      </xdr:nvSpPr>
      <xdr:spPr>
        <a:xfrm>
          <a:off x="3048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138084</xdr:rowOff>
    </xdr:from>
    <xdr:ext cx="762000" cy="259045"/>
    <xdr:sp macro="" textlink="">
      <xdr:nvSpPr>
        <xdr:cNvPr id="90" name="テキスト ボックス 89"/>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43543</xdr:rowOff>
    </xdr:from>
    <xdr:to>
      <xdr:col>3</xdr:col>
      <xdr:colOff>193675</xdr:colOff>
      <xdr:row>40</xdr:row>
      <xdr:rowOff>145143</xdr:rowOff>
    </xdr:to>
    <xdr:sp macro="" textlink="">
      <xdr:nvSpPr>
        <xdr:cNvPr id="91" name="円/楕円 90"/>
        <xdr:cNvSpPr/>
      </xdr:nvSpPr>
      <xdr:spPr>
        <a:xfrm>
          <a:off x="2159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129920</xdr:rowOff>
    </xdr:from>
    <xdr:ext cx="762000" cy="259045"/>
    <xdr:sp macro="" textlink="">
      <xdr:nvSpPr>
        <xdr:cNvPr id="92" name="テキスト ボックス 91"/>
        <xdr:cNvSpPr txBox="1"/>
      </xdr:nvSpPr>
      <xdr:spPr>
        <a:xfrm>
          <a:off x="1828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3"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物件費にかかる経常収支比率は、</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ポイント上回っ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近年、類似団体を上回る状況にあるが、これは、第２次静岡市行財政改革推進大綱実施計画（</a:t>
          </a:r>
          <a:r>
            <a:rPr lang="en-US" altLang="ja-JP" sz="1100" b="0" i="0" baseline="0">
              <a:solidFill>
                <a:schemeClr val="dk1"/>
              </a:solidFill>
              <a:effectLst/>
              <a:latin typeface="+mn-lt"/>
              <a:ea typeface="+mn-ea"/>
              <a:cs typeface="+mn-cs"/>
            </a:rPr>
            <a:t>22</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年度）による取組において民間活力の推進として指定管理者制度・ＰＦＩ事業の導入、民間委託化などを推進したことが影響していると想定される。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引き続き静岡市行財政改革推進大綱及び実施計画による事務事業の見直し・統廃合などによる経費の削減に努めていく。 </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101600</xdr:rowOff>
    </xdr:to>
    <xdr:cxnSp macro="">
      <xdr:nvCxnSpPr>
        <xdr:cNvPr id="127" name="直線コネクタ 126"/>
        <xdr:cNvCxnSpPr/>
      </xdr:nvCxnSpPr>
      <xdr:spPr>
        <a:xfrm flipV="1">
          <a:off x="15671800" y="2832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101600</xdr:rowOff>
    </xdr:to>
    <xdr:cxnSp macro="">
      <xdr:nvCxnSpPr>
        <xdr:cNvPr id="130" name="直線コネクタ 129"/>
        <xdr:cNvCxnSpPr/>
      </xdr:nvCxnSpPr>
      <xdr:spPr>
        <a:xfrm>
          <a:off x="14782800" y="279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50800</xdr:rowOff>
    </xdr:to>
    <xdr:cxnSp macro="">
      <xdr:nvCxnSpPr>
        <xdr:cNvPr id="133" name="直線コネクタ 132"/>
        <xdr:cNvCxnSpPr/>
      </xdr:nvCxnSpPr>
      <xdr:spPr>
        <a:xfrm>
          <a:off x="13893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133350</xdr:rowOff>
    </xdr:from>
    <xdr:to>
      <xdr:col>20</xdr:col>
      <xdr:colOff>158750</xdr:colOff>
      <xdr:row>16</xdr:row>
      <xdr:rowOff>50800</xdr:rowOff>
    </xdr:to>
    <xdr:cxnSp macro="">
      <xdr:nvCxnSpPr>
        <xdr:cNvPr id="136" name="直線コネクタ 135"/>
        <xdr:cNvCxnSpPr/>
      </xdr:nvCxnSpPr>
      <xdr:spPr>
        <a:xfrm>
          <a:off x="13004800" y="2705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6" name="円/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10177</xdr:rowOff>
    </xdr:from>
    <xdr:ext cx="762000" cy="259045"/>
    <xdr:sp macro="" textlink="">
      <xdr:nvSpPr>
        <xdr:cNvPr id="147"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50800</xdr:rowOff>
    </xdr:from>
    <xdr:to>
      <xdr:col>22</xdr:col>
      <xdr:colOff>615950</xdr:colOff>
      <xdr:row>16</xdr:row>
      <xdr:rowOff>152400</xdr:rowOff>
    </xdr:to>
    <xdr:sp macro="" textlink="">
      <xdr:nvSpPr>
        <xdr:cNvPr id="148" name="円/楕円 147"/>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137177</xdr:rowOff>
    </xdr:from>
    <xdr:ext cx="736600" cy="259045"/>
    <xdr:sp macro="" textlink="">
      <xdr:nvSpPr>
        <xdr:cNvPr id="149" name="テキスト ボックス 148"/>
        <xdr:cNvSpPr txBox="1"/>
      </xdr:nvSpPr>
      <xdr:spPr>
        <a:xfrm>
          <a:off x="15290800" y="288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51" name="テキスト ボックス 15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2" name="円/楕円 151"/>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3" name="テキスト ボックス 15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82550</xdr:rowOff>
    </xdr:from>
    <xdr:to>
      <xdr:col>19</xdr:col>
      <xdr:colOff>6350</xdr:colOff>
      <xdr:row>16</xdr:row>
      <xdr:rowOff>12700</xdr:rowOff>
    </xdr:to>
    <xdr:sp macro="" textlink="">
      <xdr:nvSpPr>
        <xdr:cNvPr id="154" name="円/楕円 153"/>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168927</xdr:rowOff>
    </xdr:from>
    <xdr:ext cx="762000" cy="259045"/>
    <xdr:sp macro="" textlink="">
      <xdr:nvSpPr>
        <xdr:cNvPr id="155" name="テキスト ボックス 154"/>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扶助費にかかる経常収支比率は、類似団体中最小となっている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生活困窮者自立支援事業等に積極的に取り組んでいるが、</a:t>
          </a:r>
          <a:r>
            <a:rPr lang="ja-JP" altLang="ja-JP" sz="1100" b="0" i="0" baseline="0">
              <a:solidFill>
                <a:schemeClr val="dk1"/>
              </a:solidFill>
              <a:effectLst/>
              <a:latin typeface="+mn-lt"/>
              <a:ea typeface="+mn-ea"/>
              <a:cs typeface="+mn-cs"/>
            </a:rPr>
            <a:t>生活保護費</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自立支援給付費の増等により例年増加傾向にある。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生活困窮者自立支援事業等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積極的</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取り組</a:t>
          </a:r>
          <a:r>
            <a:rPr lang="ja-JP" altLang="en-US" sz="1100" b="0" i="0" baseline="0">
              <a:solidFill>
                <a:schemeClr val="dk1"/>
              </a:solidFill>
              <a:effectLst/>
              <a:latin typeface="+mn-lt"/>
              <a:ea typeface="+mn-ea"/>
              <a:cs typeface="+mn-cs"/>
            </a:rPr>
            <a:t>みを継続するとともに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少子高齢化社会に対応した適切な</a:t>
          </a:r>
          <a:r>
            <a:rPr lang="ja-JP" altLang="ja-JP" sz="1100" b="0" i="0" baseline="0">
              <a:solidFill>
                <a:schemeClr val="dk1"/>
              </a:solidFill>
              <a:effectLst/>
              <a:latin typeface="+mn-lt"/>
              <a:ea typeface="+mn-ea"/>
              <a:cs typeface="+mn-cs"/>
            </a:rPr>
            <a:t>執行に努めていく。 </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60</xdr:row>
      <xdr:rowOff>101600</xdr:rowOff>
    </xdr:to>
    <xdr:cxnSp macro="">
      <xdr:nvCxnSpPr>
        <xdr:cNvPr id="183" name="直線コネクタ 182"/>
        <xdr:cNvCxnSpPr/>
      </xdr:nvCxnSpPr>
      <xdr:spPr>
        <a:xfrm flipV="1">
          <a:off x="4826000" y="9283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4"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5" name="直線コネクタ 184"/>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86"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87" name="直線コネクタ 186"/>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158750</xdr:rowOff>
    </xdr:from>
    <xdr:to>
      <xdr:col>7</xdr:col>
      <xdr:colOff>15875</xdr:colOff>
      <xdr:row>54</xdr:row>
      <xdr:rowOff>25400</xdr:rowOff>
    </xdr:to>
    <xdr:cxnSp macro="">
      <xdr:nvCxnSpPr>
        <xdr:cNvPr id="188" name="直線コネクタ 187"/>
        <xdr:cNvCxnSpPr/>
      </xdr:nvCxnSpPr>
      <xdr:spPr>
        <a:xfrm>
          <a:off x="3987800" y="924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35577</xdr:rowOff>
    </xdr:from>
    <xdr:ext cx="762000" cy="259045"/>
    <xdr:sp macro="" textlink="">
      <xdr:nvSpPr>
        <xdr:cNvPr id="189" name="扶助費平均値テキスト"/>
        <xdr:cNvSpPr txBox="1"/>
      </xdr:nvSpPr>
      <xdr:spPr>
        <a:xfrm>
          <a:off x="4914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63500</xdr:rowOff>
    </xdr:from>
    <xdr:to>
      <xdr:col>7</xdr:col>
      <xdr:colOff>66675</xdr:colOff>
      <xdr:row>58</xdr:row>
      <xdr:rowOff>165100</xdr:rowOff>
    </xdr:to>
    <xdr:sp macro="" textlink="">
      <xdr:nvSpPr>
        <xdr:cNvPr id="190" name="フローチャート : 判断 189"/>
        <xdr:cNvSpPr/>
      </xdr:nvSpPr>
      <xdr:spPr>
        <a:xfrm>
          <a:off x="47752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158750</xdr:rowOff>
    </xdr:to>
    <xdr:cxnSp macro="">
      <xdr:nvCxnSpPr>
        <xdr:cNvPr id="191" name="直線コネクタ 190"/>
        <xdr:cNvCxnSpPr/>
      </xdr:nvCxnSpPr>
      <xdr:spPr>
        <a:xfrm>
          <a:off x="3098800" y="9194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158750</xdr:rowOff>
    </xdr:from>
    <xdr:to>
      <xdr:col>5</xdr:col>
      <xdr:colOff>600075</xdr:colOff>
      <xdr:row>58</xdr:row>
      <xdr:rowOff>88900</xdr:rowOff>
    </xdr:to>
    <xdr:sp macro="" textlink="">
      <xdr:nvSpPr>
        <xdr:cNvPr id="192" name="フローチャート : 判断 191"/>
        <xdr:cNvSpPr/>
      </xdr:nvSpPr>
      <xdr:spPr>
        <a:xfrm>
          <a:off x="3937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73677</xdr:rowOff>
    </xdr:from>
    <xdr:ext cx="736600" cy="259045"/>
    <xdr:sp macro="" textlink="">
      <xdr:nvSpPr>
        <xdr:cNvPr id="193" name="テキスト ボックス 192"/>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19050</xdr:rowOff>
    </xdr:from>
    <xdr:to>
      <xdr:col>4</xdr:col>
      <xdr:colOff>346075</xdr:colOff>
      <xdr:row>53</xdr:row>
      <xdr:rowOff>107950</xdr:rowOff>
    </xdr:to>
    <xdr:cxnSp macro="">
      <xdr:nvCxnSpPr>
        <xdr:cNvPr id="194" name="直線コネクタ 193"/>
        <xdr:cNvCxnSpPr/>
      </xdr:nvCxnSpPr>
      <xdr:spPr>
        <a:xfrm>
          <a:off x="2209800" y="9105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5" name="フローチャート : 判断 194"/>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6" name="テキスト ボックス 19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19050</xdr:rowOff>
    </xdr:to>
    <xdr:cxnSp macro="">
      <xdr:nvCxnSpPr>
        <xdr:cNvPr id="197" name="直線コネクタ 196"/>
        <xdr:cNvCxnSpPr/>
      </xdr:nvCxnSpPr>
      <xdr:spPr>
        <a:xfrm>
          <a:off x="1320800" y="908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6350</xdr:rowOff>
    </xdr:from>
    <xdr:to>
      <xdr:col>3</xdr:col>
      <xdr:colOff>193675</xdr:colOff>
      <xdr:row>57</xdr:row>
      <xdr:rowOff>107950</xdr:rowOff>
    </xdr:to>
    <xdr:sp macro="" textlink="">
      <xdr:nvSpPr>
        <xdr:cNvPr id="198" name="フローチャート : 判断 197"/>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92727</xdr:rowOff>
    </xdr:from>
    <xdr:ext cx="762000" cy="259045"/>
    <xdr:sp macro="" textlink="">
      <xdr:nvSpPr>
        <xdr:cNvPr id="199" name="テキスト ボックス 198"/>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6350</xdr:rowOff>
    </xdr:from>
    <xdr:to>
      <xdr:col>1</xdr:col>
      <xdr:colOff>676275</xdr:colOff>
      <xdr:row>57</xdr:row>
      <xdr:rowOff>107950</xdr:rowOff>
    </xdr:to>
    <xdr:sp macro="" textlink="">
      <xdr:nvSpPr>
        <xdr:cNvPr id="200" name="フローチャート : 判断 199"/>
        <xdr:cNvSpPr/>
      </xdr:nvSpPr>
      <xdr:spPr>
        <a:xfrm>
          <a:off x="1270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92727</xdr:rowOff>
    </xdr:from>
    <xdr:ext cx="762000" cy="259045"/>
    <xdr:sp macro="" textlink="">
      <xdr:nvSpPr>
        <xdr:cNvPr id="201" name="テキスト ボックス 200"/>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146050</xdr:rowOff>
    </xdr:from>
    <xdr:to>
      <xdr:col>7</xdr:col>
      <xdr:colOff>66675</xdr:colOff>
      <xdr:row>54</xdr:row>
      <xdr:rowOff>76200</xdr:rowOff>
    </xdr:to>
    <xdr:sp macro="" textlink="">
      <xdr:nvSpPr>
        <xdr:cNvPr id="207" name="円/楕円 206"/>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107950</xdr:rowOff>
    </xdr:from>
    <xdr:to>
      <xdr:col>5</xdr:col>
      <xdr:colOff>600075</xdr:colOff>
      <xdr:row>54</xdr:row>
      <xdr:rowOff>38100</xdr:rowOff>
    </xdr:to>
    <xdr:sp macro="" textlink="">
      <xdr:nvSpPr>
        <xdr:cNvPr id="209" name="円/楕円 208"/>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48277</xdr:rowOff>
    </xdr:from>
    <xdr:ext cx="736600" cy="259045"/>
    <xdr:sp macro="" textlink="">
      <xdr:nvSpPr>
        <xdr:cNvPr id="210" name="テキスト ボックス 209"/>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11" name="円/楕円 210"/>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2" name="テキスト ボックス 211"/>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139700</xdr:rowOff>
    </xdr:from>
    <xdr:to>
      <xdr:col>3</xdr:col>
      <xdr:colOff>193675</xdr:colOff>
      <xdr:row>53</xdr:row>
      <xdr:rowOff>69850</xdr:rowOff>
    </xdr:to>
    <xdr:sp macro="" textlink="">
      <xdr:nvSpPr>
        <xdr:cNvPr id="213" name="円/楕円 212"/>
        <xdr:cNvSpPr/>
      </xdr:nvSpPr>
      <xdr:spPr>
        <a:xfrm>
          <a:off x="2159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80027</xdr:rowOff>
    </xdr:from>
    <xdr:ext cx="762000" cy="259045"/>
    <xdr:sp macro="" textlink="">
      <xdr:nvSpPr>
        <xdr:cNvPr id="214" name="テキスト ボックス 213"/>
        <xdr:cNvSpPr txBox="1"/>
      </xdr:nvSpPr>
      <xdr:spPr>
        <a:xfrm>
          <a:off x="1828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5" name="円/楕円 214"/>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6" name="テキスト ボックス 215"/>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その他にかかる経常収支比率は、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年度は類似団体平均を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ポイント上回っている。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増加傾向にあるが、これは、介護予防事業等に積極的に取り組んでいるが、国民健康保険事業</a:t>
          </a:r>
          <a:r>
            <a:rPr lang="ja-JP" altLang="ja-JP" sz="1100" b="0" i="0" baseline="0">
              <a:solidFill>
                <a:schemeClr val="dk1"/>
              </a:solidFill>
              <a:effectLst/>
              <a:latin typeface="+mn-lt"/>
              <a:ea typeface="+mn-ea"/>
              <a:cs typeface="+mn-cs"/>
            </a:rPr>
            <a:t>会計や介護保険事業会計などへの繰出金</a:t>
          </a:r>
          <a:r>
            <a:rPr lang="ja-JP" altLang="en-US" sz="1100" b="0" i="0" baseline="0">
              <a:solidFill>
                <a:schemeClr val="dk1"/>
              </a:solidFill>
              <a:effectLst/>
              <a:latin typeface="+mn-lt"/>
              <a:ea typeface="+mn-ea"/>
              <a:cs typeface="+mn-cs"/>
            </a:rPr>
            <a:t>が例年増加傾向にあり</a:t>
          </a:r>
          <a:r>
            <a:rPr lang="ja-JP" altLang="ja-JP" sz="1100" b="0" i="0" baseline="0">
              <a:solidFill>
                <a:schemeClr val="dk1"/>
              </a:solidFill>
              <a:effectLst/>
              <a:latin typeface="+mn-lt"/>
              <a:ea typeface="+mn-ea"/>
              <a:cs typeface="+mn-cs"/>
            </a:rPr>
            <a:t>、充当一般財源が増加し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ことが主な要因である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継続して</a:t>
          </a:r>
          <a:r>
            <a:rPr lang="ja-JP" altLang="ja-JP" sz="1100" b="0" i="0" baseline="0">
              <a:solidFill>
                <a:schemeClr val="dk1"/>
              </a:solidFill>
              <a:effectLst/>
              <a:latin typeface="+mn-lt"/>
              <a:ea typeface="+mn-ea"/>
              <a:cs typeface="+mn-cs"/>
            </a:rPr>
            <a:t>各事業の経費の見直しを行うとともに、適正な執行に努めていく。 </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4" name="直線コネクタ 243"/>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7"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48" name="直線コネクタ 247"/>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88900</xdr:rowOff>
    </xdr:from>
    <xdr:to>
      <xdr:col>24</xdr:col>
      <xdr:colOff>31750</xdr:colOff>
      <xdr:row>57</xdr:row>
      <xdr:rowOff>146050</xdr:rowOff>
    </xdr:to>
    <xdr:cxnSp macro="">
      <xdr:nvCxnSpPr>
        <xdr:cNvPr id="249" name="直線コネクタ 248"/>
        <xdr:cNvCxnSpPr/>
      </xdr:nvCxnSpPr>
      <xdr:spPr>
        <a:xfrm>
          <a:off x="15671800" y="9861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0"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88900</xdr:rowOff>
    </xdr:to>
    <xdr:cxnSp macro="">
      <xdr:nvCxnSpPr>
        <xdr:cNvPr id="252" name="直線コネクタ 251"/>
        <xdr:cNvCxnSpPr/>
      </xdr:nvCxnSpPr>
      <xdr:spPr>
        <a:xfrm>
          <a:off x="14782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3" name="フローチャート :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107950</xdr:rowOff>
    </xdr:from>
    <xdr:to>
      <xdr:col>21</xdr:col>
      <xdr:colOff>361950</xdr:colOff>
      <xdr:row>57</xdr:row>
      <xdr:rowOff>31750</xdr:rowOff>
    </xdr:to>
    <xdr:cxnSp macro="">
      <xdr:nvCxnSpPr>
        <xdr:cNvPr id="255" name="直線コネクタ 254"/>
        <xdr:cNvCxnSpPr/>
      </xdr:nvCxnSpPr>
      <xdr:spPr>
        <a:xfrm>
          <a:off x="13893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6" name="フローチャート : 判断 255"/>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149877</xdr:rowOff>
    </xdr:from>
    <xdr:ext cx="762000" cy="259045"/>
    <xdr:sp macro="" textlink="">
      <xdr:nvSpPr>
        <xdr:cNvPr id="257" name="テキスト ボックス 256"/>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31750</xdr:rowOff>
    </xdr:from>
    <xdr:to>
      <xdr:col>20</xdr:col>
      <xdr:colOff>158750</xdr:colOff>
      <xdr:row>56</xdr:row>
      <xdr:rowOff>107950</xdr:rowOff>
    </xdr:to>
    <xdr:cxnSp macro="">
      <xdr:nvCxnSpPr>
        <xdr:cNvPr id="258" name="直線コネクタ 257"/>
        <xdr:cNvCxnSpPr/>
      </xdr:nvCxnSpPr>
      <xdr:spPr>
        <a:xfrm>
          <a:off x="13004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59" name="フローチャート : 判断 258"/>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73677</xdr:rowOff>
    </xdr:from>
    <xdr:ext cx="762000" cy="259045"/>
    <xdr:sp macro="" textlink="">
      <xdr:nvSpPr>
        <xdr:cNvPr id="260" name="テキスト ボックス 259"/>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1" name="フローチャート : 判断 260"/>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35577</xdr:rowOff>
    </xdr:from>
    <xdr:ext cx="762000" cy="259045"/>
    <xdr:sp macro="" textlink="">
      <xdr:nvSpPr>
        <xdr:cNvPr id="262" name="テキスト ボックス 261"/>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8" name="円/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38100</xdr:rowOff>
    </xdr:from>
    <xdr:to>
      <xdr:col>22</xdr:col>
      <xdr:colOff>615950</xdr:colOff>
      <xdr:row>57</xdr:row>
      <xdr:rowOff>139700</xdr:rowOff>
    </xdr:to>
    <xdr:sp macro="" textlink="">
      <xdr:nvSpPr>
        <xdr:cNvPr id="270" name="円/楕円 269"/>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124477</xdr:rowOff>
    </xdr:from>
    <xdr:ext cx="736600" cy="259045"/>
    <xdr:sp macro="" textlink="">
      <xdr:nvSpPr>
        <xdr:cNvPr id="271" name="テキスト ボックス 270"/>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2" name="円/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3" name="テキスト ボックス 27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57150</xdr:rowOff>
    </xdr:from>
    <xdr:to>
      <xdr:col>20</xdr:col>
      <xdr:colOff>209550</xdr:colOff>
      <xdr:row>56</xdr:row>
      <xdr:rowOff>158750</xdr:rowOff>
    </xdr:to>
    <xdr:sp macro="" textlink="">
      <xdr:nvSpPr>
        <xdr:cNvPr id="274" name="円/楕円 273"/>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143527</xdr:rowOff>
    </xdr:from>
    <xdr:ext cx="762000" cy="259045"/>
    <xdr:sp macro="" textlink="">
      <xdr:nvSpPr>
        <xdr:cNvPr id="275" name="テキスト ボックス 274"/>
        <xdr:cNvSpPr txBox="1"/>
      </xdr:nvSpPr>
      <xdr:spPr>
        <a:xfrm>
          <a:off x="13512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152400</xdr:rowOff>
    </xdr:from>
    <xdr:to>
      <xdr:col>19</xdr:col>
      <xdr:colOff>6350</xdr:colOff>
      <xdr:row>56</xdr:row>
      <xdr:rowOff>82550</xdr:rowOff>
    </xdr:to>
    <xdr:sp macro="" textlink="">
      <xdr:nvSpPr>
        <xdr:cNvPr id="276" name="円/楕円 275"/>
        <xdr:cNvSpPr/>
      </xdr:nvSpPr>
      <xdr:spPr>
        <a:xfrm>
          <a:off x="12954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67327</xdr:rowOff>
    </xdr:from>
    <xdr:ext cx="762000" cy="259045"/>
    <xdr:sp macro="" textlink="">
      <xdr:nvSpPr>
        <xdr:cNvPr id="277" name="テキスト ボックス 276"/>
        <xdr:cNvSpPr txBox="1"/>
      </xdr:nvSpPr>
      <xdr:spPr>
        <a:xfrm>
          <a:off x="12623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補助費等にかかる経常収支比率は、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年度は類似団体平均を</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っている。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ほぼ</a:t>
          </a:r>
          <a:r>
            <a:rPr lang="ja-JP" altLang="ja-JP" sz="1100" b="0" i="0" baseline="0">
              <a:solidFill>
                <a:schemeClr val="dk1"/>
              </a:solidFill>
              <a:effectLst/>
              <a:latin typeface="+mn-lt"/>
              <a:ea typeface="+mn-ea"/>
              <a:cs typeface="+mn-cs"/>
            </a:rPr>
            <a:t>横ばい</a:t>
          </a:r>
          <a:r>
            <a:rPr lang="ja-JP" altLang="en-US" sz="1100" b="0" i="0" baseline="0">
              <a:solidFill>
                <a:schemeClr val="dk1"/>
              </a:solidFill>
              <a:effectLst/>
              <a:latin typeface="+mn-lt"/>
              <a:ea typeface="+mn-ea"/>
              <a:cs typeface="+mn-cs"/>
            </a:rPr>
            <a:t>で上位を推移しているが、これは、</a:t>
          </a:r>
          <a:r>
            <a:rPr lang="ja-JP" altLang="ja-JP" sz="1100" b="0" i="0" baseline="0">
              <a:solidFill>
                <a:schemeClr val="dk1"/>
              </a:solidFill>
              <a:effectLst/>
              <a:latin typeface="+mn-lt"/>
              <a:ea typeface="+mn-ea"/>
              <a:cs typeface="+mn-cs"/>
            </a:rPr>
            <a:t>第２次静岡市行財政改革推進大綱実施計画（</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年度）による取組において</a:t>
          </a:r>
          <a:r>
            <a:rPr lang="ja-JP" altLang="en-US" sz="1100" b="0" i="0" baseline="0">
              <a:solidFill>
                <a:schemeClr val="dk1"/>
              </a:solidFill>
              <a:effectLst/>
              <a:latin typeface="+mn-lt"/>
              <a:ea typeface="+mn-ea"/>
              <a:cs typeface="+mn-cs"/>
            </a:rPr>
            <a:t>補助金等の見直し</a:t>
          </a:r>
          <a:r>
            <a:rPr lang="ja-JP" altLang="ja-JP" sz="1100" b="0" i="0" baseline="0">
              <a:solidFill>
                <a:schemeClr val="dk1"/>
              </a:solidFill>
              <a:effectLst/>
              <a:latin typeface="+mn-lt"/>
              <a:ea typeface="+mn-ea"/>
              <a:cs typeface="+mn-cs"/>
            </a:rPr>
            <a:t>として</a:t>
          </a:r>
          <a:r>
            <a:rPr lang="ja-JP" altLang="en-US" sz="1100" b="0" i="0" baseline="0">
              <a:solidFill>
                <a:schemeClr val="dk1"/>
              </a:solidFill>
              <a:effectLst/>
              <a:latin typeface="+mn-lt"/>
              <a:ea typeface="+mn-ea"/>
              <a:cs typeface="+mn-cs"/>
            </a:rPr>
            <a:t>団体運営費補助、事業費補助、イベント補助などの継続的に支出している補助金等について、個々の補助金等の実態に応じて削減等を行った</a:t>
          </a:r>
          <a:r>
            <a:rPr lang="ja-JP" altLang="ja-JP" sz="1100" b="0" i="0" baseline="0">
              <a:solidFill>
                <a:schemeClr val="dk1"/>
              </a:solidFill>
              <a:effectLst/>
              <a:latin typeface="+mn-lt"/>
              <a:ea typeface="+mn-ea"/>
              <a:cs typeface="+mn-cs"/>
            </a:rPr>
            <a:t>ことが</a:t>
          </a:r>
          <a:r>
            <a:rPr lang="ja-JP" altLang="en-US" sz="1100" b="0" i="0" baseline="0">
              <a:solidFill>
                <a:schemeClr val="dk1"/>
              </a:solidFill>
              <a:effectLst/>
              <a:latin typeface="+mn-lt"/>
              <a:ea typeface="+mn-ea"/>
              <a:cs typeface="+mn-cs"/>
            </a:rPr>
            <a:t>要因の一つであると考えられる</a:t>
          </a:r>
          <a:r>
            <a:rPr lang="ja-JP" altLang="ja-JP" sz="1100" b="0" i="0" baseline="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今後も補助金の見直し等を実施し、経費の削減に努めていく。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5" name="直線コネクタ 304"/>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6"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7" name="直線コネクタ 306"/>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08"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09" name="直線コネクタ 308"/>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146050</xdr:rowOff>
    </xdr:from>
    <xdr:to>
      <xdr:col>24</xdr:col>
      <xdr:colOff>31750</xdr:colOff>
      <xdr:row>34</xdr:row>
      <xdr:rowOff>165100</xdr:rowOff>
    </xdr:to>
    <xdr:cxnSp macro="">
      <xdr:nvCxnSpPr>
        <xdr:cNvPr id="310" name="直線コネクタ 309"/>
        <xdr:cNvCxnSpPr/>
      </xdr:nvCxnSpPr>
      <xdr:spPr>
        <a:xfrm>
          <a:off x="15671800" y="597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1"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2" name="フローチャート : 判断 311"/>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146050</xdr:rowOff>
    </xdr:from>
    <xdr:to>
      <xdr:col>22</xdr:col>
      <xdr:colOff>565150</xdr:colOff>
      <xdr:row>34</xdr:row>
      <xdr:rowOff>146050</xdr:rowOff>
    </xdr:to>
    <xdr:cxnSp macro="">
      <xdr:nvCxnSpPr>
        <xdr:cNvPr id="313" name="直線コネクタ 312"/>
        <xdr:cNvCxnSpPr/>
      </xdr:nvCxnSpPr>
      <xdr:spPr>
        <a:xfrm>
          <a:off x="14782800" y="597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4" name="フローチャート : 判断 313"/>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5" name="テキスト ボックス 314"/>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146050</xdr:rowOff>
    </xdr:from>
    <xdr:to>
      <xdr:col>21</xdr:col>
      <xdr:colOff>361950</xdr:colOff>
      <xdr:row>35</xdr:row>
      <xdr:rowOff>12700</xdr:rowOff>
    </xdr:to>
    <xdr:cxnSp macro="">
      <xdr:nvCxnSpPr>
        <xdr:cNvPr id="316" name="直線コネクタ 315"/>
        <xdr:cNvCxnSpPr/>
      </xdr:nvCxnSpPr>
      <xdr:spPr>
        <a:xfrm flipV="1">
          <a:off x="13893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7" name="フローチャート : 判断 316"/>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18" name="テキスト ボックス 317"/>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146050</xdr:rowOff>
    </xdr:from>
    <xdr:to>
      <xdr:col>20</xdr:col>
      <xdr:colOff>158750</xdr:colOff>
      <xdr:row>35</xdr:row>
      <xdr:rowOff>12700</xdr:rowOff>
    </xdr:to>
    <xdr:cxnSp macro="">
      <xdr:nvCxnSpPr>
        <xdr:cNvPr id="319" name="直線コネクタ 318"/>
        <xdr:cNvCxnSpPr/>
      </xdr:nvCxnSpPr>
      <xdr:spPr>
        <a:xfrm>
          <a:off x="13004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0" name="フローチャート : 判断 319"/>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1" name="テキスト ボックス 320"/>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2" name="フローチャート : 判断 321"/>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3" name="テキスト ボックス 322"/>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114300</xdr:rowOff>
    </xdr:from>
    <xdr:to>
      <xdr:col>24</xdr:col>
      <xdr:colOff>82550</xdr:colOff>
      <xdr:row>35</xdr:row>
      <xdr:rowOff>44450</xdr:rowOff>
    </xdr:to>
    <xdr:sp macro="" textlink="">
      <xdr:nvSpPr>
        <xdr:cNvPr id="329" name="円/楕円 328"/>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130827</xdr:rowOff>
    </xdr:from>
    <xdr:ext cx="762000" cy="259045"/>
    <xdr:sp macro="" textlink="">
      <xdr:nvSpPr>
        <xdr:cNvPr id="330" name="補助費等該当値テキスト"/>
        <xdr:cNvSpPr txBox="1"/>
      </xdr:nvSpPr>
      <xdr:spPr>
        <a:xfrm>
          <a:off x="16598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95250</xdr:rowOff>
    </xdr:from>
    <xdr:to>
      <xdr:col>22</xdr:col>
      <xdr:colOff>615950</xdr:colOff>
      <xdr:row>35</xdr:row>
      <xdr:rowOff>25400</xdr:rowOff>
    </xdr:to>
    <xdr:sp macro="" textlink="">
      <xdr:nvSpPr>
        <xdr:cNvPr id="331" name="円/楕円 330"/>
        <xdr:cNvSpPr/>
      </xdr:nvSpPr>
      <xdr:spPr>
        <a:xfrm>
          <a:off x="15621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35577</xdr:rowOff>
    </xdr:from>
    <xdr:ext cx="736600" cy="259045"/>
    <xdr:sp macro="" textlink="">
      <xdr:nvSpPr>
        <xdr:cNvPr id="332" name="テキスト ボックス 331"/>
        <xdr:cNvSpPr txBox="1"/>
      </xdr:nvSpPr>
      <xdr:spPr>
        <a:xfrm>
          <a:off x="15290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95250</xdr:rowOff>
    </xdr:from>
    <xdr:to>
      <xdr:col>21</xdr:col>
      <xdr:colOff>412750</xdr:colOff>
      <xdr:row>35</xdr:row>
      <xdr:rowOff>25400</xdr:rowOff>
    </xdr:to>
    <xdr:sp macro="" textlink="">
      <xdr:nvSpPr>
        <xdr:cNvPr id="333" name="円/楕円 332"/>
        <xdr:cNvSpPr/>
      </xdr:nvSpPr>
      <xdr:spPr>
        <a:xfrm>
          <a:off x="14732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35577</xdr:rowOff>
    </xdr:from>
    <xdr:ext cx="762000" cy="259045"/>
    <xdr:sp macro="" textlink="">
      <xdr:nvSpPr>
        <xdr:cNvPr id="334" name="テキスト ボックス 333"/>
        <xdr:cNvSpPr txBox="1"/>
      </xdr:nvSpPr>
      <xdr:spPr>
        <a:xfrm>
          <a:off x="14401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133350</xdr:rowOff>
    </xdr:from>
    <xdr:to>
      <xdr:col>20</xdr:col>
      <xdr:colOff>209550</xdr:colOff>
      <xdr:row>35</xdr:row>
      <xdr:rowOff>63500</xdr:rowOff>
    </xdr:to>
    <xdr:sp macro="" textlink="">
      <xdr:nvSpPr>
        <xdr:cNvPr id="335" name="円/楕円 334"/>
        <xdr:cNvSpPr/>
      </xdr:nvSpPr>
      <xdr:spPr>
        <a:xfrm>
          <a:off x="13843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73677</xdr:rowOff>
    </xdr:from>
    <xdr:ext cx="762000" cy="259045"/>
    <xdr:sp macro="" textlink="">
      <xdr:nvSpPr>
        <xdr:cNvPr id="336" name="テキスト ボックス 335"/>
        <xdr:cNvSpPr txBox="1"/>
      </xdr:nvSpPr>
      <xdr:spPr>
        <a:xfrm>
          <a:off x="13512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95250</xdr:rowOff>
    </xdr:from>
    <xdr:to>
      <xdr:col>19</xdr:col>
      <xdr:colOff>6350</xdr:colOff>
      <xdr:row>35</xdr:row>
      <xdr:rowOff>25400</xdr:rowOff>
    </xdr:to>
    <xdr:sp macro="" textlink="">
      <xdr:nvSpPr>
        <xdr:cNvPr id="337" name="円/楕円 336"/>
        <xdr:cNvSpPr/>
      </xdr:nvSpPr>
      <xdr:spPr>
        <a:xfrm>
          <a:off x="12954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35577</xdr:rowOff>
    </xdr:from>
    <xdr:ext cx="762000" cy="259045"/>
    <xdr:sp macro="" textlink="">
      <xdr:nvSpPr>
        <xdr:cNvPr id="338" name="テキスト ボックス 337"/>
        <xdr:cNvSpPr txBox="1"/>
      </xdr:nvSpPr>
      <xdr:spPr>
        <a:xfrm>
          <a:off x="12623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公債費にかかる経常収支比率は、</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ポイント上回っている。</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公債費は、近年ほぼ横ばいに推移しており、今後も横ばいに推移する</a:t>
          </a:r>
          <a:r>
            <a:rPr lang="ja-JP" altLang="ja-JP" sz="1100" b="0" i="0" baseline="0">
              <a:solidFill>
                <a:schemeClr val="dk1"/>
              </a:solidFill>
              <a:effectLst/>
              <a:latin typeface="+mn-lt"/>
              <a:ea typeface="+mn-ea"/>
              <a:cs typeface="+mn-cs"/>
            </a:rPr>
            <a:t>見込</a:t>
          </a:r>
          <a:r>
            <a:rPr lang="ja-JP" altLang="en-US" sz="1100" b="0" i="0" baseline="0">
              <a:solidFill>
                <a:schemeClr val="dk1"/>
              </a:solidFill>
              <a:effectLst/>
              <a:latin typeface="+mn-lt"/>
              <a:ea typeface="+mn-ea"/>
              <a:cs typeface="+mn-cs"/>
            </a:rPr>
            <a:t>みであるが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フローとストックに留意し、市債発行額の抑制及び市債残高の適正な管理に</a:t>
          </a:r>
          <a:r>
            <a:rPr lang="ja-JP" altLang="ja-JP" sz="1100" b="0" i="0" baseline="0">
              <a:solidFill>
                <a:schemeClr val="dk1"/>
              </a:solidFill>
              <a:effectLst/>
              <a:latin typeface="+mn-lt"/>
              <a:ea typeface="+mn-ea"/>
              <a:cs typeface="+mn-cs"/>
            </a:rPr>
            <a:t>努めていく。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68" name="直線コネクタ 367"/>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6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0" name="直線コネクタ 36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1"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2" name="直線コネクタ 371"/>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124279</xdr:rowOff>
    </xdr:from>
    <xdr:to>
      <xdr:col>7</xdr:col>
      <xdr:colOff>15875</xdr:colOff>
      <xdr:row>77</xdr:row>
      <xdr:rowOff>156936</xdr:rowOff>
    </xdr:to>
    <xdr:cxnSp macro="">
      <xdr:nvCxnSpPr>
        <xdr:cNvPr id="373" name="直線コネクタ 372"/>
        <xdr:cNvCxnSpPr/>
      </xdr:nvCxnSpPr>
      <xdr:spPr>
        <a:xfrm flipV="1">
          <a:off x="3987800" y="133259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4"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5" name="フローチャート : 判断 374"/>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156936</xdr:rowOff>
    </xdr:from>
    <xdr:to>
      <xdr:col>5</xdr:col>
      <xdr:colOff>549275</xdr:colOff>
      <xdr:row>77</xdr:row>
      <xdr:rowOff>156936</xdr:rowOff>
    </xdr:to>
    <xdr:cxnSp macro="">
      <xdr:nvCxnSpPr>
        <xdr:cNvPr id="376" name="直線コネクタ 375"/>
        <xdr:cNvCxnSpPr/>
      </xdr:nvCxnSpPr>
      <xdr:spPr>
        <a:xfrm>
          <a:off x="3098800" y="13358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7" name="フローチャート : 判断 376"/>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163484</xdr:rowOff>
    </xdr:from>
    <xdr:ext cx="736600" cy="259045"/>
    <xdr:sp macro="" textlink="">
      <xdr:nvSpPr>
        <xdr:cNvPr id="378" name="テキスト ボックス 377"/>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102507</xdr:rowOff>
    </xdr:from>
    <xdr:to>
      <xdr:col>4</xdr:col>
      <xdr:colOff>346075</xdr:colOff>
      <xdr:row>77</xdr:row>
      <xdr:rowOff>156936</xdr:rowOff>
    </xdr:to>
    <xdr:cxnSp macro="">
      <xdr:nvCxnSpPr>
        <xdr:cNvPr id="379" name="直線コネクタ 378"/>
        <xdr:cNvCxnSpPr/>
      </xdr:nvCxnSpPr>
      <xdr:spPr>
        <a:xfrm>
          <a:off x="2209800" y="13304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0" name="フローチャート : 判断 379"/>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152598</xdr:rowOff>
    </xdr:from>
    <xdr:ext cx="762000" cy="259045"/>
    <xdr:sp macro="" textlink="">
      <xdr:nvSpPr>
        <xdr:cNvPr id="381" name="テキスト ボックス 380"/>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165100</xdr:rowOff>
    </xdr:from>
    <xdr:to>
      <xdr:col>3</xdr:col>
      <xdr:colOff>142875</xdr:colOff>
      <xdr:row>77</xdr:row>
      <xdr:rowOff>102507</xdr:rowOff>
    </xdr:to>
    <xdr:cxnSp macro="">
      <xdr:nvCxnSpPr>
        <xdr:cNvPr id="382" name="直線コネクタ 381"/>
        <xdr:cNvCxnSpPr/>
      </xdr:nvCxnSpPr>
      <xdr:spPr>
        <a:xfrm>
          <a:off x="1320800" y="13195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3" name="フローチャート : 判断 382"/>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152598</xdr:rowOff>
    </xdr:from>
    <xdr:ext cx="762000" cy="259045"/>
    <xdr:sp macro="" textlink="">
      <xdr:nvSpPr>
        <xdr:cNvPr id="384" name="テキスト ボックス 383"/>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5" name="フローチャート : 判断 384"/>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86" name="テキスト ボックス 385"/>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92" name="円/楕円 391"/>
        <xdr:cNvSpPr/>
      </xdr:nvSpPr>
      <xdr:spPr>
        <a:xfrm>
          <a:off x="47752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45556</xdr:rowOff>
    </xdr:from>
    <xdr:ext cx="762000" cy="259045"/>
    <xdr:sp macro="" textlink="">
      <xdr:nvSpPr>
        <xdr:cNvPr id="393" name="公債費該当値テキスト"/>
        <xdr:cNvSpPr txBox="1"/>
      </xdr:nvSpPr>
      <xdr:spPr>
        <a:xfrm>
          <a:off x="4914900" y="132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106136</xdr:rowOff>
    </xdr:from>
    <xdr:to>
      <xdr:col>5</xdr:col>
      <xdr:colOff>600075</xdr:colOff>
      <xdr:row>78</xdr:row>
      <xdr:rowOff>36286</xdr:rowOff>
    </xdr:to>
    <xdr:sp macro="" textlink="">
      <xdr:nvSpPr>
        <xdr:cNvPr id="394" name="円/楕円 393"/>
        <xdr:cNvSpPr/>
      </xdr:nvSpPr>
      <xdr:spPr>
        <a:xfrm>
          <a:off x="3937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21063</xdr:rowOff>
    </xdr:from>
    <xdr:ext cx="736600" cy="259045"/>
    <xdr:sp macro="" textlink="">
      <xdr:nvSpPr>
        <xdr:cNvPr id="395" name="テキスト ボックス 394"/>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106136</xdr:rowOff>
    </xdr:from>
    <xdr:to>
      <xdr:col>4</xdr:col>
      <xdr:colOff>396875</xdr:colOff>
      <xdr:row>78</xdr:row>
      <xdr:rowOff>36286</xdr:rowOff>
    </xdr:to>
    <xdr:sp macro="" textlink="">
      <xdr:nvSpPr>
        <xdr:cNvPr id="396" name="円/楕円 395"/>
        <xdr:cNvSpPr/>
      </xdr:nvSpPr>
      <xdr:spPr>
        <a:xfrm>
          <a:off x="3048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21063</xdr:rowOff>
    </xdr:from>
    <xdr:ext cx="762000" cy="259045"/>
    <xdr:sp macro="" textlink="">
      <xdr:nvSpPr>
        <xdr:cNvPr id="397" name="テキスト ボックス 396"/>
        <xdr:cNvSpPr txBox="1"/>
      </xdr:nvSpPr>
      <xdr:spPr>
        <a:xfrm>
          <a:off x="2717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51707</xdr:rowOff>
    </xdr:from>
    <xdr:to>
      <xdr:col>3</xdr:col>
      <xdr:colOff>193675</xdr:colOff>
      <xdr:row>77</xdr:row>
      <xdr:rowOff>153307</xdr:rowOff>
    </xdr:to>
    <xdr:sp macro="" textlink="">
      <xdr:nvSpPr>
        <xdr:cNvPr id="398" name="円/楕円 397"/>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99" name="テキスト ボックス 398"/>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400" name="円/楕円 399"/>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401" name="テキスト ボックス 400"/>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公債費以外の経常収支比率は、</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年度は類似団体平均を</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a:t>
          </a:r>
          <a:r>
            <a:rPr lang="ja-JP" altLang="en-US" sz="1100" b="0" i="0" baseline="0">
              <a:solidFill>
                <a:schemeClr val="dk1"/>
              </a:solidFill>
              <a:effectLst/>
              <a:latin typeface="+mn-lt"/>
              <a:ea typeface="+mn-ea"/>
              <a:cs typeface="+mn-cs"/>
            </a:rPr>
            <a:t>り上位に位置しているが、</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や繰出金など社会保障関係経費</a:t>
          </a:r>
          <a:r>
            <a:rPr lang="ja-JP" altLang="ja-JP" sz="1100" b="0" i="0" baseline="0">
              <a:solidFill>
                <a:schemeClr val="dk1"/>
              </a:solidFill>
              <a:effectLst/>
              <a:latin typeface="+mn-lt"/>
              <a:ea typeface="+mn-ea"/>
              <a:cs typeface="+mn-cs"/>
            </a:rPr>
            <a:t>は今後も増加が見込まれるため、事務事業の見直し・統廃合など歳出の合理化等行財政改革</a:t>
          </a:r>
          <a:r>
            <a:rPr lang="ja-JP" altLang="en-US" sz="1100" b="0" i="0" baseline="0">
              <a:solidFill>
                <a:schemeClr val="dk1"/>
              </a:solidFill>
              <a:effectLst/>
              <a:latin typeface="+mn-lt"/>
              <a:ea typeface="+mn-ea"/>
              <a:cs typeface="+mn-cs"/>
            </a:rPr>
            <a:t>や、公共資産の総資産量適正化・長寿命化のためのアセットマネジメントの取組など</a:t>
          </a:r>
          <a:r>
            <a:rPr lang="ja-JP" altLang="ja-JP" sz="1100" b="0" i="0" baseline="0">
              <a:solidFill>
                <a:schemeClr val="dk1"/>
              </a:solidFill>
              <a:effectLst/>
              <a:latin typeface="+mn-lt"/>
              <a:ea typeface="+mn-ea"/>
              <a:cs typeface="+mn-cs"/>
            </a:rPr>
            <a:t>を推進し、経常的な事務事業に要する経費の抑制に努めていく。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xdr:rowOff>
    </xdr:from>
    <xdr:to>
      <xdr:col>24</xdr:col>
      <xdr:colOff>31750</xdr:colOff>
      <xdr:row>80</xdr:row>
      <xdr:rowOff>104139</xdr:rowOff>
    </xdr:to>
    <xdr:cxnSp macro="">
      <xdr:nvCxnSpPr>
        <xdr:cNvPr id="429" name="直線コネクタ 428"/>
        <xdr:cNvCxnSpPr/>
      </xdr:nvCxnSpPr>
      <xdr:spPr>
        <a:xfrm flipV="1">
          <a:off x="16510000" y="1270000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30"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31" name="直線コネクタ 430"/>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99077</xdr:rowOff>
    </xdr:from>
    <xdr:ext cx="762000" cy="259045"/>
    <xdr:sp macro="" textlink="">
      <xdr:nvSpPr>
        <xdr:cNvPr id="432"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74</xdr:row>
      <xdr:rowOff>12700</xdr:rowOff>
    </xdr:from>
    <xdr:to>
      <xdr:col>24</xdr:col>
      <xdr:colOff>120650</xdr:colOff>
      <xdr:row>74</xdr:row>
      <xdr:rowOff>12700</xdr:rowOff>
    </xdr:to>
    <xdr:cxnSp macro="">
      <xdr:nvCxnSpPr>
        <xdr:cNvPr id="433" name="直線コネクタ 432"/>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35560</xdr:rowOff>
    </xdr:from>
    <xdr:to>
      <xdr:col>24</xdr:col>
      <xdr:colOff>31750</xdr:colOff>
      <xdr:row>74</xdr:row>
      <xdr:rowOff>119380</xdr:rowOff>
    </xdr:to>
    <xdr:cxnSp macro="">
      <xdr:nvCxnSpPr>
        <xdr:cNvPr id="434" name="直線コネクタ 433"/>
        <xdr:cNvCxnSpPr/>
      </xdr:nvCxnSpPr>
      <xdr:spPr>
        <a:xfrm>
          <a:off x="15671800" y="12722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109238</xdr:rowOff>
    </xdr:from>
    <xdr:ext cx="762000" cy="259045"/>
    <xdr:sp macro="" textlink="">
      <xdr:nvSpPr>
        <xdr:cNvPr id="435" name="公債費以外平均値テキスト"/>
        <xdr:cNvSpPr txBox="1"/>
      </xdr:nvSpPr>
      <xdr:spPr>
        <a:xfrm>
          <a:off x="16598900" y="13139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36" name="フローチャート : 判断 435"/>
        <xdr:cNvSpPr/>
      </xdr:nvSpPr>
      <xdr:spPr>
        <a:xfrm>
          <a:off x="164592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35560</xdr:rowOff>
    </xdr:from>
    <xdr:to>
      <xdr:col>22</xdr:col>
      <xdr:colOff>565150</xdr:colOff>
      <xdr:row>74</xdr:row>
      <xdr:rowOff>66040</xdr:rowOff>
    </xdr:to>
    <xdr:cxnSp macro="">
      <xdr:nvCxnSpPr>
        <xdr:cNvPr id="437" name="直線コネクタ 436"/>
        <xdr:cNvCxnSpPr/>
      </xdr:nvCxnSpPr>
      <xdr:spPr>
        <a:xfrm flipV="1">
          <a:off x="14782800" y="12722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8" name="フローチャート : 判断 437"/>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9" name="テキスト ボックス 438"/>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66040</xdr:rowOff>
    </xdr:from>
    <xdr:to>
      <xdr:col>21</xdr:col>
      <xdr:colOff>361950</xdr:colOff>
      <xdr:row>74</xdr:row>
      <xdr:rowOff>66040</xdr:rowOff>
    </xdr:to>
    <xdr:cxnSp macro="">
      <xdr:nvCxnSpPr>
        <xdr:cNvPr id="440" name="直線コネクタ 439"/>
        <xdr:cNvCxnSpPr/>
      </xdr:nvCxnSpPr>
      <xdr:spPr>
        <a:xfrm>
          <a:off x="13893800" y="12753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60961</xdr:rowOff>
    </xdr:from>
    <xdr:to>
      <xdr:col>21</xdr:col>
      <xdr:colOff>412750</xdr:colOff>
      <xdr:row>76</xdr:row>
      <xdr:rowOff>162561</xdr:rowOff>
    </xdr:to>
    <xdr:sp macro="" textlink="">
      <xdr:nvSpPr>
        <xdr:cNvPr id="441" name="フローチャート : 判断 440"/>
        <xdr:cNvSpPr/>
      </xdr:nvSpPr>
      <xdr:spPr>
        <a:xfrm>
          <a:off x="14732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147338</xdr:rowOff>
    </xdr:from>
    <xdr:ext cx="762000" cy="259045"/>
    <xdr:sp macro="" textlink="">
      <xdr:nvSpPr>
        <xdr:cNvPr id="442" name="テキスト ボックス 441"/>
        <xdr:cNvSpPr txBox="1"/>
      </xdr:nvSpPr>
      <xdr:spPr>
        <a:xfrm>
          <a:off x="14401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85090</xdr:rowOff>
    </xdr:from>
    <xdr:to>
      <xdr:col>20</xdr:col>
      <xdr:colOff>158750</xdr:colOff>
      <xdr:row>74</xdr:row>
      <xdr:rowOff>66040</xdr:rowOff>
    </xdr:to>
    <xdr:cxnSp macro="">
      <xdr:nvCxnSpPr>
        <xdr:cNvPr id="443" name="直線コネクタ 442"/>
        <xdr:cNvCxnSpPr/>
      </xdr:nvCxnSpPr>
      <xdr:spPr>
        <a:xfrm>
          <a:off x="13004800" y="12600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44" name="フローチャート : 判断 443"/>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5" name="テキスト ボックス 444"/>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46" name="フローチャート : 判断 445"/>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47" name="テキスト ボックス 446"/>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68580</xdr:rowOff>
    </xdr:from>
    <xdr:to>
      <xdr:col>24</xdr:col>
      <xdr:colOff>82550</xdr:colOff>
      <xdr:row>74</xdr:row>
      <xdr:rowOff>170180</xdr:rowOff>
    </xdr:to>
    <xdr:sp macro="" textlink="">
      <xdr:nvSpPr>
        <xdr:cNvPr id="453" name="円/楕円 452"/>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148607</xdr:rowOff>
    </xdr:from>
    <xdr:ext cx="762000" cy="259045"/>
    <xdr:sp macro="" textlink="">
      <xdr:nvSpPr>
        <xdr:cNvPr id="454" name="公債費以外該当値テキスト"/>
        <xdr:cNvSpPr txBox="1"/>
      </xdr:nvSpPr>
      <xdr:spPr>
        <a:xfrm>
          <a:off x="16598900" y="1266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156210</xdr:rowOff>
    </xdr:from>
    <xdr:to>
      <xdr:col>22</xdr:col>
      <xdr:colOff>615950</xdr:colOff>
      <xdr:row>74</xdr:row>
      <xdr:rowOff>86360</xdr:rowOff>
    </xdr:to>
    <xdr:sp macro="" textlink="">
      <xdr:nvSpPr>
        <xdr:cNvPr id="455" name="円/楕円 454"/>
        <xdr:cNvSpPr/>
      </xdr:nvSpPr>
      <xdr:spPr>
        <a:xfrm>
          <a:off x="15621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96537</xdr:rowOff>
    </xdr:from>
    <xdr:ext cx="736600" cy="259045"/>
    <xdr:sp macro="" textlink="">
      <xdr:nvSpPr>
        <xdr:cNvPr id="456" name="テキスト ボックス 455"/>
        <xdr:cNvSpPr txBox="1"/>
      </xdr:nvSpPr>
      <xdr:spPr>
        <a:xfrm>
          <a:off x="15290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15240</xdr:rowOff>
    </xdr:from>
    <xdr:to>
      <xdr:col>21</xdr:col>
      <xdr:colOff>412750</xdr:colOff>
      <xdr:row>74</xdr:row>
      <xdr:rowOff>116840</xdr:rowOff>
    </xdr:to>
    <xdr:sp macro="" textlink="">
      <xdr:nvSpPr>
        <xdr:cNvPr id="457" name="円/楕円 456"/>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127017</xdr:rowOff>
    </xdr:from>
    <xdr:ext cx="762000" cy="259045"/>
    <xdr:sp macro="" textlink="">
      <xdr:nvSpPr>
        <xdr:cNvPr id="458" name="テキスト ボックス 457"/>
        <xdr:cNvSpPr txBox="1"/>
      </xdr:nvSpPr>
      <xdr:spPr>
        <a:xfrm>
          <a:off x="14401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xdr:rowOff>
    </xdr:from>
    <xdr:to>
      <xdr:col>20</xdr:col>
      <xdr:colOff>209550</xdr:colOff>
      <xdr:row>74</xdr:row>
      <xdr:rowOff>116840</xdr:rowOff>
    </xdr:to>
    <xdr:sp macro="" textlink="">
      <xdr:nvSpPr>
        <xdr:cNvPr id="459" name="円/楕円 458"/>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127017</xdr:rowOff>
    </xdr:from>
    <xdr:ext cx="762000" cy="259045"/>
    <xdr:sp macro="" textlink="">
      <xdr:nvSpPr>
        <xdr:cNvPr id="460" name="テキスト ボックス 459"/>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34290</xdr:rowOff>
    </xdr:from>
    <xdr:to>
      <xdr:col>19</xdr:col>
      <xdr:colOff>6350</xdr:colOff>
      <xdr:row>73</xdr:row>
      <xdr:rowOff>135890</xdr:rowOff>
    </xdr:to>
    <xdr:sp macro="" textlink="">
      <xdr:nvSpPr>
        <xdr:cNvPr id="461" name="円/楕円 460"/>
        <xdr:cNvSpPr/>
      </xdr:nvSpPr>
      <xdr:spPr>
        <a:xfrm>
          <a:off x="12954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146067</xdr:rowOff>
    </xdr:from>
    <xdr:ext cx="762000" cy="259045"/>
    <xdr:sp macro="" textlink="">
      <xdr:nvSpPr>
        <xdr:cNvPr id="462" name="テキスト ボックス 461"/>
        <xdr:cNvSpPr txBox="1"/>
      </xdr:nvSpPr>
      <xdr:spPr>
        <a:xfrm>
          <a:off x="12623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静岡県静岡市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166807</xdr:rowOff>
    </xdr:from>
    <xdr:to>
      <xdr:col>4</xdr:col>
      <xdr:colOff>1117600</xdr:colOff>
      <xdr:row>16</xdr:row>
      <xdr:rowOff>29738</xdr:rowOff>
    </xdr:to>
    <xdr:cxnSp macro="">
      <xdr:nvCxnSpPr>
        <xdr:cNvPr id="48" name="直線コネクタ 47"/>
        <xdr:cNvCxnSpPr/>
      </xdr:nvCxnSpPr>
      <xdr:spPr bwMode="auto">
        <a:xfrm flipV="1">
          <a:off x="5003800" y="2614732"/>
          <a:ext cx="647700" cy="20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162059</xdr:rowOff>
    </xdr:from>
    <xdr:ext cx="762000" cy="259045"/>
    <xdr:sp macro="" textlink="">
      <xdr:nvSpPr>
        <xdr:cNvPr id="49" name="人口1人当たり決算額の推移平均値テキスト130"/>
        <xdr:cNvSpPr txBox="1"/>
      </xdr:nvSpPr>
      <xdr:spPr>
        <a:xfrm>
          <a:off x="5740400" y="278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120355</xdr:rowOff>
    </xdr:from>
    <xdr:to>
      <xdr:col>4</xdr:col>
      <xdr:colOff>469900</xdr:colOff>
      <xdr:row>16</xdr:row>
      <xdr:rowOff>29738</xdr:rowOff>
    </xdr:to>
    <xdr:cxnSp macro="">
      <xdr:nvCxnSpPr>
        <xdr:cNvPr id="51" name="直線コネクタ 50"/>
        <xdr:cNvCxnSpPr/>
      </xdr:nvCxnSpPr>
      <xdr:spPr bwMode="auto">
        <a:xfrm>
          <a:off x="4305300" y="2739730"/>
          <a:ext cx="698500" cy="8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157715</xdr:rowOff>
    </xdr:from>
    <xdr:ext cx="736600" cy="259045"/>
    <xdr:sp macro="" textlink="">
      <xdr:nvSpPr>
        <xdr:cNvPr id="53" name="テキスト ボックス 52"/>
        <xdr:cNvSpPr txBox="1"/>
      </xdr:nvSpPr>
      <xdr:spPr>
        <a:xfrm>
          <a:off x="4622800" y="294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148656</xdr:rowOff>
    </xdr:from>
    <xdr:to>
      <xdr:col>3</xdr:col>
      <xdr:colOff>904875</xdr:colOff>
      <xdr:row>15</xdr:row>
      <xdr:rowOff>120355</xdr:rowOff>
    </xdr:to>
    <xdr:cxnSp macro="">
      <xdr:nvCxnSpPr>
        <xdr:cNvPr id="54" name="直線コネクタ 53"/>
        <xdr:cNvCxnSpPr/>
      </xdr:nvCxnSpPr>
      <xdr:spPr bwMode="auto">
        <a:xfrm>
          <a:off x="3606800" y="2596581"/>
          <a:ext cx="698500" cy="14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61155</xdr:rowOff>
    </xdr:from>
    <xdr:ext cx="762000" cy="259045"/>
    <xdr:sp macro="" textlink="">
      <xdr:nvSpPr>
        <xdr:cNvPr id="56" name="テキスト ボックス 55"/>
        <xdr:cNvSpPr txBox="1"/>
      </xdr:nvSpPr>
      <xdr:spPr>
        <a:xfrm>
          <a:off x="3924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140975</xdr:rowOff>
    </xdr:from>
    <xdr:to>
      <xdr:col>3</xdr:col>
      <xdr:colOff>206375</xdr:colOff>
      <xdr:row>14</xdr:row>
      <xdr:rowOff>148656</xdr:rowOff>
    </xdr:to>
    <xdr:cxnSp macro="">
      <xdr:nvCxnSpPr>
        <xdr:cNvPr id="57" name="直線コネクタ 56"/>
        <xdr:cNvCxnSpPr/>
      </xdr:nvCxnSpPr>
      <xdr:spPr bwMode="auto">
        <a:xfrm>
          <a:off x="2908300" y="2588900"/>
          <a:ext cx="698500" cy="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96679</xdr:rowOff>
    </xdr:from>
    <xdr:ext cx="762000" cy="259045"/>
    <xdr:sp macro="" textlink="">
      <xdr:nvSpPr>
        <xdr:cNvPr id="59" name="テキスト ボックス 58"/>
        <xdr:cNvSpPr txBox="1"/>
      </xdr:nvSpPr>
      <xdr:spPr>
        <a:xfrm>
          <a:off x="32258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61932</xdr:rowOff>
    </xdr:from>
    <xdr:ext cx="762000" cy="259045"/>
    <xdr:sp macro="" textlink="">
      <xdr:nvSpPr>
        <xdr:cNvPr id="61" name="テキスト ボックス 60"/>
        <xdr:cNvSpPr txBox="1"/>
      </xdr:nvSpPr>
      <xdr:spPr>
        <a:xfrm>
          <a:off x="2527300" y="26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116007</xdr:rowOff>
    </xdr:from>
    <xdr:to>
      <xdr:col>5</xdr:col>
      <xdr:colOff>34925</xdr:colOff>
      <xdr:row>15</xdr:row>
      <xdr:rowOff>46157</xdr:rowOff>
    </xdr:to>
    <xdr:sp macro="" textlink="">
      <xdr:nvSpPr>
        <xdr:cNvPr id="67" name="円/楕円 66"/>
        <xdr:cNvSpPr/>
      </xdr:nvSpPr>
      <xdr:spPr bwMode="auto">
        <a:xfrm>
          <a:off x="5600700" y="2563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132534</xdr:rowOff>
    </xdr:from>
    <xdr:ext cx="762000" cy="259045"/>
    <xdr:sp macro="" textlink="">
      <xdr:nvSpPr>
        <xdr:cNvPr id="68" name="人口1人当たり決算額の推移該当値テキスト130"/>
        <xdr:cNvSpPr txBox="1"/>
      </xdr:nvSpPr>
      <xdr:spPr>
        <a:xfrm>
          <a:off x="5740400" y="240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68,921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150388</xdr:rowOff>
    </xdr:from>
    <xdr:to>
      <xdr:col>4</xdr:col>
      <xdr:colOff>520700</xdr:colOff>
      <xdr:row>16</xdr:row>
      <xdr:rowOff>80538</xdr:rowOff>
    </xdr:to>
    <xdr:sp macro="" textlink="">
      <xdr:nvSpPr>
        <xdr:cNvPr id="69" name="円/楕円 68"/>
        <xdr:cNvSpPr/>
      </xdr:nvSpPr>
      <xdr:spPr bwMode="auto">
        <a:xfrm>
          <a:off x="4953000" y="276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90715</xdr:rowOff>
    </xdr:from>
    <xdr:ext cx="736600" cy="259045"/>
    <xdr:sp macro="" textlink="">
      <xdr:nvSpPr>
        <xdr:cNvPr id="70" name="テキスト ボックス 69"/>
        <xdr:cNvSpPr txBox="1"/>
      </xdr:nvSpPr>
      <xdr:spPr>
        <a:xfrm>
          <a:off x="4622800" y="253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64,419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69555</xdr:rowOff>
    </xdr:from>
    <xdr:to>
      <xdr:col>3</xdr:col>
      <xdr:colOff>955675</xdr:colOff>
      <xdr:row>15</xdr:row>
      <xdr:rowOff>171155</xdr:rowOff>
    </xdr:to>
    <xdr:sp macro="" textlink="">
      <xdr:nvSpPr>
        <xdr:cNvPr id="71" name="円/楕円 70"/>
        <xdr:cNvSpPr/>
      </xdr:nvSpPr>
      <xdr:spPr bwMode="auto">
        <a:xfrm>
          <a:off x="4254500" y="268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9882</xdr:rowOff>
    </xdr:from>
    <xdr:ext cx="762000" cy="259045"/>
    <xdr:sp macro="" textlink="">
      <xdr:nvSpPr>
        <xdr:cNvPr id="72" name="テキスト ボックス 71"/>
        <xdr:cNvSpPr txBox="1"/>
      </xdr:nvSpPr>
      <xdr:spPr>
        <a:xfrm>
          <a:off x="3924300" y="24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66,187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97856</xdr:rowOff>
    </xdr:from>
    <xdr:to>
      <xdr:col>3</xdr:col>
      <xdr:colOff>257175</xdr:colOff>
      <xdr:row>15</xdr:row>
      <xdr:rowOff>28006</xdr:rowOff>
    </xdr:to>
    <xdr:sp macro="" textlink="">
      <xdr:nvSpPr>
        <xdr:cNvPr id="73" name="円/楕円 72"/>
        <xdr:cNvSpPr/>
      </xdr:nvSpPr>
      <xdr:spPr bwMode="auto">
        <a:xfrm>
          <a:off x="3556000" y="254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38183</xdr:rowOff>
    </xdr:from>
    <xdr:ext cx="762000" cy="259045"/>
    <xdr:sp macro="" textlink="">
      <xdr:nvSpPr>
        <xdr:cNvPr id="74" name="テキスト ボックス 73"/>
        <xdr:cNvSpPr txBox="1"/>
      </xdr:nvSpPr>
      <xdr:spPr>
        <a:xfrm>
          <a:off x="3225800" y="231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69,318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90175</xdr:rowOff>
    </xdr:from>
    <xdr:to>
      <xdr:col>2</xdr:col>
      <xdr:colOff>692150</xdr:colOff>
      <xdr:row>15</xdr:row>
      <xdr:rowOff>20325</xdr:rowOff>
    </xdr:to>
    <xdr:sp macro="" textlink="">
      <xdr:nvSpPr>
        <xdr:cNvPr id="75" name="円/楕円 74"/>
        <xdr:cNvSpPr/>
      </xdr:nvSpPr>
      <xdr:spPr bwMode="auto">
        <a:xfrm>
          <a:off x="2857500" y="253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30502</xdr:rowOff>
    </xdr:from>
    <xdr:ext cx="762000" cy="259045"/>
    <xdr:sp macro="" textlink="">
      <xdr:nvSpPr>
        <xdr:cNvPr id="76" name="テキスト ボックス 75"/>
        <xdr:cNvSpPr txBox="1"/>
      </xdr:nvSpPr>
      <xdr:spPr>
        <a:xfrm>
          <a:off x="2527300" y="23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247586</xdr:rowOff>
    </xdr:from>
    <xdr:to>
      <xdr:col>4</xdr:col>
      <xdr:colOff>1117600</xdr:colOff>
      <xdr:row>36</xdr:row>
      <xdr:rowOff>279</xdr:rowOff>
    </xdr:to>
    <xdr:cxnSp macro="">
      <xdr:nvCxnSpPr>
        <xdr:cNvPr id="110" name="直線コネクタ 109"/>
        <xdr:cNvCxnSpPr/>
      </xdr:nvCxnSpPr>
      <xdr:spPr bwMode="auto">
        <a:xfrm>
          <a:off x="5003800" y="6857936"/>
          <a:ext cx="647700" cy="9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179083</xdr:rowOff>
    </xdr:from>
    <xdr:to>
      <xdr:col>4</xdr:col>
      <xdr:colOff>469900</xdr:colOff>
      <xdr:row>35</xdr:row>
      <xdr:rowOff>247586</xdr:rowOff>
    </xdr:to>
    <xdr:cxnSp macro="">
      <xdr:nvCxnSpPr>
        <xdr:cNvPr id="113" name="直線コネクタ 112"/>
        <xdr:cNvCxnSpPr/>
      </xdr:nvCxnSpPr>
      <xdr:spPr bwMode="auto">
        <a:xfrm>
          <a:off x="4305300" y="6789433"/>
          <a:ext cx="698500" cy="6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168089</xdr:rowOff>
    </xdr:from>
    <xdr:ext cx="736600" cy="259045"/>
    <xdr:sp macro="" textlink="">
      <xdr:nvSpPr>
        <xdr:cNvPr id="115" name="テキスト ボックス 114"/>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112675</xdr:rowOff>
    </xdr:from>
    <xdr:to>
      <xdr:col>3</xdr:col>
      <xdr:colOff>904875</xdr:colOff>
      <xdr:row>35</xdr:row>
      <xdr:rowOff>179083</xdr:rowOff>
    </xdr:to>
    <xdr:cxnSp macro="">
      <xdr:nvCxnSpPr>
        <xdr:cNvPr id="116" name="直線コネクタ 115"/>
        <xdr:cNvCxnSpPr/>
      </xdr:nvCxnSpPr>
      <xdr:spPr bwMode="auto">
        <a:xfrm>
          <a:off x="3606800" y="6723025"/>
          <a:ext cx="698500" cy="66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153154</xdr:rowOff>
    </xdr:from>
    <xdr:ext cx="762000" cy="259045"/>
    <xdr:sp macro="" textlink="">
      <xdr:nvSpPr>
        <xdr:cNvPr id="118" name="テキスト ボックス 117"/>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333349</xdr:rowOff>
    </xdr:from>
    <xdr:to>
      <xdr:col>3</xdr:col>
      <xdr:colOff>206375</xdr:colOff>
      <xdr:row>35</xdr:row>
      <xdr:rowOff>112675</xdr:rowOff>
    </xdr:to>
    <xdr:cxnSp macro="">
      <xdr:nvCxnSpPr>
        <xdr:cNvPr id="119" name="直線コネクタ 118"/>
        <xdr:cNvCxnSpPr/>
      </xdr:nvCxnSpPr>
      <xdr:spPr bwMode="auto">
        <a:xfrm>
          <a:off x="2908300" y="6600799"/>
          <a:ext cx="698500" cy="122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146676</xdr:rowOff>
    </xdr:from>
    <xdr:ext cx="762000" cy="259045"/>
    <xdr:sp macro="" textlink="">
      <xdr:nvSpPr>
        <xdr:cNvPr id="121" name="テキスト ボックス 120"/>
        <xdr:cNvSpPr txBox="1"/>
      </xdr:nvSpPr>
      <xdr:spPr>
        <a:xfrm>
          <a:off x="32258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64622</xdr:rowOff>
    </xdr:from>
    <xdr:ext cx="762000" cy="259045"/>
    <xdr:sp macro="" textlink="">
      <xdr:nvSpPr>
        <xdr:cNvPr id="123" name="テキスト ボックス 122"/>
        <xdr:cNvSpPr txBox="1"/>
      </xdr:nvSpPr>
      <xdr:spPr>
        <a:xfrm>
          <a:off x="25273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292379</xdr:rowOff>
    </xdr:from>
    <xdr:to>
      <xdr:col>5</xdr:col>
      <xdr:colOff>34925</xdr:colOff>
      <xdr:row>36</xdr:row>
      <xdr:rowOff>51079</xdr:rowOff>
    </xdr:to>
    <xdr:sp macro="" textlink="">
      <xdr:nvSpPr>
        <xdr:cNvPr id="129" name="円/楕円 128"/>
        <xdr:cNvSpPr/>
      </xdr:nvSpPr>
      <xdr:spPr bwMode="auto">
        <a:xfrm>
          <a:off x="5600700" y="690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264456</xdr:rowOff>
    </xdr:from>
    <xdr:ext cx="762000" cy="259045"/>
    <xdr:sp macro="" textlink="">
      <xdr:nvSpPr>
        <xdr:cNvPr id="130" name="人口1人当たり決算額の推移該当値テキスト445"/>
        <xdr:cNvSpPr txBox="1"/>
      </xdr:nvSpPr>
      <xdr:spPr>
        <a:xfrm>
          <a:off x="5740400" y="687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196786</xdr:rowOff>
    </xdr:from>
    <xdr:to>
      <xdr:col>4</xdr:col>
      <xdr:colOff>520700</xdr:colOff>
      <xdr:row>35</xdr:row>
      <xdr:rowOff>298386</xdr:rowOff>
    </xdr:to>
    <xdr:sp macro="" textlink="">
      <xdr:nvSpPr>
        <xdr:cNvPr id="131" name="円/楕円 130"/>
        <xdr:cNvSpPr/>
      </xdr:nvSpPr>
      <xdr:spPr bwMode="auto">
        <a:xfrm>
          <a:off x="4953000" y="680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283163</xdr:rowOff>
    </xdr:from>
    <xdr:ext cx="736600" cy="259045"/>
    <xdr:sp macro="" textlink="">
      <xdr:nvSpPr>
        <xdr:cNvPr id="132" name="テキスト ボックス 131"/>
        <xdr:cNvSpPr txBox="1"/>
      </xdr:nvSpPr>
      <xdr:spPr>
        <a:xfrm>
          <a:off x="4622800" y="6893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128283</xdr:rowOff>
    </xdr:from>
    <xdr:to>
      <xdr:col>3</xdr:col>
      <xdr:colOff>955675</xdr:colOff>
      <xdr:row>35</xdr:row>
      <xdr:rowOff>229883</xdr:rowOff>
    </xdr:to>
    <xdr:sp macro="" textlink="">
      <xdr:nvSpPr>
        <xdr:cNvPr id="133" name="円/楕円 132"/>
        <xdr:cNvSpPr/>
      </xdr:nvSpPr>
      <xdr:spPr bwMode="auto">
        <a:xfrm>
          <a:off x="4254500" y="673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214660</xdr:rowOff>
    </xdr:from>
    <xdr:ext cx="762000" cy="259045"/>
    <xdr:sp macro="" textlink="">
      <xdr:nvSpPr>
        <xdr:cNvPr id="134" name="テキスト ボックス 133"/>
        <xdr:cNvSpPr txBox="1"/>
      </xdr:nvSpPr>
      <xdr:spPr>
        <a:xfrm>
          <a:off x="3924300" y="682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61875</xdr:rowOff>
    </xdr:from>
    <xdr:to>
      <xdr:col>3</xdr:col>
      <xdr:colOff>257175</xdr:colOff>
      <xdr:row>35</xdr:row>
      <xdr:rowOff>163475</xdr:rowOff>
    </xdr:to>
    <xdr:sp macro="" textlink="">
      <xdr:nvSpPr>
        <xdr:cNvPr id="135" name="円/楕円 134"/>
        <xdr:cNvSpPr/>
      </xdr:nvSpPr>
      <xdr:spPr bwMode="auto">
        <a:xfrm>
          <a:off x="3556000" y="667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148252</xdr:rowOff>
    </xdr:from>
    <xdr:ext cx="762000" cy="259045"/>
    <xdr:sp macro="" textlink="">
      <xdr:nvSpPr>
        <xdr:cNvPr id="136" name="テキスト ボックス 135"/>
        <xdr:cNvSpPr txBox="1"/>
      </xdr:nvSpPr>
      <xdr:spPr>
        <a:xfrm>
          <a:off x="3225800" y="67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282549</xdr:rowOff>
    </xdr:from>
    <xdr:to>
      <xdr:col>2</xdr:col>
      <xdr:colOff>692150</xdr:colOff>
      <xdr:row>35</xdr:row>
      <xdr:rowOff>41249</xdr:rowOff>
    </xdr:to>
    <xdr:sp macro="" textlink="">
      <xdr:nvSpPr>
        <xdr:cNvPr id="137" name="円/楕円 136"/>
        <xdr:cNvSpPr/>
      </xdr:nvSpPr>
      <xdr:spPr bwMode="auto">
        <a:xfrm>
          <a:off x="2857500" y="654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51426</xdr:rowOff>
    </xdr:from>
    <xdr:ext cx="762000" cy="259045"/>
    <xdr:sp macro="" textlink="">
      <xdr:nvSpPr>
        <xdr:cNvPr id="138" name="テキスト ボックス 137"/>
        <xdr:cNvSpPr txBox="1"/>
      </xdr:nvSpPr>
      <xdr:spPr>
        <a:xfrm>
          <a:off x="2527300" y="631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lang="ja-JP" altLang="ja-JP" sz="1100">
              <a:solidFill>
                <a:schemeClr val="dk1"/>
              </a:solidFill>
              <a:effectLst/>
              <a:latin typeface="+mn-lt"/>
              <a:ea typeface="+mn-ea"/>
              <a:cs typeface="+mn-cs"/>
            </a:rPr>
            <a:t>財政調整基金残高は、適切な財源の確保と歳出の精査により、取崩しを回避しており、前年度とほぼ同額を維持している。また、</a:t>
          </a:r>
          <a:r>
            <a:rPr lang="ja-JP" altLang="en-US" sz="1100">
              <a:solidFill>
                <a:schemeClr val="dk1"/>
              </a:solidFill>
              <a:effectLst/>
              <a:latin typeface="+mn-lt"/>
              <a:ea typeface="+mn-ea"/>
              <a:cs typeface="+mn-cs"/>
            </a:rPr>
            <a:t>市税や地方消費税交付金の増などにより</a:t>
          </a:r>
          <a:r>
            <a:rPr lang="ja-JP" altLang="ja-JP" sz="1100">
              <a:solidFill>
                <a:schemeClr val="dk1"/>
              </a:solidFill>
              <a:effectLst/>
              <a:latin typeface="+mn-lt"/>
              <a:ea typeface="+mn-ea"/>
              <a:cs typeface="+mn-cs"/>
            </a:rPr>
            <a:t>歳入</a:t>
          </a:r>
          <a:r>
            <a:rPr lang="ja-JP" altLang="en-US" sz="1100">
              <a:solidFill>
                <a:schemeClr val="dk1"/>
              </a:solidFill>
              <a:effectLst/>
              <a:latin typeface="+mn-lt"/>
              <a:ea typeface="+mn-ea"/>
              <a:cs typeface="+mn-cs"/>
            </a:rPr>
            <a:t>が増となったものの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社会保障関係経費や、</a:t>
          </a:r>
          <a:r>
            <a:rPr lang="ja-JP" altLang="ja-JP" sz="1100">
              <a:solidFill>
                <a:schemeClr val="dk1"/>
              </a:solidFill>
              <a:effectLst/>
              <a:latin typeface="+mn-lt"/>
              <a:ea typeface="+mn-ea"/>
              <a:cs typeface="+mn-cs"/>
            </a:rPr>
            <a:t>給与減額に係る特例措置</a:t>
          </a:r>
          <a:r>
            <a:rPr lang="ja-JP" altLang="en-US" sz="1100">
              <a:solidFill>
                <a:schemeClr val="dk1"/>
              </a:solidFill>
              <a:effectLst/>
              <a:latin typeface="+mn-lt"/>
              <a:ea typeface="+mn-ea"/>
              <a:cs typeface="+mn-cs"/>
            </a:rPr>
            <a:t>の終了や給与改定による人件費の増など歳出の増が上回ったことにより</a:t>
          </a:r>
          <a:r>
            <a:rPr lang="ja-JP" altLang="ja-JP" sz="1100">
              <a:solidFill>
                <a:schemeClr val="dk1"/>
              </a:solidFill>
              <a:effectLst/>
              <a:latin typeface="+mn-lt"/>
              <a:ea typeface="+mn-ea"/>
              <a:cs typeface="+mn-cs"/>
            </a:rPr>
            <a:t>、前年度と比較し、実質収支額が約</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億円の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0.76</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a:t>
          </a:r>
          <a:r>
            <a:rPr lang="ja-JP" altLang="en-US" sz="1100">
              <a:solidFill>
                <a:schemeClr val="dk1"/>
              </a:solidFill>
              <a:effectLst/>
              <a:latin typeface="+mn-lt"/>
              <a:ea typeface="+mn-ea"/>
              <a:cs typeface="+mn-cs"/>
            </a:rPr>
            <a:t>った。</a:t>
          </a:r>
          <a:r>
            <a:rPr lang="en-US" altLang="ja-JP" sz="1100">
              <a:solidFill>
                <a:schemeClr val="dk1"/>
              </a:solidFill>
              <a:effectLst/>
              <a:latin typeface="+mn-lt"/>
              <a:ea typeface="+mn-ea"/>
              <a:cs typeface="+mn-cs"/>
            </a:rPr>
            <a:t>26</a:t>
          </a:r>
          <a:r>
            <a:rPr lang="ja-JP" altLang="en-US" sz="1100">
              <a:solidFill>
                <a:schemeClr val="dk1"/>
              </a:solidFill>
              <a:effectLst/>
              <a:latin typeface="+mn-lt"/>
              <a:ea typeface="+mn-ea"/>
              <a:cs typeface="+mn-cs"/>
            </a:rPr>
            <a:t>年度実質単年度収支が▲</a:t>
          </a:r>
          <a:r>
            <a:rPr lang="en-US" altLang="ja-JP" sz="1100">
              <a:solidFill>
                <a:schemeClr val="dk1"/>
              </a:solidFill>
              <a:effectLst/>
              <a:latin typeface="+mn-lt"/>
              <a:ea typeface="+mn-ea"/>
              <a:cs typeface="+mn-cs"/>
            </a:rPr>
            <a:t>0.78</a:t>
          </a:r>
          <a:r>
            <a:rPr lang="ja-JP" altLang="ja-JP" sz="1100">
              <a:solidFill>
                <a:schemeClr val="dk1"/>
              </a:solidFill>
              <a:effectLst/>
              <a:latin typeface="+mn-lt"/>
              <a:ea typeface="+mn-ea"/>
              <a:cs typeface="+mn-cs"/>
            </a:rPr>
            <a:t>となっている</a:t>
          </a:r>
          <a:r>
            <a:rPr lang="ja-JP" altLang="en-US" sz="1100">
              <a:solidFill>
                <a:schemeClr val="dk1"/>
              </a:solidFill>
              <a:effectLst/>
              <a:latin typeface="+mn-lt"/>
              <a:ea typeface="+mn-ea"/>
              <a:cs typeface="+mn-cs"/>
            </a:rPr>
            <a:t>のは、</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年度の実質収支が、年度末に予算を上回る市税収入があったことにより平年より大きな額となったことによる</a:t>
          </a:r>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今後も、事務事業の見直し・統廃合など歳出の合理化等行財政改革</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、公共資産の総資産量適正化・長寿命化のためのアセットマネジメントの取組などを推進し、健全な行財政運営に努めていく。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年度は、前年度と同様、一般会計等、その他の会計において赤字額が出なかった。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標準財政規模に対する黒字額の割合としては、水道事業会計が</a:t>
          </a:r>
          <a:r>
            <a:rPr lang="en-US" altLang="ja-JP" sz="1100" b="0" i="0" baseline="0">
              <a:solidFill>
                <a:schemeClr val="dk1"/>
              </a:solidFill>
              <a:effectLst/>
              <a:latin typeface="+mn-lt"/>
              <a:ea typeface="+mn-ea"/>
              <a:cs typeface="+mn-cs"/>
            </a:rPr>
            <a:t>7.90</a:t>
          </a:r>
          <a:r>
            <a:rPr lang="ja-JP" altLang="ja-JP" sz="1100" b="0" i="0" baseline="0">
              <a:solidFill>
                <a:schemeClr val="dk1"/>
              </a:solidFill>
              <a:effectLst/>
              <a:latin typeface="+mn-lt"/>
              <a:ea typeface="+mn-ea"/>
              <a:cs typeface="+mn-cs"/>
            </a:rPr>
            <a:t>％と最も高く、次いで</a:t>
          </a:r>
          <a:r>
            <a:rPr lang="ja-JP" altLang="en-US" sz="1100" b="0" i="0" baseline="0">
              <a:solidFill>
                <a:schemeClr val="dk1"/>
              </a:solidFill>
              <a:effectLst/>
              <a:latin typeface="+mn-lt"/>
              <a:ea typeface="+mn-ea"/>
              <a:cs typeface="+mn-cs"/>
            </a:rPr>
            <a:t>下水道事業会計</a:t>
          </a:r>
          <a:r>
            <a:rPr lang="en-US" altLang="ja-JP" sz="1100" b="0" i="0" baseline="0">
              <a:solidFill>
                <a:schemeClr val="dk1"/>
              </a:solidFill>
              <a:effectLst/>
              <a:latin typeface="+mn-lt"/>
              <a:ea typeface="+mn-ea"/>
              <a:cs typeface="+mn-cs"/>
            </a:rPr>
            <a:t>4.58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病院事業会計</a:t>
          </a:r>
          <a:r>
            <a:rPr lang="en-US" altLang="ja-JP" sz="1100" b="0" i="0" baseline="0">
              <a:solidFill>
                <a:schemeClr val="dk1"/>
              </a:solidFill>
              <a:effectLst/>
              <a:latin typeface="+mn-lt"/>
              <a:ea typeface="+mn-ea"/>
              <a:cs typeface="+mn-cs"/>
            </a:rPr>
            <a:t>4.18</a:t>
          </a:r>
          <a:r>
            <a:rPr lang="ja-JP" altLang="ja-JP" sz="1100" b="0" i="0" baseline="0">
              <a:solidFill>
                <a:schemeClr val="dk1"/>
              </a:solidFill>
              <a:effectLst/>
              <a:latin typeface="+mn-lt"/>
              <a:ea typeface="+mn-ea"/>
              <a:cs typeface="+mn-cs"/>
            </a:rPr>
            <a:t>％となっている。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１ 元利償還金等の増減要因（主なもの） </a:t>
          </a:r>
          <a:endParaRPr lang="ja-JP" altLang="ja-JP" sz="1400">
            <a:effectLst/>
          </a:endParaRPr>
        </a:p>
        <a:p>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元利償還金</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定時償還方式の公債元金及び公債利子の減少により前年度と比較して約</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億円減少した。</a:t>
          </a:r>
          <a:endParaRPr lang="ja-JP" altLang="ja-JP" sz="1400">
            <a:effectLst/>
          </a:endParaRPr>
        </a:p>
        <a:p>
          <a:r>
            <a:rPr lang="ja-JP" altLang="ja-JP" sz="1100" b="0" i="0" baseline="0">
              <a:solidFill>
                <a:schemeClr val="dk1"/>
              </a:solidFill>
              <a:effectLst/>
              <a:latin typeface="+mn-lt"/>
              <a:ea typeface="+mn-ea"/>
              <a:cs typeface="+mn-cs"/>
            </a:rPr>
            <a:t>２ 算入公債費等の増減要因（主なもの） </a:t>
          </a:r>
          <a:endParaRPr lang="ja-JP" altLang="ja-JP" sz="1400">
            <a:effectLst/>
          </a:endParaRPr>
        </a:p>
        <a:p>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公債費等に係る基準財政需要額</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前年度と比較して約</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億円増加した。これは、合併特例債（約３億円減）の算入額が減少した</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臨時財政対策債（約</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の算入額が増加した</a:t>
          </a:r>
          <a:r>
            <a:rPr lang="ja-JP" altLang="ja-JP" sz="1100" b="0" i="0" baseline="0">
              <a:solidFill>
                <a:schemeClr val="dk1"/>
              </a:solidFill>
              <a:effectLst/>
              <a:latin typeface="+mn-lt"/>
              <a:ea typeface="+mn-ea"/>
              <a:cs typeface="+mn-cs"/>
            </a:rPr>
            <a:t>ことによる。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１ 将来負担額の増減要因（主なもの） </a:t>
          </a:r>
          <a:endParaRPr lang="ja-JP" altLang="ja-JP" sz="1400">
            <a:effectLst/>
          </a:endParaRPr>
        </a:p>
        <a:p>
          <a:r>
            <a:rPr lang="ja-JP" altLang="ja-JP" sz="1100" b="0" i="0" baseline="0">
              <a:solidFill>
                <a:schemeClr val="dk1"/>
              </a:solidFill>
              <a:effectLst/>
              <a:latin typeface="+mn-lt"/>
              <a:ea typeface="+mn-ea"/>
              <a:cs typeface="+mn-cs"/>
            </a:rPr>
            <a:t>（１）地方債現在高は、前年度と比較して約</a:t>
          </a:r>
          <a:r>
            <a:rPr lang="en-US" altLang="ja-JP" sz="1100" b="0" i="0" baseline="0">
              <a:solidFill>
                <a:schemeClr val="dk1"/>
              </a:solidFill>
              <a:effectLst/>
              <a:latin typeface="+mn-lt"/>
              <a:ea typeface="+mn-ea"/>
              <a:cs typeface="+mn-cs"/>
            </a:rPr>
            <a:t>107</a:t>
          </a:r>
          <a:r>
            <a:rPr lang="ja-JP" altLang="ja-JP" sz="1100" b="0" i="0" baseline="0">
              <a:solidFill>
                <a:schemeClr val="dk1"/>
              </a:solidFill>
              <a:effectLst/>
              <a:latin typeface="+mn-lt"/>
              <a:ea typeface="+mn-ea"/>
              <a:cs typeface="+mn-cs"/>
            </a:rPr>
            <a:t>億円増加した。これは、臨時財政対策債が約</a:t>
          </a:r>
          <a:r>
            <a:rPr lang="en-US" altLang="ja-JP" sz="1100" b="0" i="0" baseline="0">
              <a:solidFill>
                <a:schemeClr val="dk1"/>
              </a:solidFill>
              <a:effectLst/>
              <a:latin typeface="+mn-lt"/>
              <a:ea typeface="+mn-ea"/>
              <a:cs typeface="+mn-cs"/>
            </a:rPr>
            <a:t>170</a:t>
          </a:r>
          <a:r>
            <a:rPr lang="ja-JP" altLang="ja-JP" sz="1100" b="0" i="0" baseline="0">
              <a:solidFill>
                <a:schemeClr val="dk1"/>
              </a:solidFill>
              <a:effectLst/>
              <a:latin typeface="+mn-lt"/>
              <a:ea typeface="+mn-ea"/>
              <a:cs typeface="+mn-cs"/>
            </a:rPr>
            <a:t>億円増加したことによる。 </a:t>
          </a:r>
          <a:endParaRPr lang="ja-JP" altLang="ja-JP" sz="1400">
            <a:effectLst/>
          </a:endParaRPr>
        </a:p>
        <a:p>
          <a:r>
            <a:rPr lang="ja-JP" altLang="ja-JP" sz="1100" b="0" i="0" baseline="0">
              <a:solidFill>
                <a:schemeClr val="dk1"/>
              </a:solidFill>
              <a:effectLst/>
              <a:latin typeface="+mn-lt"/>
              <a:ea typeface="+mn-ea"/>
              <a:cs typeface="+mn-cs"/>
            </a:rPr>
            <a:t>（２）債務負担行為に基づく支出予定額は、前年度と比較して約</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した。これは、</a:t>
          </a:r>
          <a:r>
            <a:rPr lang="ja-JP" altLang="en-US" sz="1100" b="0" i="0" baseline="0">
              <a:solidFill>
                <a:schemeClr val="dk1"/>
              </a:solidFill>
              <a:effectLst/>
              <a:latin typeface="+mn-lt"/>
              <a:ea typeface="+mn-ea"/>
              <a:cs typeface="+mn-cs"/>
            </a:rPr>
            <a:t>土地開発公社からの街路事業用地等の</a:t>
          </a:r>
          <a:r>
            <a:rPr lang="ja-JP" altLang="ja-JP" sz="1100" b="0" i="0" baseline="0">
              <a:solidFill>
                <a:schemeClr val="dk1"/>
              </a:solidFill>
              <a:effectLst/>
              <a:latin typeface="+mn-lt"/>
              <a:ea typeface="+mn-ea"/>
              <a:cs typeface="+mn-cs"/>
            </a:rPr>
            <a:t>買戻しに伴う経費が約</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、清水斎場建設事業用地の取得に係る経費が約６億円増加</a:t>
          </a:r>
          <a:r>
            <a:rPr lang="ja-JP" altLang="ja-JP" sz="1100" b="0" i="0" baseline="0">
              <a:solidFill>
                <a:schemeClr val="dk1"/>
              </a:solidFill>
              <a:effectLst/>
              <a:latin typeface="+mn-lt"/>
              <a:ea typeface="+mn-ea"/>
              <a:cs typeface="+mn-cs"/>
            </a:rPr>
            <a:t>したこと</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による。</a:t>
          </a:r>
          <a:endParaRPr lang="ja-JP" altLang="ja-JP" sz="1400">
            <a:effectLst/>
          </a:endParaRPr>
        </a:p>
        <a:p>
          <a:r>
            <a:rPr lang="ja-JP" altLang="ja-JP" sz="1100" b="0" i="0" baseline="0">
              <a:solidFill>
                <a:schemeClr val="dk1"/>
              </a:solidFill>
              <a:effectLst/>
              <a:latin typeface="+mn-lt"/>
              <a:ea typeface="+mn-ea"/>
              <a:cs typeface="+mn-cs"/>
            </a:rPr>
            <a:t>（３）公営企業債等繰入見込額は、前年度と比較して約</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した。これは、下水道事業債残高が約</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病院事業債残高が約</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億円減少したこと</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による。 </a:t>
          </a:r>
          <a:endParaRPr lang="ja-JP" altLang="ja-JP" sz="1400">
            <a:effectLst/>
          </a:endParaRPr>
        </a:p>
        <a:p>
          <a:r>
            <a:rPr lang="ja-JP" altLang="ja-JP" sz="1100" b="0" i="0" baseline="0">
              <a:solidFill>
                <a:schemeClr val="dk1"/>
              </a:solidFill>
              <a:effectLst/>
              <a:latin typeface="+mn-lt"/>
              <a:ea typeface="+mn-ea"/>
              <a:cs typeface="+mn-cs"/>
            </a:rPr>
            <a:t>（４）退職手当負担見込額は、前年度と比較して約</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した。これは、支給率の見直し</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により約</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億円減少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職員数の減少（△</a:t>
          </a:r>
          <a:r>
            <a:rPr lang="en-US" altLang="ja-JP" sz="1100" b="0" i="0" baseline="0">
              <a:solidFill>
                <a:schemeClr val="dk1"/>
              </a:solidFill>
              <a:effectLst/>
              <a:latin typeface="+mn-lt"/>
              <a:ea typeface="+mn-ea"/>
              <a:cs typeface="+mn-cs"/>
            </a:rPr>
            <a:t>41</a:t>
          </a:r>
          <a:r>
            <a:rPr lang="ja-JP" altLang="en-US" sz="1100" b="0" i="0" baseline="0">
              <a:solidFill>
                <a:schemeClr val="dk1"/>
              </a:solidFill>
              <a:effectLst/>
              <a:latin typeface="+mn-lt"/>
              <a:ea typeface="+mn-ea"/>
              <a:cs typeface="+mn-cs"/>
            </a:rPr>
            <a:t>人</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り約４億円減少したことなどよる</a:t>
          </a:r>
          <a:r>
            <a:rPr lang="ja-JP" altLang="ja-JP" sz="1100" b="0" i="0" baseline="0">
              <a:solidFill>
                <a:schemeClr val="dk1"/>
              </a:solidFill>
              <a:effectLst/>
              <a:latin typeface="+mn-lt"/>
              <a:ea typeface="+mn-ea"/>
              <a:cs typeface="+mn-cs"/>
            </a:rPr>
            <a:t>。 </a:t>
          </a:r>
          <a:endParaRPr lang="ja-JP" altLang="ja-JP" sz="1400">
            <a:effectLst/>
          </a:endParaRPr>
        </a:p>
        <a:p>
          <a:r>
            <a:rPr lang="ja-JP" altLang="ja-JP" sz="1100" b="0" i="0" baseline="0">
              <a:solidFill>
                <a:schemeClr val="dk1"/>
              </a:solidFill>
              <a:effectLst/>
              <a:latin typeface="+mn-lt"/>
              <a:ea typeface="+mn-ea"/>
              <a:cs typeface="+mn-cs"/>
            </a:rPr>
            <a:t>２ 充当可能財源等の増減要因（主なもの） </a:t>
          </a:r>
          <a:endParaRPr lang="ja-JP" altLang="ja-JP" sz="1400">
            <a:effectLst/>
          </a:endParaRPr>
        </a:p>
        <a:p>
          <a:r>
            <a:rPr lang="ja-JP" altLang="ja-JP" sz="1100" b="0" i="0" baseline="0">
              <a:solidFill>
                <a:schemeClr val="dk1"/>
              </a:solidFill>
              <a:effectLst/>
              <a:latin typeface="+mn-lt"/>
              <a:ea typeface="+mn-ea"/>
              <a:cs typeface="+mn-cs"/>
            </a:rPr>
            <a:t>（１）充当可能基金は前年度と比較して約</a:t>
          </a:r>
          <a:r>
            <a:rPr lang="en-US" altLang="ja-JP" sz="1100" b="0" i="0" baseline="0">
              <a:solidFill>
                <a:schemeClr val="dk1"/>
              </a:solidFill>
              <a:effectLst/>
              <a:latin typeface="+mn-lt"/>
              <a:ea typeface="+mn-ea"/>
              <a:cs typeface="+mn-cs"/>
            </a:rPr>
            <a:t>82</a:t>
          </a:r>
          <a:r>
            <a:rPr lang="ja-JP" altLang="ja-JP" sz="1100" b="0" i="0" baseline="0">
              <a:solidFill>
                <a:schemeClr val="dk1"/>
              </a:solidFill>
              <a:effectLst/>
              <a:latin typeface="+mn-lt"/>
              <a:ea typeface="+mn-ea"/>
              <a:cs typeface="+mn-cs"/>
            </a:rPr>
            <a:t>億円増加した。これは減債基金（満期一括地方債償還分約</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億円）や国保診療報酬支払準備基金（約</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億円）の積立てなどにより増加したことによる。 </a:t>
          </a:r>
          <a:endParaRPr lang="ja-JP" altLang="ja-JP" sz="1400">
            <a:effectLst/>
          </a:endParaRPr>
        </a:p>
        <a:p>
          <a:r>
            <a:rPr lang="ja-JP" altLang="ja-JP" sz="1100" b="0" i="0" baseline="0">
              <a:solidFill>
                <a:schemeClr val="dk1"/>
              </a:solidFill>
              <a:effectLst/>
              <a:latin typeface="+mn-lt"/>
              <a:ea typeface="+mn-ea"/>
              <a:cs typeface="+mn-cs"/>
            </a:rPr>
            <a:t>（２）基準財政需要額算入見込額は、前年度と比較して約</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億円増加した。これは、臨時財政対策債約</a:t>
          </a:r>
          <a:r>
            <a:rPr lang="en-US" altLang="ja-JP" sz="1100" b="0" i="0" baseline="0">
              <a:solidFill>
                <a:schemeClr val="dk1"/>
              </a:solidFill>
              <a:effectLst/>
              <a:latin typeface="+mn-lt"/>
              <a:ea typeface="+mn-ea"/>
              <a:cs typeface="+mn-cs"/>
            </a:rPr>
            <a:t>148</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緊急防災・減災事業</a:t>
          </a:r>
          <a:r>
            <a:rPr lang="ja-JP" altLang="ja-JP" sz="1100" b="0" i="0" baseline="0">
              <a:solidFill>
                <a:schemeClr val="dk1"/>
              </a:solidFill>
              <a:effectLst/>
              <a:latin typeface="+mn-lt"/>
              <a:ea typeface="+mn-ea"/>
              <a:cs typeface="+mn-cs"/>
            </a:rPr>
            <a:t>債約</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億円を発行したことなどによる。 </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281681352</v>
      </c>
      <c r="BO4" s="349"/>
      <c r="BP4" s="349"/>
      <c r="BQ4" s="349"/>
      <c r="BR4" s="349"/>
      <c r="BS4" s="349"/>
      <c r="BT4" s="349"/>
      <c r="BU4" s="350"/>
      <c r="BV4" s="348">
        <v>279775906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2.4</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274122029</v>
      </c>
      <c r="BO5" s="386"/>
      <c r="BP5" s="386"/>
      <c r="BQ5" s="386"/>
      <c r="BR5" s="386"/>
      <c r="BS5" s="386"/>
      <c r="BT5" s="386"/>
      <c r="BU5" s="387"/>
      <c r="BV5" s="385">
        <v>269506052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91.9</v>
      </c>
      <c r="CU5" s="383"/>
      <c r="CV5" s="383"/>
      <c r="CW5" s="383"/>
      <c r="CX5" s="383"/>
      <c r="CY5" s="383"/>
      <c r="CZ5" s="383"/>
      <c r="DA5" s="384"/>
      <c r="DB5" s="382">
        <v>91.1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7559323</v>
      </c>
      <c r="BO6" s="386"/>
      <c r="BP6" s="386"/>
      <c r="BQ6" s="386"/>
      <c r="BR6" s="386"/>
      <c r="BS6" s="386"/>
      <c r="BT6" s="386"/>
      <c r="BU6" s="387"/>
      <c r="BV6" s="385">
        <v>10269854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103.8</v>
      </c>
      <c r="CU6" s="423"/>
      <c r="CV6" s="423"/>
      <c r="CW6" s="423"/>
      <c r="CX6" s="423"/>
      <c r="CY6" s="423"/>
      <c r="CZ6" s="423"/>
      <c r="DA6" s="424"/>
      <c r="DB6" s="422">
        <v>103.8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3596219</v>
      </c>
      <c r="BO7" s="386"/>
      <c r="BP7" s="386"/>
      <c r="BQ7" s="386"/>
      <c r="BR7" s="386"/>
      <c r="BS7" s="386"/>
      <c r="BT7" s="386"/>
      <c r="BU7" s="387"/>
      <c r="BV7" s="385">
        <v>5031803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164267070</v>
      </c>
      <c r="CU7" s="386"/>
      <c r="CV7" s="386"/>
      <c r="CW7" s="386"/>
      <c r="CX7" s="386"/>
      <c r="CY7" s="386"/>
      <c r="CZ7" s="386"/>
      <c r="DA7" s="387"/>
      <c r="DB7" s="385">
        <v>165129535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3963104</v>
      </c>
      <c r="BO8" s="386"/>
      <c r="BP8" s="386"/>
      <c r="BQ8" s="386"/>
      <c r="BR8" s="386"/>
      <c r="BS8" s="386"/>
      <c r="BT8" s="386"/>
      <c r="BU8" s="387"/>
      <c r="BV8" s="385">
        <v>5238051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v>
      </c>
      <c r="CU8" s="426"/>
      <c r="CV8" s="426"/>
      <c r="CW8" s="426"/>
      <c r="CX8" s="426"/>
      <c r="CY8" s="426"/>
      <c r="CZ8" s="426"/>
      <c r="DA8" s="427"/>
      <c r="DB8" s="425">
        <v>0.9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716197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-1274947</v>
      </c>
      <c r="BO9" s="386"/>
      <c r="BP9" s="386"/>
      <c r="BQ9" s="386"/>
      <c r="BR9" s="386"/>
      <c r="BS9" s="386"/>
      <c r="BT9" s="386"/>
      <c r="BU9" s="387"/>
      <c r="BV9" s="385">
        <v>1175571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20</v>
      </c>
      <c r="CU9" s="383"/>
      <c r="CV9" s="383"/>
      <c r="CW9" s="383"/>
      <c r="CX9" s="383"/>
      <c r="CY9" s="383"/>
      <c r="CZ9" s="383"/>
      <c r="DA9" s="384"/>
      <c r="DB9" s="382">
        <v>20.2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723323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2407910</v>
      </c>
      <c r="BO10" s="386"/>
      <c r="BP10" s="386"/>
      <c r="BQ10" s="386"/>
      <c r="BR10" s="386"/>
      <c r="BS10" s="386"/>
      <c r="BT10" s="386"/>
      <c r="BU10" s="387"/>
      <c r="BV10" s="385">
        <v>2206743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715752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2410011</v>
      </c>
      <c r="BO12" s="386"/>
      <c r="BP12" s="386"/>
      <c r="BQ12" s="386"/>
      <c r="BR12" s="386"/>
      <c r="BS12" s="386"/>
      <c r="BT12" s="386"/>
      <c r="BU12" s="387"/>
      <c r="BV12" s="385">
        <v>2200000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707742</v>
      </c>
      <c r="S13" s="467"/>
      <c r="T13" s="467"/>
      <c r="U13" s="467"/>
      <c r="V13" s="468"/>
      <c r="W13" s="401" t="s">
        <v>124</v>
      </c>
      <c r="X13" s="402"/>
      <c r="Y13" s="402"/>
      <c r="Z13" s="402"/>
      <c r="AA13" s="402"/>
      <c r="AB13" s="392"/>
      <c r="AC13" s="436">
        <v>9833</v>
      </c>
      <c r="AD13" s="437"/>
      <c r="AE13" s="437"/>
      <c r="AF13" s="437"/>
      <c r="AG13" s="476"/>
      <c r="AH13" s="436">
        <v>12695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-1277048</v>
      </c>
      <c r="BO13" s="386"/>
      <c r="BP13" s="386"/>
      <c r="BQ13" s="386"/>
      <c r="BR13" s="386"/>
      <c r="BS13" s="386"/>
      <c r="BT13" s="386"/>
      <c r="BU13" s="387"/>
      <c r="BV13" s="385">
        <v>1182314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9.3000000000000007</v>
      </c>
      <c r="CU13" s="383"/>
      <c r="CV13" s="383"/>
      <c r="CW13" s="383"/>
      <c r="CX13" s="383"/>
      <c r="CY13" s="383"/>
      <c r="CZ13" s="383"/>
      <c r="DA13" s="384"/>
      <c r="DB13" s="382">
        <v>10.3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718774</v>
      </c>
      <c r="S14" s="467"/>
      <c r="T14" s="467"/>
      <c r="U14" s="467"/>
      <c r="V14" s="468"/>
      <c r="W14" s="375"/>
      <c r="X14" s="376"/>
      <c r="Y14" s="376"/>
      <c r="Z14" s="376"/>
      <c r="AA14" s="376"/>
      <c r="AB14" s="365"/>
      <c r="AC14" s="469">
        <v>2.9</v>
      </c>
      <c r="AD14" s="470"/>
      <c r="AE14" s="470"/>
      <c r="AF14" s="470"/>
      <c r="AG14" s="471"/>
      <c r="AH14" s="469">
        <v>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69.900000000000006</v>
      </c>
      <c r="CU14" s="481"/>
      <c r="CV14" s="481"/>
      <c r="CW14" s="481"/>
      <c r="CX14" s="481"/>
      <c r="CY14" s="481"/>
      <c r="CZ14" s="481"/>
      <c r="DA14" s="482"/>
      <c r="DB14" s="480">
        <v>76.2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710730</v>
      </c>
      <c r="S15" s="467"/>
      <c r="T15" s="467"/>
      <c r="U15" s="467"/>
      <c r="V15" s="468"/>
      <c r="W15" s="401" t="s">
        <v>131</v>
      </c>
      <c r="X15" s="402"/>
      <c r="Y15" s="402"/>
      <c r="Z15" s="402"/>
      <c r="AA15" s="402"/>
      <c r="AB15" s="392"/>
      <c r="AC15" s="436">
        <v>91303</v>
      </c>
      <c r="AD15" s="437"/>
      <c r="AE15" s="437"/>
      <c r="AF15" s="437"/>
      <c r="AG15" s="476"/>
      <c r="AH15" s="436">
        <v>103038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103248685</v>
      </c>
      <c r="BO15" s="349"/>
      <c r="BP15" s="349"/>
      <c r="BQ15" s="349"/>
      <c r="BR15" s="349"/>
      <c r="BS15" s="349"/>
      <c r="BT15" s="349"/>
      <c r="BU15" s="350"/>
      <c r="BV15" s="348">
        <v>101520319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26.6</v>
      </c>
      <c r="AD16" s="470"/>
      <c r="AE16" s="470"/>
      <c r="AF16" s="470"/>
      <c r="AG16" s="471"/>
      <c r="AH16" s="469">
        <v>27.6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113176017</v>
      </c>
      <c r="BO16" s="386"/>
      <c r="BP16" s="386"/>
      <c r="BQ16" s="386"/>
      <c r="BR16" s="386"/>
      <c r="BS16" s="386"/>
      <c r="BT16" s="386"/>
      <c r="BU16" s="387"/>
      <c r="BV16" s="385">
        <v>112951240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241958</v>
      </c>
      <c r="AD17" s="437"/>
      <c r="AE17" s="437"/>
      <c r="AF17" s="437"/>
      <c r="AG17" s="476"/>
      <c r="AH17" s="436">
        <v>251399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134139234</v>
      </c>
      <c r="BO17" s="386"/>
      <c r="BP17" s="386"/>
      <c r="BQ17" s="386"/>
      <c r="BR17" s="386"/>
      <c r="BS17" s="386"/>
      <c r="BT17" s="386"/>
      <c r="BU17" s="387"/>
      <c r="BV17" s="385">
        <v>132261230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1411.9</v>
      </c>
      <c r="M18" s="498"/>
      <c r="N18" s="498"/>
      <c r="O18" s="498"/>
      <c r="P18" s="498"/>
      <c r="Q18" s="498"/>
      <c r="R18" s="499"/>
      <c r="S18" s="499"/>
      <c r="T18" s="499"/>
      <c r="U18" s="499"/>
      <c r="V18" s="500"/>
      <c r="W18" s="403"/>
      <c r="X18" s="404"/>
      <c r="Y18" s="404"/>
      <c r="Z18" s="404"/>
      <c r="AA18" s="404"/>
      <c r="AB18" s="395"/>
      <c r="AC18" s="501">
        <v>70.5</v>
      </c>
      <c r="AD18" s="502"/>
      <c r="AE18" s="502"/>
      <c r="AF18" s="502"/>
      <c r="AG18" s="503"/>
      <c r="AH18" s="501">
        <v>67.5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154303887</v>
      </c>
      <c r="BO18" s="386"/>
      <c r="BP18" s="386"/>
      <c r="BQ18" s="386"/>
      <c r="BR18" s="386"/>
      <c r="BS18" s="386"/>
      <c r="BT18" s="386"/>
      <c r="BU18" s="387"/>
      <c r="BV18" s="385">
        <v>152431719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192799024</v>
      </c>
      <c r="BO19" s="386"/>
      <c r="BP19" s="386"/>
      <c r="BQ19" s="386"/>
      <c r="BR19" s="386"/>
      <c r="BS19" s="386"/>
      <c r="BT19" s="386"/>
      <c r="BU19" s="387"/>
      <c r="BV19" s="385">
        <v>193060124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279019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417580087</v>
      </c>
      <c r="BO23" s="386"/>
      <c r="BP23" s="386"/>
      <c r="BQ23" s="386"/>
      <c r="BR23" s="386"/>
      <c r="BS23" s="386"/>
      <c r="BT23" s="386"/>
      <c r="BU23" s="387"/>
      <c r="BV23" s="385">
        <v>412860456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10000</v>
      </c>
      <c r="R24" s="437"/>
      <c r="S24" s="437"/>
      <c r="T24" s="437"/>
      <c r="U24" s="437"/>
      <c r="V24" s="476"/>
      <c r="W24" s="531"/>
      <c r="X24" s="519"/>
      <c r="Y24" s="520"/>
      <c r="Z24" s="435" t="s">
        <v>154</v>
      </c>
      <c r="AA24" s="415"/>
      <c r="AB24" s="415"/>
      <c r="AC24" s="415"/>
      <c r="AD24" s="415"/>
      <c r="AE24" s="415"/>
      <c r="AF24" s="415"/>
      <c r="AG24" s="416"/>
      <c r="AH24" s="436">
        <v>3783</v>
      </c>
      <c r="AI24" s="437"/>
      <c r="AJ24" s="437"/>
      <c r="AK24" s="437"/>
      <c r="AL24" s="476"/>
      <c r="AM24" s="436">
        <v>12555777</v>
      </c>
      <c r="AN24" s="437"/>
      <c r="AO24" s="437"/>
      <c r="AP24" s="437"/>
      <c r="AQ24" s="437"/>
      <c r="AR24" s="476"/>
      <c r="AS24" s="436">
        <v>3319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78205351</v>
      </c>
      <c r="BO24" s="386"/>
      <c r="BP24" s="386"/>
      <c r="BQ24" s="386"/>
      <c r="BR24" s="386"/>
      <c r="BS24" s="386"/>
      <c r="BT24" s="386"/>
      <c r="BU24" s="387"/>
      <c r="BV24" s="385">
        <v>88549781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9400</v>
      </c>
      <c r="R25" s="437"/>
      <c r="S25" s="437"/>
      <c r="T25" s="437"/>
      <c r="U25" s="437"/>
      <c r="V25" s="476"/>
      <c r="W25" s="531"/>
      <c r="X25" s="519"/>
      <c r="Y25" s="520"/>
      <c r="Z25" s="435" t="s">
        <v>157</v>
      </c>
      <c r="AA25" s="415"/>
      <c r="AB25" s="415"/>
      <c r="AC25" s="415"/>
      <c r="AD25" s="415"/>
      <c r="AE25" s="415"/>
      <c r="AF25" s="415"/>
      <c r="AG25" s="416"/>
      <c r="AH25" s="436">
        <v>770</v>
      </c>
      <c r="AI25" s="437"/>
      <c r="AJ25" s="437"/>
      <c r="AK25" s="437"/>
      <c r="AL25" s="476"/>
      <c r="AM25" s="436">
        <v>2436280</v>
      </c>
      <c r="AN25" s="437"/>
      <c r="AO25" s="437"/>
      <c r="AP25" s="437"/>
      <c r="AQ25" s="437"/>
      <c r="AR25" s="476"/>
      <c r="AS25" s="436">
        <v>3164</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27073826</v>
      </c>
      <c r="BO25" s="349"/>
      <c r="BP25" s="349"/>
      <c r="BQ25" s="349"/>
      <c r="BR25" s="349"/>
      <c r="BS25" s="349"/>
      <c r="BT25" s="349"/>
      <c r="BU25" s="350"/>
      <c r="BV25" s="348">
        <v>26538027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8120</v>
      </c>
      <c r="R26" s="437"/>
      <c r="S26" s="437"/>
      <c r="T26" s="437"/>
      <c r="U26" s="437"/>
      <c r="V26" s="476"/>
      <c r="W26" s="531"/>
      <c r="X26" s="519"/>
      <c r="Y26" s="520"/>
      <c r="Z26" s="435" t="s">
        <v>160</v>
      </c>
      <c r="AA26" s="541"/>
      <c r="AB26" s="541"/>
      <c r="AC26" s="541"/>
      <c r="AD26" s="541"/>
      <c r="AE26" s="541"/>
      <c r="AF26" s="541"/>
      <c r="AG26" s="542"/>
      <c r="AH26" s="436">
        <v>342</v>
      </c>
      <c r="AI26" s="437"/>
      <c r="AJ26" s="437"/>
      <c r="AK26" s="437"/>
      <c r="AL26" s="476"/>
      <c r="AM26" s="436">
        <v>1246248</v>
      </c>
      <c r="AN26" s="437"/>
      <c r="AO26" s="437"/>
      <c r="AP26" s="437"/>
      <c r="AQ26" s="437"/>
      <c r="AR26" s="476"/>
      <c r="AS26" s="436">
        <v>3644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2362534</v>
      </c>
      <c r="BO26" s="386"/>
      <c r="BP26" s="386"/>
      <c r="BQ26" s="386"/>
      <c r="BR26" s="386"/>
      <c r="BS26" s="386"/>
      <c r="BT26" s="386"/>
      <c r="BU26" s="387"/>
      <c r="BV26" s="385">
        <v>2389615</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8240</v>
      </c>
      <c r="R27" s="437"/>
      <c r="S27" s="437"/>
      <c r="T27" s="437"/>
      <c r="U27" s="437"/>
      <c r="V27" s="476"/>
      <c r="W27" s="531"/>
      <c r="X27" s="519"/>
      <c r="Y27" s="520"/>
      <c r="Z27" s="435" t="s">
        <v>163</v>
      </c>
      <c r="AA27" s="415"/>
      <c r="AB27" s="415"/>
      <c r="AC27" s="415"/>
      <c r="AD27" s="415"/>
      <c r="AE27" s="415"/>
      <c r="AF27" s="415"/>
      <c r="AG27" s="416"/>
      <c r="AH27" s="436">
        <v>767</v>
      </c>
      <c r="AI27" s="437"/>
      <c r="AJ27" s="437"/>
      <c r="AK27" s="437"/>
      <c r="AL27" s="476"/>
      <c r="AM27" s="436">
        <v>2508027</v>
      </c>
      <c r="AN27" s="437"/>
      <c r="AO27" s="437"/>
      <c r="AP27" s="437"/>
      <c r="AQ27" s="437"/>
      <c r="AR27" s="476"/>
      <c r="AS27" s="436">
        <v>3270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1900000</v>
      </c>
      <c r="BO27" s="555"/>
      <c r="BP27" s="555"/>
      <c r="BQ27" s="555"/>
      <c r="BR27" s="555"/>
      <c r="BS27" s="555"/>
      <c r="BT27" s="555"/>
      <c r="BU27" s="556"/>
      <c r="BV27" s="554">
        <v>1900000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7350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8607994</v>
      </c>
      <c r="BO28" s="349"/>
      <c r="BP28" s="349"/>
      <c r="BQ28" s="349"/>
      <c r="BR28" s="349"/>
      <c r="BS28" s="349"/>
      <c r="BT28" s="349"/>
      <c r="BU28" s="350"/>
      <c r="BV28" s="348">
        <v>8610095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46</v>
      </c>
      <c r="M29" s="437"/>
      <c r="N29" s="437"/>
      <c r="O29" s="437"/>
      <c r="P29" s="476"/>
      <c r="Q29" s="436">
        <v>6630</v>
      </c>
      <c r="R29" s="437"/>
      <c r="S29" s="437"/>
      <c r="T29" s="437"/>
      <c r="U29" s="437"/>
      <c r="V29" s="476"/>
      <c r="W29" s="532"/>
      <c r="X29" s="533"/>
      <c r="Y29" s="534"/>
      <c r="Z29" s="435" t="s">
        <v>170</v>
      </c>
      <c r="AA29" s="415"/>
      <c r="AB29" s="415"/>
      <c r="AC29" s="415"/>
      <c r="AD29" s="415"/>
      <c r="AE29" s="415"/>
      <c r="AF29" s="415"/>
      <c r="AG29" s="416"/>
      <c r="AH29" s="436">
        <v>4550</v>
      </c>
      <c r="AI29" s="437"/>
      <c r="AJ29" s="437"/>
      <c r="AK29" s="437"/>
      <c r="AL29" s="476"/>
      <c r="AM29" s="436">
        <v>15063804</v>
      </c>
      <c r="AN29" s="437"/>
      <c r="AO29" s="437"/>
      <c r="AP29" s="437"/>
      <c r="AQ29" s="437"/>
      <c r="AR29" s="476"/>
      <c r="AS29" s="436">
        <v>3311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2664622</v>
      </c>
      <c r="BO29" s="386"/>
      <c r="BP29" s="386"/>
      <c r="BQ29" s="386"/>
      <c r="BR29" s="386"/>
      <c r="BS29" s="386"/>
      <c r="BT29" s="386"/>
      <c r="BU29" s="387"/>
      <c r="BV29" s="385">
        <v>2662037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103.3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19656464</v>
      </c>
      <c r="BO30" s="555"/>
      <c r="BP30" s="555"/>
      <c r="BQ30" s="555"/>
      <c r="BR30" s="555"/>
      <c r="BS30" s="555"/>
      <c r="BT30" s="555"/>
      <c r="BU30" s="556"/>
      <c r="BV30" s="554">
        <v>19268822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競輪事業会計</v>
      </c>
      <c r="X34" s="567"/>
      <c r="Y34" s="567"/>
      <c r="Z34" s="567"/>
      <c r="AA34" s="567"/>
      <c r="AB34" s="567"/>
      <c r="AC34" s="567"/>
      <c r="AD34" s="567"/>
      <c r="AE34" s="567"/>
      <c r="AF34" s="567"/>
      <c r="AG34" s="567"/>
      <c r="AH34" s="567"/>
      <c r="AI34" s="567"/>
      <c r="AJ34" s="567"/>
      <c r="AK34" s="567"/>
      <c r="AL34" s="165"/>
      <c r="AM34" s="566">
        <f>IF(AO34="","",MAX(C34:D43,U34:V43)+1)</f>
        <v>14</v>
      </c>
      <c r="AN34" s="566"/>
      <c r="AO34" s="567" t="str">
        <f>IF('各会計、関係団体の財政状況及び健全化判断比率'!B36="","",'各会計、関係団体の財政状況及び健全化判断比率'!B36)</f>
        <v>下水道事業会計</v>
      </c>
      <c r="AP34" s="567"/>
      <c r="AQ34" s="567"/>
      <c r="AR34" s="567"/>
      <c r="AS34" s="567"/>
      <c r="AT34" s="567"/>
      <c r="AU34" s="567"/>
      <c r="AV34" s="567"/>
      <c r="AW34" s="567"/>
      <c r="AX34" s="567"/>
      <c r="AY34" s="567"/>
      <c r="AZ34" s="567"/>
      <c r="BA34" s="567"/>
      <c r="BB34" s="567"/>
      <c r="BC34" s="567"/>
      <c r="BD34" s="165"/>
      <c r="BE34" s="566">
        <f>IF(BG34="","",MAX(C34:D43,U34:V43,AM34:AN43)+1)</f>
        <v>17</v>
      </c>
      <c r="BF34" s="566"/>
      <c r="BG34" s="567" t="str">
        <f>IF('各会計、関係団体の財政状況及び健全化判断比率'!B39="","",'各会計、関係団体の財政状況及び健全化判断比率'!B39)</f>
        <v>清掃工場発電事業会計</v>
      </c>
      <c r="BH34" s="567"/>
      <c r="BI34" s="567"/>
      <c r="BJ34" s="567"/>
      <c r="BK34" s="567"/>
      <c r="BL34" s="567"/>
      <c r="BM34" s="567"/>
      <c r="BN34" s="567"/>
      <c r="BO34" s="567"/>
      <c r="BP34" s="567"/>
      <c r="BQ34" s="567"/>
      <c r="BR34" s="567"/>
      <c r="BS34" s="567"/>
      <c r="BT34" s="567"/>
      <c r="BU34" s="567"/>
      <c r="BV34" s="165"/>
      <c r="BW34" s="566">
        <f>IF(BY34="","",MAX(C34:D43,U34:V43,AM34:AN43,BE34:BF43)+1)</f>
        <v>20</v>
      </c>
      <c r="BX34" s="566"/>
      <c r="BY34" s="567" t="str">
        <f>IF('各会計、関係団体の財政状況及び健全化判断比率'!B68="","",'各会計、関係団体の財政状況及び健全化判断比率'!B68)</f>
        <v>共立蒲原総合病院組合</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静岡市土地開発公社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電気事業経営記念基金会計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国民健康保険事業会計（事業勘定）</v>
      </c>
      <c r="X35" s="567"/>
      <c r="Y35" s="567"/>
      <c r="Z35" s="567"/>
      <c r="AA35" s="567"/>
      <c r="AB35" s="567"/>
      <c r="AC35" s="567"/>
      <c r="AD35" s="567"/>
      <c r="AE35" s="567"/>
      <c r="AF35" s="567"/>
      <c r="AG35" s="567"/>
      <c r="AH35" s="567"/>
      <c r="AI35" s="567"/>
      <c r="AJ35" s="567"/>
      <c r="AK35" s="567"/>
      <c r="AL35" s="165"/>
      <c r="AM35" s="566">
        <f t="shared" ref="AM35:AM43" si="0">IF(AO35="","",AM34+1)</f>
        <v>15</v>
      </c>
      <c r="AN35" s="566"/>
      <c r="AO35" s="567" t="str">
        <f>IF('各会計、関係団体の財政状況及び健全化判断比率'!B37="","",'各会計、関係団体の財政状況及び健全化判断比率'!B37)</f>
        <v>病院事業会計</v>
      </c>
      <c r="AP35" s="567"/>
      <c r="AQ35" s="567"/>
      <c r="AR35" s="567"/>
      <c r="AS35" s="567"/>
      <c r="AT35" s="567"/>
      <c r="AU35" s="567"/>
      <c r="AV35" s="567"/>
      <c r="AW35" s="567"/>
      <c r="AX35" s="567"/>
      <c r="AY35" s="567"/>
      <c r="AZ35" s="567"/>
      <c r="BA35" s="567"/>
      <c r="BB35" s="567"/>
      <c r="BC35" s="567"/>
      <c r="BD35" s="165"/>
      <c r="BE35" s="566">
        <f t="shared" ref="BE35:BE43" si="1">IF(BG35="","",BE34+1)</f>
        <v>18</v>
      </c>
      <c r="BF35" s="566"/>
      <c r="BG35" s="567" t="str">
        <f>IF('各会計、関係団体の財政状況及び健全化判断比率'!B40="","",'各会計、関係団体の財政状況及び健全化判断比率'!B40)</f>
        <v>農業集落排水事業会計</v>
      </c>
      <c r="BH35" s="567"/>
      <c r="BI35" s="567"/>
      <c r="BJ35" s="567"/>
      <c r="BK35" s="567"/>
      <c r="BL35" s="567"/>
      <c r="BM35" s="567"/>
      <c r="BN35" s="567"/>
      <c r="BO35" s="567"/>
      <c r="BP35" s="567"/>
      <c r="BQ35" s="567"/>
      <c r="BR35" s="567"/>
      <c r="BS35" s="567"/>
      <c r="BT35" s="567"/>
      <c r="BU35" s="567"/>
      <c r="BV35" s="165"/>
      <c r="BW35" s="566">
        <f t="shared" ref="BW35:BW43" si="2">IF(BY35="","",BW34+1)</f>
        <v>21</v>
      </c>
      <c r="BX35" s="566"/>
      <c r="BY35" s="567" t="str">
        <f>IF('各会計、関係団体の財政状況及び健全化判断比率'!B69="","",'各会計、関係団体の財政状況及び健全化判断比率'!B69)</f>
        <v>静岡県後期高齢者医療広域連合（事業会計分）</v>
      </c>
      <c r="BZ35" s="567"/>
      <c r="CA35" s="567"/>
      <c r="CB35" s="567"/>
      <c r="CC35" s="567"/>
      <c r="CD35" s="567"/>
      <c r="CE35" s="567"/>
      <c r="CF35" s="567"/>
      <c r="CG35" s="567"/>
      <c r="CH35" s="567"/>
      <c r="CI35" s="567"/>
      <c r="CJ35" s="567"/>
      <c r="CK35" s="567"/>
      <c r="CL35" s="567"/>
      <c r="CM35" s="567"/>
      <c r="CN35" s="165"/>
      <c r="CO35" s="566">
        <f t="shared" ref="CO35:CO43" si="3">IF(CQ35="","",CO34+1)</f>
        <v>25</v>
      </c>
      <c r="CP35" s="566"/>
      <c r="CQ35" s="567" t="str">
        <f>IF('各会計、関係団体の財政状況及び健全化判断比率'!BS8="","",'各会計、関係団体の財政状況及び健全化判断比率'!BS8)</f>
        <v>静岡市まちづくり公社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土地区画整理清算金会計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国民健康保険事業会計（直営診療施設勘定）</v>
      </c>
      <c r="X36" s="567"/>
      <c r="Y36" s="567"/>
      <c r="Z36" s="567"/>
      <c r="AA36" s="567"/>
      <c r="AB36" s="567"/>
      <c r="AC36" s="567"/>
      <c r="AD36" s="567"/>
      <c r="AE36" s="567"/>
      <c r="AF36" s="567"/>
      <c r="AG36" s="567"/>
      <c r="AH36" s="567"/>
      <c r="AI36" s="567"/>
      <c r="AJ36" s="567"/>
      <c r="AK36" s="567"/>
      <c r="AL36" s="165"/>
      <c r="AM36" s="566">
        <f t="shared" si="0"/>
        <v>16</v>
      </c>
      <c r="AN36" s="566"/>
      <c r="AO36" s="567" t="str">
        <f>IF('各会計、関係団体の財政状況及び健全化判断比率'!B38="","",'各会計、関係団体の財政状況及び健全化判断比率'!B38)</f>
        <v>簡易水道事業会計</v>
      </c>
      <c r="AP36" s="567"/>
      <c r="AQ36" s="567"/>
      <c r="AR36" s="567"/>
      <c r="AS36" s="567"/>
      <c r="AT36" s="567"/>
      <c r="AU36" s="567"/>
      <c r="AV36" s="567"/>
      <c r="AW36" s="567"/>
      <c r="AX36" s="567"/>
      <c r="AY36" s="567"/>
      <c r="AZ36" s="567"/>
      <c r="BA36" s="567"/>
      <c r="BB36" s="567"/>
      <c r="BC36" s="567"/>
      <c r="BD36" s="165"/>
      <c r="BE36" s="566">
        <f t="shared" si="1"/>
        <v>19</v>
      </c>
      <c r="BF36" s="566"/>
      <c r="BG36" s="567" t="str">
        <f>IF('各会計、関係団体の財政状況及び健全化判断比率'!B41="","",'各会計、関係団体の財政状況及び健全化判断比率'!B41)</f>
        <v>中央卸売市場事業会計</v>
      </c>
      <c r="BH36" s="567"/>
      <c r="BI36" s="567"/>
      <c r="BJ36" s="567"/>
      <c r="BK36" s="567"/>
      <c r="BL36" s="567"/>
      <c r="BM36" s="567"/>
      <c r="BN36" s="567"/>
      <c r="BO36" s="567"/>
      <c r="BP36" s="567"/>
      <c r="BQ36" s="567"/>
      <c r="BR36" s="567"/>
      <c r="BS36" s="567"/>
      <c r="BT36" s="567"/>
      <c r="BU36" s="567"/>
      <c r="BV36" s="165"/>
      <c r="BW36" s="566">
        <f t="shared" si="2"/>
        <v>22</v>
      </c>
      <c r="BX36" s="566"/>
      <c r="BY36" s="567" t="str">
        <f>IF('各会計、関係団体の財政状況及び健全化判断比率'!B70="","",'各会計、関係団体の財政状況及び健全化判断比率'!B70)</f>
        <v>静岡県後期高齢者医療広域連合（普通会計分）</v>
      </c>
      <c r="BZ36" s="567"/>
      <c r="CA36" s="567"/>
      <c r="CB36" s="567"/>
      <c r="CC36" s="567"/>
      <c r="CD36" s="567"/>
      <c r="CE36" s="567"/>
      <c r="CF36" s="567"/>
      <c r="CG36" s="567"/>
      <c r="CH36" s="567"/>
      <c r="CI36" s="567"/>
      <c r="CJ36" s="567"/>
      <c r="CK36" s="567"/>
      <c r="CL36" s="567"/>
      <c r="CM36" s="567"/>
      <c r="CN36" s="165"/>
      <c r="CO36" s="566">
        <f t="shared" si="3"/>
        <v>26</v>
      </c>
      <c r="CP36" s="566"/>
      <c r="CQ36" s="567" t="str">
        <f>IF('各会計、関係団体の財政状況及び健全化判断比率'!BS9="","",'各会計、関係団体の財政状況及び健全化判断比率'!BS9)</f>
        <v>静岡市文化振興財団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母子・父子・寡婦福祉資金貸付金会計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駐車場事業会計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t="str">
        <f>IF('各会計、関係団体の財政状況及び健全化判断比率'!B42="","",'各会計、関係団体の財政状況及び健全化判断比率'!B42)</f>
        <v/>
      </c>
      <c r="BH37" s="567"/>
      <c r="BI37" s="567"/>
      <c r="BJ37" s="567"/>
      <c r="BK37" s="567"/>
      <c r="BL37" s="567"/>
      <c r="BM37" s="567"/>
      <c r="BN37" s="567"/>
      <c r="BO37" s="567"/>
      <c r="BP37" s="567"/>
      <c r="BQ37" s="567"/>
      <c r="BR37" s="567"/>
      <c r="BS37" s="567"/>
      <c r="BT37" s="567"/>
      <c r="BU37" s="567"/>
      <c r="BV37" s="165"/>
      <c r="BW37" s="566">
        <f t="shared" si="2"/>
        <v>23</v>
      </c>
      <c r="BX37" s="566"/>
      <c r="BY37" s="567" t="str">
        <f>IF('各会計、関係団体の財政状況及び健全化判断比率'!B71="","",'各会計、関係団体の財政状況及び健全化判断比率'!B71)</f>
        <v>静岡地方税滞納整理機構</v>
      </c>
      <c r="BZ37" s="567"/>
      <c r="CA37" s="567"/>
      <c r="CB37" s="567"/>
      <c r="CC37" s="567"/>
      <c r="CD37" s="567"/>
      <c r="CE37" s="567"/>
      <c r="CF37" s="567"/>
      <c r="CG37" s="567"/>
      <c r="CH37" s="567"/>
      <c r="CI37" s="567"/>
      <c r="CJ37" s="567"/>
      <c r="CK37" s="567"/>
      <c r="CL37" s="567"/>
      <c r="CM37" s="567"/>
      <c r="CN37" s="165"/>
      <c r="CO37" s="566">
        <f t="shared" si="3"/>
        <v>27</v>
      </c>
      <c r="CP37" s="566"/>
      <c r="CQ37" s="567" t="str">
        <f>IF('各会計、関係団体の財政状況及び健全化判断比率'!BS10="","",'各会計、関係団体の財政状況及び健全化判断比率'!BS10)</f>
        <v>静岡市体育協会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公債管理事業会計</v>
      </c>
      <c r="F38" s="567"/>
      <c r="G38" s="567"/>
      <c r="H38" s="567"/>
      <c r="I38" s="567"/>
      <c r="J38" s="567"/>
      <c r="K38" s="567"/>
      <c r="L38" s="567"/>
      <c r="M38" s="567"/>
      <c r="N38" s="567"/>
      <c r="O38" s="567"/>
      <c r="P38" s="567"/>
      <c r="Q38" s="567"/>
      <c r="R38" s="567"/>
      <c r="S38" s="567"/>
      <c r="T38" s="165"/>
      <c r="U38" s="566">
        <f t="shared" si="4"/>
        <v>10</v>
      </c>
      <c r="V38" s="566"/>
      <c r="W38" s="567" t="str">
        <f>IF('各会計、関係団体の財政状況及び健全化判断比率'!B32="","",'各会計、関係団体の財政状況及び健全化判断比率'!B32)</f>
        <v>介護保険事業会計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28</v>
      </c>
      <c r="CP38" s="566"/>
      <c r="CQ38" s="567" t="str">
        <f>IF('各会計、関係団体の財政状況及び健全化判断比率'!BS11="","",'各会計、関係団体の財政状況及び健全化判断比率'!BS11)</f>
        <v>静岡市環境公社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11</v>
      </c>
      <c r="V39" s="566"/>
      <c r="W39" s="567" t="str">
        <f>IF('各会計、関係団体の財政状況及び健全化判断比率'!B33="","",'各会計、関係団体の財政状況及び健全化判断比率'!B33)</f>
        <v>介護保険サービス会計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29</v>
      </c>
      <c r="CP39" s="566"/>
      <c r="CQ39" s="567" t="str">
        <f>IF('各会計、関係団体の財政状況及び健全化判断比率'!BS12="","",'各会計、関係団体の財政状況及び健全化判断比率'!BS12)</f>
        <v>静岡観光コンベンション協会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f t="shared" si="4"/>
        <v>12</v>
      </c>
      <c r="V40" s="566"/>
      <c r="W40" s="567" t="str">
        <f>IF('各会計、関係団体の財政状況及び健全化判断比率'!B34="","",'各会計、関係団体の財政状況及び健全化判断比率'!B34)</f>
        <v>後期高齢者医療事業会計</v>
      </c>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30</v>
      </c>
      <c r="CP40" s="566"/>
      <c r="CQ40" s="567" t="str">
        <f>IF('各会計、関係団体の財政状況及び健全化判断比率'!BS13="","",'各会計、関係団体の財政状況及び健全化判断比率'!BS13)</f>
        <v>静岡市勤労者福祉サービスセンター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f t="shared" si="4"/>
        <v>13</v>
      </c>
      <c r="V41" s="566"/>
      <c r="W41" s="567" t="str">
        <f>IF('各会計、関係団体の財政状況及び健全化判断比率'!B35="","",'各会計、関係団体の財政状況及び健全化判断比率'!B35)</f>
        <v>水道事業会計</v>
      </c>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31</v>
      </c>
      <c r="CP41" s="566"/>
      <c r="CQ41" s="567" t="str">
        <f>IF('各会計、関係団体の財政状況及び健全化判断比率'!BS14="","",'各会計、関係団体の財政状況及び健全化判断比率'!BS14)</f>
        <v>静岡産業振興協会</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32</v>
      </c>
      <c r="CP42" s="566"/>
      <c r="CQ42" s="567" t="str">
        <f>IF('各会計、関係団体の財政状況及び健全化判断比率'!BS15="","",'各会計、関係団体の財政状況及び健全化判断比率'!BS15)</f>
        <v>駿府楽市</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33</v>
      </c>
      <c r="CP43" s="566"/>
      <c r="CQ43" s="567" t="str">
        <f>IF('各会計、関係団体の財政状況及び健全化判断比率'!BS16="","",'各会計、関係団体の財政状況及び健全化判断比率'!BS16)</f>
        <v>静岡市動物園協会</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76" t="s">
        <v>24</v>
      </c>
      <c r="C41" s="1177"/>
      <c r="D41" s="81"/>
      <c r="E41" s="1182" t="s">
        <v>25</v>
      </c>
      <c r="F41" s="1182"/>
      <c r="G41" s="1182"/>
      <c r="H41" s="1183"/>
      <c r="I41" s="82">
        <v>390508</v>
      </c>
      <c r="J41" s="83">
        <v>401642</v>
      </c>
      <c r="K41" s="83">
        <v>420297</v>
      </c>
      <c r="L41" s="83">
        <v>431143</v>
      </c>
      <c r="M41" s="84">
        <v>441893</v>
      </c>
    </row>
    <row r="42" spans="2:13" ht="27.75" customHeight="1">
      <c r="B42" s="1178"/>
      <c r="C42" s="1179"/>
      <c r="D42" s="85"/>
      <c r="E42" s="1184" t="s">
        <v>26</v>
      </c>
      <c r="F42" s="1184"/>
      <c r="G42" s="1184"/>
      <c r="H42" s="1185"/>
      <c r="I42" s="86">
        <v>20536</v>
      </c>
      <c r="J42" s="87">
        <v>19510</v>
      </c>
      <c r="K42" s="87">
        <v>10010</v>
      </c>
      <c r="L42" s="87">
        <v>4383</v>
      </c>
      <c r="M42" s="88">
        <v>5890</v>
      </c>
    </row>
    <row r="43" spans="2:13" ht="27.75" customHeight="1">
      <c r="B43" s="1178"/>
      <c r="C43" s="1179"/>
      <c r="D43" s="85"/>
      <c r="E43" s="1184" t="s">
        <v>27</v>
      </c>
      <c r="F43" s="1184"/>
      <c r="G43" s="1184"/>
      <c r="H43" s="1185"/>
      <c r="I43" s="86">
        <v>100356</v>
      </c>
      <c r="J43" s="87">
        <v>96711</v>
      </c>
      <c r="K43" s="87">
        <v>93506</v>
      </c>
      <c r="L43" s="87">
        <v>94704</v>
      </c>
      <c r="M43" s="88">
        <v>92818</v>
      </c>
    </row>
    <row r="44" spans="2:13" ht="27.75" customHeight="1">
      <c r="B44" s="1178"/>
      <c r="C44" s="1179"/>
      <c r="D44" s="85"/>
      <c r="E44" s="1184" t="s">
        <v>28</v>
      </c>
      <c r="F44" s="1184"/>
      <c r="G44" s="1184"/>
      <c r="H44" s="1185"/>
      <c r="I44" s="86">
        <v>1578</v>
      </c>
      <c r="J44" s="87">
        <v>1418</v>
      </c>
      <c r="K44" s="87">
        <v>1279</v>
      </c>
      <c r="L44" s="87">
        <v>1197</v>
      </c>
      <c r="M44" s="88">
        <v>1172</v>
      </c>
    </row>
    <row r="45" spans="2:13" ht="27.75" customHeight="1">
      <c r="B45" s="1178"/>
      <c r="C45" s="1179"/>
      <c r="D45" s="85"/>
      <c r="E45" s="1184" t="s">
        <v>29</v>
      </c>
      <c r="F45" s="1184"/>
      <c r="G45" s="1184"/>
      <c r="H45" s="1185"/>
      <c r="I45" s="86">
        <v>47727</v>
      </c>
      <c r="J45" s="87">
        <v>45989</v>
      </c>
      <c r="K45" s="87">
        <v>44018</v>
      </c>
      <c r="L45" s="87">
        <v>44676</v>
      </c>
      <c r="M45" s="88">
        <v>42083</v>
      </c>
    </row>
    <row r="46" spans="2:13" ht="27.75" customHeight="1">
      <c r="B46" s="1178"/>
      <c r="C46" s="1179"/>
      <c r="D46" s="85"/>
      <c r="E46" s="1184" t="s">
        <v>30</v>
      </c>
      <c r="F46" s="1184"/>
      <c r="G46" s="1184"/>
      <c r="H46" s="1185"/>
      <c r="I46" s="86">
        <v>2569</v>
      </c>
      <c r="J46" s="87">
        <v>2547</v>
      </c>
      <c r="K46" s="87">
        <v>3319</v>
      </c>
      <c r="L46" s="87">
        <v>2255</v>
      </c>
      <c r="M46" s="88">
        <v>2150</v>
      </c>
    </row>
    <row r="47" spans="2:13" ht="27.75" customHeight="1">
      <c r="B47" s="1178"/>
      <c r="C47" s="1179"/>
      <c r="D47" s="85"/>
      <c r="E47" s="1184" t="s">
        <v>31</v>
      </c>
      <c r="F47" s="1184"/>
      <c r="G47" s="1184"/>
      <c r="H47" s="1185"/>
      <c r="I47" s="86" t="s">
        <v>486</v>
      </c>
      <c r="J47" s="87" t="s">
        <v>486</v>
      </c>
      <c r="K47" s="87" t="s">
        <v>486</v>
      </c>
      <c r="L47" s="87" t="s">
        <v>486</v>
      </c>
      <c r="M47" s="88" t="s">
        <v>486</v>
      </c>
    </row>
    <row r="48" spans="2:13" ht="27.75" customHeight="1">
      <c r="B48" s="1180"/>
      <c r="C48" s="1181"/>
      <c r="D48" s="85"/>
      <c r="E48" s="1184" t="s">
        <v>32</v>
      </c>
      <c r="F48" s="1184"/>
      <c r="G48" s="1184"/>
      <c r="H48" s="1185"/>
      <c r="I48" s="86" t="s">
        <v>486</v>
      </c>
      <c r="J48" s="87" t="s">
        <v>486</v>
      </c>
      <c r="K48" s="87" t="s">
        <v>486</v>
      </c>
      <c r="L48" s="87" t="s">
        <v>486</v>
      </c>
      <c r="M48" s="88" t="s">
        <v>486</v>
      </c>
    </row>
    <row r="49" spans="2:13" ht="27.75" customHeight="1">
      <c r="B49" s="1186" t="s">
        <v>33</v>
      </c>
      <c r="C49" s="1187"/>
      <c r="D49" s="89"/>
      <c r="E49" s="1184" t="s">
        <v>34</v>
      </c>
      <c r="F49" s="1184"/>
      <c r="G49" s="1184"/>
      <c r="H49" s="1185"/>
      <c r="I49" s="86">
        <v>34167</v>
      </c>
      <c r="J49" s="87">
        <v>36115</v>
      </c>
      <c r="K49" s="87">
        <v>42052</v>
      </c>
      <c r="L49" s="87">
        <v>49956</v>
      </c>
      <c r="M49" s="88">
        <v>58151</v>
      </c>
    </row>
    <row r="50" spans="2:13" ht="27.75" customHeight="1">
      <c r="B50" s="1178"/>
      <c r="C50" s="1179"/>
      <c r="D50" s="85"/>
      <c r="E50" s="1184" t="s">
        <v>35</v>
      </c>
      <c r="F50" s="1184"/>
      <c r="G50" s="1184"/>
      <c r="H50" s="1185"/>
      <c r="I50" s="86">
        <v>82958</v>
      </c>
      <c r="J50" s="87">
        <v>86095</v>
      </c>
      <c r="K50" s="87">
        <v>87557</v>
      </c>
      <c r="L50" s="87">
        <v>88092</v>
      </c>
      <c r="M50" s="88">
        <v>87384</v>
      </c>
    </row>
    <row r="51" spans="2:13" ht="27.75" customHeight="1">
      <c r="B51" s="1180"/>
      <c r="C51" s="1181"/>
      <c r="D51" s="85"/>
      <c r="E51" s="1184" t="s">
        <v>36</v>
      </c>
      <c r="F51" s="1184"/>
      <c r="G51" s="1184"/>
      <c r="H51" s="1185"/>
      <c r="I51" s="86">
        <v>293133</v>
      </c>
      <c r="J51" s="87">
        <v>304269</v>
      </c>
      <c r="K51" s="87">
        <v>321240</v>
      </c>
      <c r="L51" s="87">
        <v>333681</v>
      </c>
      <c r="M51" s="88">
        <v>343410</v>
      </c>
    </row>
    <row r="52" spans="2:13" ht="27.75" customHeight="1" thickBot="1">
      <c r="B52" s="1188" t="s">
        <v>37</v>
      </c>
      <c r="C52" s="1189"/>
      <c r="D52" s="90"/>
      <c r="E52" s="1190" t="s">
        <v>38</v>
      </c>
      <c r="F52" s="1190"/>
      <c r="G52" s="1190"/>
      <c r="H52" s="1191"/>
      <c r="I52" s="91">
        <v>153017</v>
      </c>
      <c r="J52" s="92">
        <v>141339</v>
      </c>
      <c r="K52" s="92">
        <v>121580</v>
      </c>
      <c r="L52" s="92">
        <v>106629</v>
      </c>
      <c r="M52" s="93">
        <v>97060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70803</v>
      </c>
      <c r="E3" s="116"/>
      <c r="F3" s="117">
        <v>52334</v>
      </c>
      <c r="G3" s="118"/>
      <c r="H3" s="119"/>
    </row>
    <row r="4" spans="1:8">
      <c r="A4" s="120"/>
      <c r="B4" s="121"/>
      <c r="C4" s="122"/>
      <c r="D4" s="123">
        <v>48225</v>
      </c>
      <c r="E4" s="124"/>
      <c r="F4" s="125">
        <v>29965</v>
      </c>
      <c r="G4" s="126"/>
      <c r="H4" s="127"/>
    </row>
    <row r="5" spans="1:8">
      <c r="A5" s="108" t="s">
        <v>518</v>
      </c>
      <c r="B5" s="113"/>
      <c r="C5" s="114"/>
      <c r="D5" s="115">
        <v>69354</v>
      </c>
      <c r="E5" s="116"/>
      <c r="F5" s="117">
        <v>48794</v>
      </c>
      <c r="G5" s="118"/>
      <c r="H5" s="119"/>
    </row>
    <row r="6" spans="1:8">
      <c r="A6" s="120"/>
      <c r="B6" s="121"/>
      <c r="C6" s="122"/>
      <c r="D6" s="123">
        <v>35243</v>
      </c>
      <c r="E6" s="124"/>
      <c r="F6" s="125">
        <v>25698</v>
      </c>
      <c r="G6" s="126"/>
      <c r="H6" s="127"/>
    </row>
    <row r="7" spans="1:8">
      <c r="A7" s="108" t="s">
        <v>519</v>
      </c>
      <c r="B7" s="113"/>
      <c r="C7" s="114"/>
      <c r="D7" s="115">
        <v>75439</v>
      </c>
      <c r="E7" s="116"/>
      <c r="F7" s="117">
        <v>47129</v>
      </c>
      <c r="G7" s="118"/>
      <c r="H7" s="119"/>
    </row>
    <row r="8" spans="1:8">
      <c r="A8" s="120"/>
      <c r="B8" s="121"/>
      <c r="C8" s="122"/>
      <c r="D8" s="123">
        <v>36335</v>
      </c>
      <c r="E8" s="124"/>
      <c r="F8" s="125">
        <v>23069</v>
      </c>
      <c r="G8" s="126"/>
      <c r="H8" s="127"/>
    </row>
    <row r="9" spans="1:8">
      <c r="A9" s="108" t="s">
        <v>520</v>
      </c>
      <c r="B9" s="113"/>
      <c r="C9" s="114"/>
      <c r="D9" s="115">
        <v>65746</v>
      </c>
      <c r="E9" s="116"/>
      <c r="F9" s="117">
        <v>50848</v>
      </c>
      <c r="G9" s="118"/>
      <c r="H9" s="119"/>
    </row>
    <row r="10" spans="1:8">
      <c r="A10" s="120"/>
      <c r="B10" s="121"/>
      <c r="C10" s="122"/>
      <c r="D10" s="123">
        <v>30538</v>
      </c>
      <c r="E10" s="124"/>
      <c r="F10" s="125">
        <v>22583</v>
      </c>
      <c r="G10" s="126"/>
      <c r="H10" s="127"/>
    </row>
    <row r="11" spans="1:8">
      <c r="A11" s="108" t="s">
        <v>521</v>
      </c>
      <c r="B11" s="113"/>
      <c r="C11" s="114"/>
      <c r="D11" s="115">
        <v>60455</v>
      </c>
      <c r="E11" s="116"/>
      <c r="F11" s="117">
        <v>53572</v>
      </c>
      <c r="G11" s="118"/>
      <c r="H11" s="119"/>
    </row>
    <row r="12" spans="1:8">
      <c r="A12" s="120"/>
      <c r="B12" s="121"/>
      <c r="C12" s="128"/>
      <c r="D12" s="123">
        <v>30481</v>
      </c>
      <c r="E12" s="124"/>
      <c r="F12" s="125">
        <v>25259</v>
      </c>
      <c r="G12" s="126"/>
      <c r="H12" s="127"/>
    </row>
    <row r="13" spans="1:8">
      <c r="A13" s="108"/>
      <c r="B13" s="113"/>
      <c r="C13" s="129"/>
      <c r="D13" s="130">
        <v>68359</v>
      </c>
      <c r="E13" s="131"/>
      <c r="F13" s="132">
        <v>50535</v>
      </c>
      <c r="G13" s="133"/>
      <c r="H13" s="119"/>
    </row>
    <row r="14" spans="1:8">
      <c r="A14" s="120"/>
      <c r="B14" s="121"/>
      <c r="C14" s="122"/>
      <c r="D14" s="123">
        <v>36164</v>
      </c>
      <c r="E14" s="124"/>
      <c r="F14" s="125">
        <v>25315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2.56</v>
      </c>
      <c r="C19" s="134">
        <f>ROUND(VALUE(SUBSTITUTE(実質収支比率等に係る経年分析!G$48,"▲","-")),2)</f>
        <v>2.4700000000000002</v>
      </c>
      <c r="D19" s="134">
        <f>ROUND(VALUE(SUBSTITUTE(実質収支比率等に係る経年分析!H$48,"▲","-")),2)</f>
        <v>2.4900000000000002</v>
      </c>
      <c r="E19" s="134">
        <f>ROUND(VALUE(SUBSTITUTE(実質収支比率等に係る経年分析!I$48,"▲","-")),2)</f>
        <v>3.17</v>
      </c>
      <c r="F19" s="134">
        <f>ROUND(VALUE(SUBSTITUTE(実質収支比率等に係る経年分析!J$48,"▲","-")),2)</f>
        <v>2.41</v>
      </c>
    </row>
    <row r="20" spans="1:11">
      <c r="A20" s="134" t="s">
        <v>43</v>
      </c>
      <c r="B20" s="134">
        <f>ROUND(VALUE(SUBSTITUTE(実質収支比率等に係る経年分析!F$47,"▲","-")),2)</f>
        <v>5.13</v>
      </c>
      <c r="C20" s="134">
        <f>ROUND(VALUE(SUBSTITUTE(実質収支比率等に係る経年分析!G$47,"▲","-")),2)</f>
        <v>5.13</v>
      </c>
      <c r="D20" s="134">
        <f>ROUND(VALUE(SUBSTITUTE(実質収支比率等に係る経年分析!H$47,"▲","-")),2)</f>
        <v>5.26</v>
      </c>
      <c r="E20" s="134">
        <f>ROUND(VALUE(SUBSTITUTE(実質収支比率等に係る経年分析!I$47,"▲","-")),2)</f>
        <v>5.21</v>
      </c>
      <c r="F20" s="134">
        <f>ROUND(VALUE(SUBSTITUTE(実質収支比率等に係る経年分析!J$47,"▲","-")),2)</f>
        <v>5.24</v>
      </c>
    </row>
    <row r="21" spans="1:11">
      <c r="A21" s="134" t="s">
        <v>44</v>
      </c>
      <c r="B21" s="134">
        <f>IF(ISNUMBER(VALUE(SUBSTITUTE(実質収支比率等に係る経年分析!F$49,"▲","-"))),ROUND(VALUE(SUBSTITUTE(実質収支比率等に係る経年分析!F$49,"▲","-")),2),NA())</f>
        <v>1.38</v>
      </c>
      <c r="C21" s="134">
        <f>IF(ISNUMBER(VALUE(SUBSTITUTE(実質収支比率等に係る経年分析!G$49,"▲","-"))),ROUND(VALUE(SUBSTITUTE(実質収支比率等に係る経年分析!G$49,"▲","-")),2),NA())</f>
        <v>0.01</v>
      </c>
      <c r="D21" s="134">
        <f>IF(ISNUMBER(VALUE(SUBSTITUTE(実質収支比率等に係る経年分析!H$49,"▲","-"))),ROUND(VALUE(SUBSTITUTE(実質収支比率等に係る経年分析!H$49,"▲","-")),2),NA())</f>
        <v>0.23</v>
      </c>
      <c r="E21" s="134">
        <f>IF(ISNUMBER(VALUE(SUBSTITUTE(実質収支比率等に係る経年分析!I$49,"▲","-"))),ROUND(VALUE(SUBSTITUTE(実質収支比率等に係る経年分析!I$49,"▲","-")),2),NA())</f>
        <v>0.72</v>
      </c>
      <c r="F21" s="134">
        <f>IF(ISNUMBER(VALUE(SUBSTITUTE(実質収支比率等に係る経年分析!J$49,"▲","-"))),ROUND(VALUE(SUBSTITUTE(実質収支比率等に係る経年分析!J$49,"▲","-")),2),NA())</f>
        <v>-0.78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0.16</v>
      </c>
    </row>
    <row r="30" spans="1:11">
      <c r="A30" s="135" t="str">
        <f>IF(連結実質赤字比率に係る赤字・黒字の構成分析!C$40="",NA(),連結実質赤字比率に係る赤字・黒字の構成分析!C$40)</f>
        <v>競輪事業会計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0.22</v>
      </c>
    </row>
    <row r="31" spans="1:11">
      <c r="A31" s="135" t="str">
        <f>IF(連結実質赤字比率に係る赤字・黒字の構成分析!C$39="",NA(),連結実質赤字比率に係る赤字・黒字の構成分析!C$39)</f>
        <v>介護保険事業会計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2.56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2.41</v>
      </c>
    </row>
    <row r="33" spans="1:16">
      <c r="A33" s="135" t="str">
        <f>IF(連結実質赤字比率に係る赤字・黒字の構成分析!C$37="",NA(),連結実質赤字比率に係る赤字・黒字の構成分析!C$37)</f>
        <v>国民健康保険事業会計（事業勘定）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2.5299999999999998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2.44</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2.4500000000000002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4.18</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9.3800000000000008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9.2100000000000009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31425</v>
      </c>
      <c r="E42" s="136"/>
      <c r="F42" s="136"/>
      <c r="G42" s="136">
        <f>'実質公債費比率（分子）の構造'!L$52</f>
        <v>33005</v>
      </c>
      <c r="H42" s="136"/>
      <c r="I42" s="136"/>
      <c r="J42" s="136">
        <f>'実質公債費比率（分子）の構造'!M$52</f>
        <v>34246</v>
      </c>
      <c r="K42" s="136"/>
      <c r="L42" s="136"/>
      <c r="M42" s="136">
        <f>'実質公債費比率（分子）の構造'!N$52</f>
        <v>35322</v>
      </c>
      <c r="N42" s="136"/>
      <c r="O42" s="136"/>
      <c r="P42" s="136">
        <f>'実質公債費比率（分子）の構造'!O$52</f>
        <v>35688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2787</v>
      </c>
      <c r="C44" s="136"/>
      <c r="D44" s="136"/>
      <c r="E44" s="136">
        <f>'実質公債費比率（分子）の構造'!L$50</f>
        <v>2070</v>
      </c>
      <c r="F44" s="136"/>
      <c r="G44" s="136"/>
      <c r="H44" s="136">
        <f>'実質公債費比率（分子）の構造'!M$50</f>
        <v>1886</v>
      </c>
      <c r="I44" s="136"/>
      <c r="J44" s="136"/>
      <c r="K44" s="136">
        <f>'実質公債費比率（分子）の構造'!N$50</f>
        <v>788</v>
      </c>
      <c r="L44" s="136"/>
      <c r="M44" s="136"/>
      <c r="N44" s="136">
        <f>'実質公債費比率（分子）の構造'!O$50</f>
        <v>732</v>
      </c>
      <c r="O44" s="136"/>
      <c r="P44" s="136"/>
    </row>
    <row r="45" spans="1:16">
      <c r="A45" s="136" t="s">
        <v>54</v>
      </c>
      <c r="B45" s="136">
        <f>'実質公債費比率（分子）の構造'!K$49</f>
        <v>182</v>
      </c>
      <c r="C45" s="136"/>
      <c r="D45" s="136"/>
      <c r="E45" s="136">
        <f>'実質公債費比率（分子）の構造'!L$49</f>
        <v>180</v>
      </c>
      <c r="F45" s="136"/>
      <c r="G45" s="136"/>
      <c r="H45" s="136">
        <f>'実質公債費比率（分子）の構造'!M$49</f>
        <v>173</v>
      </c>
      <c r="I45" s="136"/>
      <c r="J45" s="136"/>
      <c r="K45" s="136">
        <f>'実質公債費比率（分子）の構造'!N$49</f>
        <v>118</v>
      </c>
      <c r="L45" s="136"/>
      <c r="M45" s="136"/>
      <c r="N45" s="136">
        <f>'実質公債費比率（分子）の構造'!O$49</f>
        <v>139</v>
      </c>
      <c r="O45" s="136"/>
      <c r="P45" s="136"/>
    </row>
    <row r="46" spans="1:16">
      <c r="A46" s="136" t="s">
        <v>55</v>
      </c>
      <c r="B46" s="136">
        <f>'実質公債費比率（分子）の構造'!K$48</f>
        <v>7977</v>
      </c>
      <c r="C46" s="136"/>
      <c r="D46" s="136"/>
      <c r="E46" s="136">
        <f>'実質公債費比率（分子）の構造'!L$48</f>
        <v>8060</v>
      </c>
      <c r="F46" s="136"/>
      <c r="G46" s="136"/>
      <c r="H46" s="136">
        <f>'実質公債費比率（分子）の構造'!M$48</f>
        <v>7839</v>
      </c>
      <c r="I46" s="136"/>
      <c r="J46" s="136"/>
      <c r="K46" s="136">
        <f>'実質公債費比率（分子）の構造'!N$48</f>
        <v>8348</v>
      </c>
      <c r="L46" s="136"/>
      <c r="M46" s="136"/>
      <c r="N46" s="136">
        <f>'実質公債費比率（分子）の構造'!O$48</f>
        <v>8314</v>
      </c>
      <c r="O46" s="136"/>
      <c r="P46" s="136"/>
    </row>
    <row r="47" spans="1:16">
      <c r="A47" s="136" t="s">
        <v>56</v>
      </c>
      <c r="B47" s="136">
        <f>'実質公債費比率（分子）の構造'!K$47</f>
        <v>2400</v>
      </c>
      <c r="C47" s="136"/>
      <c r="D47" s="136"/>
      <c r="E47" s="136">
        <f>'実質公債費比率（分子）の構造'!L$47</f>
        <v>3100</v>
      </c>
      <c r="F47" s="136"/>
      <c r="G47" s="136"/>
      <c r="H47" s="136">
        <f>'実質公債費比率（分子）の構造'!M$47</f>
        <v>3800</v>
      </c>
      <c r="I47" s="136"/>
      <c r="J47" s="136"/>
      <c r="K47" s="136">
        <f>'実質公債費比率（分子）の構造'!N$47</f>
        <v>4500</v>
      </c>
      <c r="L47" s="136"/>
      <c r="M47" s="136"/>
      <c r="N47" s="136">
        <f>'実質公債費比率（分子）の構造'!O$47</f>
        <v>5167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36030</v>
      </c>
      <c r="C49" s="136"/>
      <c r="D49" s="136"/>
      <c r="E49" s="136">
        <f>'実質公債費比率（分子）の構造'!L$45</f>
        <v>35206</v>
      </c>
      <c r="F49" s="136"/>
      <c r="G49" s="136"/>
      <c r="H49" s="136">
        <f>'実質公債費比率（分子）の構造'!M$45</f>
        <v>35029</v>
      </c>
      <c r="I49" s="136"/>
      <c r="J49" s="136"/>
      <c r="K49" s="136">
        <f>'実質公債費比率（分子）の構造'!N$45</f>
        <v>34746</v>
      </c>
      <c r="L49" s="136"/>
      <c r="M49" s="136"/>
      <c r="N49" s="136">
        <f>'実質公債費比率（分子）の構造'!O$45</f>
        <v>32665</v>
      </c>
      <c r="O49" s="136"/>
      <c r="P49" s="136"/>
    </row>
    <row r="50" spans="1:16">
      <c r="A50" s="136" t="s">
        <v>59</v>
      </c>
      <c r="B50" s="136" t="e">
        <f>NA()</f>
        <v>#N/A</v>
      </c>
      <c r="C50" s="136">
        <f>IF(ISNUMBER('実質公債費比率（分子）の構造'!K$53),'実質公債費比率（分子）の構造'!K$53,NA())</f>
        <v>17951</v>
      </c>
      <c r="D50" s="136" t="e">
        <f>NA()</f>
        <v>#N/A</v>
      </c>
      <c r="E50" s="136" t="e">
        <f>NA()</f>
        <v>#N/A</v>
      </c>
      <c r="F50" s="136">
        <f>IF(ISNUMBER('実質公債費比率（分子）の構造'!L$53),'実質公債費比率（分子）の構造'!L$53,NA())</f>
        <v>15611</v>
      </c>
      <c r="G50" s="136" t="e">
        <f>NA()</f>
        <v>#N/A</v>
      </c>
      <c r="H50" s="136" t="e">
        <f>NA()</f>
        <v>#N/A</v>
      </c>
      <c r="I50" s="136">
        <f>IF(ISNUMBER('実質公債費比率（分子）の構造'!M$53),'実質公債費比率（分子）の構造'!M$53,NA())</f>
        <v>14481</v>
      </c>
      <c r="J50" s="136" t="e">
        <f>NA()</f>
        <v>#N/A</v>
      </c>
      <c r="K50" s="136" t="e">
        <f>NA()</f>
        <v>#N/A</v>
      </c>
      <c r="L50" s="136">
        <f>IF(ISNUMBER('実質公債費比率（分子）の構造'!N$53),'実質公債費比率（分子）の構造'!N$53,NA())</f>
        <v>13178</v>
      </c>
      <c r="M50" s="136" t="e">
        <f>NA()</f>
        <v>#N/A</v>
      </c>
      <c r="N50" s="136" t="e">
        <f>NA()</f>
        <v>#N/A</v>
      </c>
      <c r="O50" s="136">
        <f>IF(ISNUMBER('実質公債費比率（分子）の構造'!O$53),'実質公債費比率（分子）の構造'!O$53,NA())</f>
        <v>11329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293133</v>
      </c>
      <c r="E56" s="135"/>
      <c r="F56" s="135"/>
      <c r="G56" s="135">
        <f>'将来負担比率（分子）の構造'!J$51</f>
        <v>304269</v>
      </c>
      <c r="H56" s="135"/>
      <c r="I56" s="135"/>
      <c r="J56" s="135">
        <f>'将来負担比率（分子）の構造'!K$51</f>
        <v>321240</v>
      </c>
      <c r="K56" s="135"/>
      <c r="L56" s="135"/>
      <c r="M56" s="135">
        <f>'将来負担比率（分子）の構造'!L$51</f>
        <v>333681</v>
      </c>
      <c r="N56" s="135"/>
      <c r="O56" s="135"/>
      <c r="P56" s="135">
        <f>'将来負担比率（分子）の構造'!M$51</f>
        <v>343410</v>
      </c>
    </row>
    <row r="57" spans="1:16">
      <c r="A57" s="135" t="s">
        <v>35</v>
      </c>
      <c r="B57" s="135"/>
      <c r="C57" s="135"/>
      <c r="D57" s="135">
        <f>'将来負担比率（分子）の構造'!I$50</f>
        <v>82958</v>
      </c>
      <c r="E57" s="135"/>
      <c r="F57" s="135"/>
      <c r="G57" s="135">
        <f>'将来負担比率（分子）の構造'!J$50</f>
        <v>86095</v>
      </c>
      <c r="H57" s="135"/>
      <c r="I57" s="135"/>
      <c r="J57" s="135">
        <f>'将来負担比率（分子）の構造'!K$50</f>
        <v>87557</v>
      </c>
      <c r="K57" s="135"/>
      <c r="L57" s="135"/>
      <c r="M57" s="135">
        <f>'将来負担比率（分子）の構造'!L$50</f>
        <v>88092</v>
      </c>
      <c r="N57" s="135"/>
      <c r="O57" s="135"/>
      <c r="P57" s="135">
        <f>'将来負担比率（分子）の構造'!M$50</f>
        <v>87384</v>
      </c>
    </row>
    <row r="58" spans="1:16">
      <c r="A58" s="135" t="s">
        <v>34</v>
      </c>
      <c r="B58" s="135"/>
      <c r="C58" s="135"/>
      <c r="D58" s="135">
        <f>'将来負担比率（分子）の構造'!I$49</f>
        <v>34167</v>
      </c>
      <c r="E58" s="135"/>
      <c r="F58" s="135"/>
      <c r="G58" s="135">
        <f>'将来負担比率（分子）の構造'!J$49</f>
        <v>36115</v>
      </c>
      <c r="H58" s="135"/>
      <c r="I58" s="135"/>
      <c r="J58" s="135">
        <f>'将来負担比率（分子）の構造'!K$49</f>
        <v>42052</v>
      </c>
      <c r="K58" s="135"/>
      <c r="L58" s="135"/>
      <c r="M58" s="135">
        <f>'将来負担比率（分子）の構造'!L$49</f>
        <v>49956</v>
      </c>
      <c r="N58" s="135"/>
      <c r="O58" s="135"/>
      <c r="P58" s="135">
        <f>'将来負担比率（分子）の構造'!M$49</f>
        <v>58151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2569</v>
      </c>
      <c r="C61" s="135"/>
      <c r="D61" s="135"/>
      <c r="E61" s="135">
        <f>'将来負担比率（分子）の構造'!J$46</f>
        <v>2547</v>
      </c>
      <c r="F61" s="135"/>
      <c r="G61" s="135"/>
      <c r="H61" s="135">
        <f>'将来負担比率（分子）の構造'!K$46</f>
        <v>3319</v>
      </c>
      <c r="I61" s="135"/>
      <c r="J61" s="135"/>
      <c r="K61" s="135">
        <f>'将来負担比率（分子）の構造'!L$46</f>
        <v>2255</v>
      </c>
      <c r="L61" s="135"/>
      <c r="M61" s="135"/>
      <c r="N61" s="135">
        <f>'将来負担比率（分子）の構造'!M$46</f>
        <v>2150</v>
      </c>
      <c r="O61" s="135"/>
      <c r="P61" s="135"/>
    </row>
    <row r="62" spans="1:16">
      <c r="A62" s="135" t="s">
        <v>29</v>
      </c>
      <c r="B62" s="135">
        <f>'将来負担比率（分子）の構造'!I$45</f>
        <v>47727</v>
      </c>
      <c r="C62" s="135"/>
      <c r="D62" s="135"/>
      <c r="E62" s="135">
        <f>'将来負担比率（分子）の構造'!J$45</f>
        <v>45989</v>
      </c>
      <c r="F62" s="135"/>
      <c r="G62" s="135"/>
      <c r="H62" s="135">
        <f>'将来負担比率（分子）の構造'!K$45</f>
        <v>44018</v>
      </c>
      <c r="I62" s="135"/>
      <c r="J62" s="135"/>
      <c r="K62" s="135">
        <f>'将来負担比率（分子）の構造'!L$45</f>
        <v>44676</v>
      </c>
      <c r="L62" s="135"/>
      <c r="M62" s="135"/>
      <c r="N62" s="135">
        <f>'将来負担比率（分子）の構造'!M$45</f>
        <v>42083</v>
      </c>
      <c r="O62" s="135"/>
      <c r="P62" s="135"/>
    </row>
    <row r="63" spans="1:16">
      <c r="A63" s="135" t="s">
        <v>28</v>
      </c>
      <c r="B63" s="135">
        <f>'将来負担比率（分子）の構造'!I$44</f>
        <v>1578</v>
      </c>
      <c r="C63" s="135"/>
      <c r="D63" s="135"/>
      <c r="E63" s="135">
        <f>'将来負担比率（分子）の構造'!J$44</f>
        <v>1418</v>
      </c>
      <c r="F63" s="135"/>
      <c r="G63" s="135"/>
      <c r="H63" s="135">
        <f>'将来負担比率（分子）の構造'!K$44</f>
        <v>1279</v>
      </c>
      <c r="I63" s="135"/>
      <c r="J63" s="135"/>
      <c r="K63" s="135">
        <f>'将来負担比率（分子）の構造'!L$44</f>
        <v>1197</v>
      </c>
      <c r="L63" s="135"/>
      <c r="M63" s="135"/>
      <c r="N63" s="135">
        <f>'将来負担比率（分子）の構造'!M$44</f>
        <v>1172</v>
      </c>
      <c r="O63" s="135"/>
      <c r="P63" s="135"/>
    </row>
    <row r="64" spans="1:16">
      <c r="A64" s="135" t="s">
        <v>27</v>
      </c>
      <c r="B64" s="135">
        <f>'将来負担比率（分子）の構造'!I$43</f>
        <v>100356</v>
      </c>
      <c r="C64" s="135"/>
      <c r="D64" s="135"/>
      <c r="E64" s="135">
        <f>'将来負担比率（分子）の構造'!J$43</f>
        <v>96711</v>
      </c>
      <c r="F64" s="135"/>
      <c r="G64" s="135"/>
      <c r="H64" s="135">
        <f>'将来負担比率（分子）の構造'!K$43</f>
        <v>93506</v>
      </c>
      <c r="I64" s="135"/>
      <c r="J64" s="135"/>
      <c r="K64" s="135">
        <f>'将来負担比率（分子）の構造'!L$43</f>
        <v>94704</v>
      </c>
      <c r="L64" s="135"/>
      <c r="M64" s="135"/>
      <c r="N64" s="135">
        <f>'将来負担比率（分子）の構造'!M$43</f>
        <v>92818</v>
      </c>
      <c r="O64" s="135"/>
      <c r="P64" s="135"/>
    </row>
    <row r="65" spans="1:16">
      <c r="A65" s="135" t="s">
        <v>26</v>
      </c>
      <c r="B65" s="135">
        <f>'将来負担比率（分子）の構造'!I$42</f>
        <v>20536</v>
      </c>
      <c r="C65" s="135"/>
      <c r="D65" s="135"/>
      <c r="E65" s="135">
        <f>'将来負担比率（分子）の構造'!J$42</f>
        <v>19510</v>
      </c>
      <c r="F65" s="135"/>
      <c r="G65" s="135"/>
      <c r="H65" s="135">
        <f>'将来負担比率（分子）の構造'!K$42</f>
        <v>10010</v>
      </c>
      <c r="I65" s="135"/>
      <c r="J65" s="135"/>
      <c r="K65" s="135">
        <f>'将来負担比率（分子）の構造'!L$42</f>
        <v>4383</v>
      </c>
      <c r="L65" s="135"/>
      <c r="M65" s="135"/>
      <c r="N65" s="135">
        <f>'将来負担比率（分子）の構造'!M$42</f>
        <v>5890</v>
      </c>
      <c r="O65" s="135"/>
      <c r="P65" s="135"/>
    </row>
    <row r="66" spans="1:16">
      <c r="A66" s="135" t="s">
        <v>25</v>
      </c>
      <c r="B66" s="135">
        <f>'将来負担比率（分子）の構造'!I$41</f>
        <v>390508</v>
      </c>
      <c r="C66" s="135"/>
      <c r="D66" s="135"/>
      <c r="E66" s="135">
        <f>'将来負担比率（分子）の構造'!J$41</f>
        <v>401642</v>
      </c>
      <c r="F66" s="135"/>
      <c r="G66" s="135"/>
      <c r="H66" s="135">
        <f>'将来負担比率（分子）の構造'!K$41</f>
        <v>420297</v>
      </c>
      <c r="I66" s="135"/>
      <c r="J66" s="135"/>
      <c r="K66" s="135">
        <f>'将来負担比率（分子）の構造'!L$41</f>
        <v>431143</v>
      </c>
      <c r="L66" s="135"/>
      <c r="M66" s="135"/>
      <c r="N66" s="135">
        <f>'将来負担比率（分子）の構造'!M$41</f>
        <v>441893</v>
      </c>
      <c r="O66" s="135"/>
      <c r="P66" s="135"/>
    </row>
    <row r="67" spans="1:16">
      <c r="A67" s="135" t="s">
        <v>63</v>
      </c>
      <c r="B67" s="135" t="e">
        <f>NA()</f>
        <v>#N/A</v>
      </c>
      <c r="C67" s="135">
        <f>IF(ISNUMBER('将来負担比率（分子）の構造'!I$52), IF('将来負担比率（分子）の構造'!I$52 &lt; 0, 0, '将来負担比率（分子）の構造'!I$52), NA())</f>
        <v>153017</v>
      </c>
      <c r="D67" s="135" t="e">
        <f>NA()</f>
        <v>#N/A</v>
      </c>
      <c r="E67" s="135" t="e">
        <f>NA()</f>
        <v>#N/A</v>
      </c>
      <c r="F67" s="135">
        <f>IF(ISNUMBER('将来負担比率（分子）の構造'!J$52), IF('将来負担比率（分子）の構造'!J$52 &lt; 0, 0, '将来負担比率（分子）の構造'!J$52), NA())</f>
        <v>141339</v>
      </c>
      <c r="G67" s="135" t="e">
        <f>NA()</f>
        <v>#N/A</v>
      </c>
      <c r="H67" s="135" t="e">
        <f>NA()</f>
        <v>#N/A</v>
      </c>
      <c r="I67" s="135">
        <f>IF(ISNUMBER('将来負担比率（分子）の構造'!K$52), IF('将来負担比率（分子）の構造'!K$52 &lt; 0, 0, '将来負担比率（分子）の構造'!K$52), NA())</f>
        <v>121580</v>
      </c>
      <c r="J67" s="135" t="e">
        <f>NA()</f>
        <v>#N/A</v>
      </c>
      <c r="K67" s="135" t="e">
        <f>NA()</f>
        <v>#N/A</v>
      </c>
      <c r="L67" s="135">
        <f>IF(ISNUMBER('将来負担比率（分子）の構造'!L$52), IF('将来負担比率（分子）の構造'!L$52 &lt; 0, 0, '将来負担比率（分子）の構造'!L$52), NA())</f>
        <v>106629</v>
      </c>
      <c r="M67" s="135" t="e">
        <f>NA()</f>
        <v>#N/A</v>
      </c>
      <c r="N67" s="135" t="e">
        <f>NA()</f>
        <v>#N/A</v>
      </c>
      <c r="O67" s="135">
        <f>IF(ISNUMBER('将来負担比率（分子）の構造'!M$52), IF('将来負担比率（分子）の構造'!M$52 &lt; 0, 0, '将来負担比率（分子）の構造'!M$52), NA())</f>
        <v>97060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127734343</v>
      </c>
      <c r="S5" s="583"/>
      <c r="T5" s="583"/>
      <c r="U5" s="583"/>
      <c r="V5" s="583"/>
      <c r="W5" s="583"/>
      <c r="X5" s="583"/>
      <c r="Y5" s="584"/>
      <c r="Z5" s="585">
        <v>45.3</v>
      </c>
      <c r="AA5" s="585"/>
      <c r="AB5" s="585"/>
      <c r="AC5" s="585"/>
      <c r="AD5" s="586">
        <v>117120172</v>
      </c>
      <c r="AE5" s="586"/>
      <c r="AF5" s="586"/>
      <c r="AG5" s="586"/>
      <c r="AH5" s="586"/>
      <c r="AI5" s="586"/>
      <c r="AJ5" s="586"/>
      <c r="AK5" s="586"/>
      <c r="AL5" s="587">
        <v>78.8</v>
      </c>
      <c r="AM5" s="588"/>
      <c r="AN5" s="588"/>
      <c r="AO5" s="589"/>
      <c r="AP5" s="579" t="s">
        <v>208</v>
      </c>
      <c r="AQ5" s="580"/>
      <c r="AR5" s="580"/>
      <c r="AS5" s="580"/>
      <c r="AT5" s="580"/>
      <c r="AU5" s="580"/>
      <c r="AV5" s="580"/>
      <c r="AW5" s="580"/>
      <c r="AX5" s="580"/>
      <c r="AY5" s="580"/>
      <c r="AZ5" s="580"/>
      <c r="BA5" s="580"/>
      <c r="BB5" s="580"/>
      <c r="BC5" s="580"/>
      <c r="BD5" s="580"/>
      <c r="BE5" s="580"/>
      <c r="BF5" s="581"/>
      <c r="BG5" s="593">
        <v>113123069</v>
      </c>
      <c r="BH5" s="594"/>
      <c r="BI5" s="594"/>
      <c r="BJ5" s="594"/>
      <c r="BK5" s="594"/>
      <c r="BL5" s="594"/>
      <c r="BM5" s="594"/>
      <c r="BN5" s="595"/>
      <c r="BO5" s="596">
        <v>88.6</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2249672</v>
      </c>
      <c r="S6" s="594"/>
      <c r="T6" s="594"/>
      <c r="U6" s="594"/>
      <c r="V6" s="594"/>
      <c r="W6" s="594"/>
      <c r="X6" s="594"/>
      <c r="Y6" s="595"/>
      <c r="Z6" s="596">
        <v>0.8</v>
      </c>
      <c r="AA6" s="596"/>
      <c r="AB6" s="596"/>
      <c r="AC6" s="596"/>
      <c r="AD6" s="597">
        <v>2249672</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113123069</v>
      </c>
      <c r="BH6" s="594"/>
      <c r="BI6" s="594"/>
      <c r="BJ6" s="594"/>
      <c r="BK6" s="594"/>
      <c r="BL6" s="594"/>
      <c r="BM6" s="594"/>
      <c r="BN6" s="595"/>
      <c r="BO6" s="596">
        <v>88.6</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1101027</v>
      </c>
      <c r="CS6" s="594"/>
      <c r="CT6" s="594"/>
      <c r="CU6" s="594"/>
      <c r="CV6" s="594"/>
      <c r="CW6" s="594"/>
      <c r="CX6" s="594"/>
      <c r="CY6" s="595"/>
      <c r="CZ6" s="596">
        <v>0.4</v>
      </c>
      <c r="DA6" s="596"/>
      <c r="DB6" s="596"/>
      <c r="DC6" s="596"/>
      <c r="DD6" s="602">
        <v>3618</v>
      </c>
      <c r="DE6" s="594"/>
      <c r="DF6" s="594"/>
      <c r="DG6" s="594"/>
      <c r="DH6" s="594"/>
      <c r="DI6" s="594"/>
      <c r="DJ6" s="594"/>
      <c r="DK6" s="594"/>
      <c r="DL6" s="594"/>
      <c r="DM6" s="594"/>
      <c r="DN6" s="594"/>
      <c r="DO6" s="594"/>
      <c r="DP6" s="595"/>
      <c r="DQ6" s="602">
        <v>1100702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236121</v>
      </c>
      <c r="S7" s="594"/>
      <c r="T7" s="594"/>
      <c r="U7" s="594"/>
      <c r="V7" s="594"/>
      <c r="W7" s="594"/>
      <c r="X7" s="594"/>
      <c r="Y7" s="595"/>
      <c r="Z7" s="596">
        <v>0.1</v>
      </c>
      <c r="AA7" s="596"/>
      <c r="AB7" s="596"/>
      <c r="AC7" s="596"/>
      <c r="AD7" s="597">
        <v>236121</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53923208</v>
      </c>
      <c r="BH7" s="594"/>
      <c r="BI7" s="594"/>
      <c r="BJ7" s="594"/>
      <c r="BK7" s="594"/>
      <c r="BL7" s="594"/>
      <c r="BM7" s="594"/>
      <c r="BN7" s="595"/>
      <c r="BO7" s="596">
        <v>42.2</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20719051</v>
      </c>
      <c r="CS7" s="594"/>
      <c r="CT7" s="594"/>
      <c r="CU7" s="594"/>
      <c r="CV7" s="594"/>
      <c r="CW7" s="594"/>
      <c r="CX7" s="594"/>
      <c r="CY7" s="595"/>
      <c r="CZ7" s="596">
        <v>7.6</v>
      </c>
      <c r="DA7" s="596"/>
      <c r="DB7" s="596"/>
      <c r="DC7" s="596"/>
      <c r="DD7" s="602">
        <v>440009</v>
      </c>
      <c r="DE7" s="594"/>
      <c r="DF7" s="594"/>
      <c r="DG7" s="594"/>
      <c r="DH7" s="594"/>
      <c r="DI7" s="594"/>
      <c r="DJ7" s="594"/>
      <c r="DK7" s="594"/>
      <c r="DL7" s="594"/>
      <c r="DM7" s="594"/>
      <c r="DN7" s="594"/>
      <c r="DO7" s="594"/>
      <c r="DP7" s="595"/>
      <c r="DQ7" s="602">
        <v>17801869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794842</v>
      </c>
      <c r="S8" s="594"/>
      <c r="T8" s="594"/>
      <c r="U8" s="594"/>
      <c r="V8" s="594"/>
      <c r="W8" s="594"/>
      <c r="X8" s="594"/>
      <c r="Y8" s="595"/>
      <c r="Z8" s="596">
        <v>0.3</v>
      </c>
      <c r="AA8" s="596"/>
      <c r="AB8" s="596"/>
      <c r="AC8" s="596"/>
      <c r="AD8" s="597">
        <v>794842</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1238072</v>
      </c>
      <c r="BH8" s="594"/>
      <c r="BI8" s="594"/>
      <c r="BJ8" s="594"/>
      <c r="BK8" s="594"/>
      <c r="BL8" s="594"/>
      <c r="BM8" s="594"/>
      <c r="BN8" s="595"/>
      <c r="BO8" s="596">
        <v>1</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90239460</v>
      </c>
      <c r="CS8" s="594"/>
      <c r="CT8" s="594"/>
      <c r="CU8" s="594"/>
      <c r="CV8" s="594"/>
      <c r="CW8" s="594"/>
      <c r="CX8" s="594"/>
      <c r="CY8" s="595"/>
      <c r="CZ8" s="596">
        <v>32.9</v>
      </c>
      <c r="DA8" s="596"/>
      <c r="DB8" s="596"/>
      <c r="DC8" s="596"/>
      <c r="DD8" s="602">
        <v>1774296</v>
      </c>
      <c r="DE8" s="594"/>
      <c r="DF8" s="594"/>
      <c r="DG8" s="594"/>
      <c r="DH8" s="594"/>
      <c r="DI8" s="594"/>
      <c r="DJ8" s="594"/>
      <c r="DK8" s="594"/>
      <c r="DL8" s="594"/>
      <c r="DM8" s="594"/>
      <c r="DN8" s="594"/>
      <c r="DO8" s="594"/>
      <c r="DP8" s="595"/>
      <c r="DQ8" s="602">
        <v>47029363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489463</v>
      </c>
      <c r="S9" s="594"/>
      <c r="T9" s="594"/>
      <c r="U9" s="594"/>
      <c r="V9" s="594"/>
      <c r="W9" s="594"/>
      <c r="X9" s="594"/>
      <c r="Y9" s="595"/>
      <c r="Z9" s="596">
        <v>0.2</v>
      </c>
      <c r="AA9" s="596"/>
      <c r="AB9" s="596"/>
      <c r="AC9" s="596"/>
      <c r="AD9" s="597">
        <v>489463</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39945147</v>
      </c>
      <c r="BH9" s="594"/>
      <c r="BI9" s="594"/>
      <c r="BJ9" s="594"/>
      <c r="BK9" s="594"/>
      <c r="BL9" s="594"/>
      <c r="BM9" s="594"/>
      <c r="BN9" s="595"/>
      <c r="BO9" s="596">
        <v>31.3</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26481193</v>
      </c>
      <c r="CS9" s="594"/>
      <c r="CT9" s="594"/>
      <c r="CU9" s="594"/>
      <c r="CV9" s="594"/>
      <c r="CW9" s="594"/>
      <c r="CX9" s="594"/>
      <c r="CY9" s="595"/>
      <c r="CZ9" s="596">
        <v>9.6999999999999993</v>
      </c>
      <c r="DA9" s="596"/>
      <c r="DB9" s="596"/>
      <c r="DC9" s="596"/>
      <c r="DD9" s="602">
        <v>1034107</v>
      </c>
      <c r="DE9" s="594"/>
      <c r="DF9" s="594"/>
      <c r="DG9" s="594"/>
      <c r="DH9" s="594"/>
      <c r="DI9" s="594"/>
      <c r="DJ9" s="594"/>
      <c r="DK9" s="594"/>
      <c r="DL9" s="594"/>
      <c r="DM9" s="594"/>
      <c r="DN9" s="594"/>
      <c r="DO9" s="594"/>
      <c r="DP9" s="595"/>
      <c r="DQ9" s="602">
        <v>22212284</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9031641</v>
      </c>
      <c r="S10" s="594"/>
      <c r="T10" s="594"/>
      <c r="U10" s="594"/>
      <c r="V10" s="594"/>
      <c r="W10" s="594"/>
      <c r="X10" s="594"/>
      <c r="Y10" s="595"/>
      <c r="Z10" s="596">
        <v>3.2</v>
      </c>
      <c r="AA10" s="596"/>
      <c r="AB10" s="596"/>
      <c r="AC10" s="596"/>
      <c r="AD10" s="597">
        <v>9031641</v>
      </c>
      <c r="AE10" s="597"/>
      <c r="AF10" s="597"/>
      <c r="AG10" s="597"/>
      <c r="AH10" s="597"/>
      <c r="AI10" s="597"/>
      <c r="AJ10" s="597"/>
      <c r="AK10" s="597"/>
      <c r="AL10" s="598">
        <v>6.1</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2537984</v>
      </c>
      <c r="BH10" s="594"/>
      <c r="BI10" s="594"/>
      <c r="BJ10" s="594"/>
      <c r="BK10" s="594"/>
      <c r="BL10" s="594"/>
      <c r="BM10" s="594"/>
      <c r="BN10" s="595"/>
      <c r="BO10" s="596">
        <v>2</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646002</v>
      </c>
      <c r="CS10" s="594"/>
      <c r="CT10" s="594"/>
      <c r="CU10" s="594"/>
      <c r="CV10" s="594"/>
      <c r="CW10" s="594"/>
      <c r="CX10" s="594"/>
      <c r="CY10" s="595"/>
      <c r="CZ10" s="596">
        <v>0.2</v>
      </c>
      <c r="DA10" s="596"/>
      <c r="DB10" s="596"/>
      <c r="DC10" s="596"/>
      <c r="DD10" s="602">
        <v>3991</v>
      </c>
      <c r="DE10" s="594"/>
      <c r="DF10" s="594"/>
      <c r="DG10" s="594"/>
      <c r="DH10" s="594"/>
      <c r="DI10" s="594"/>
      <c r="DJ10" s="594"/>
      <c r="DK10" s="594"/>
      <c r="DL10" s="594"/>
      <c r="DM10" s="594"/>
      <c r="DN10" s="594"/>
      <c r="DO10" s="594"/>
      <c r="DP10" s="595"/>
      <c r="DQ10" s="602">
        <v>446541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30003</v>
      </c>
      <c r="S11" s="594"/>
      <c r="T11" s="594"/>
      <c r="U11" s="594"/>
      <c r="V11" s="594"/>
      <c r="W11" s="594"/>
      <c r="X11" s="594"/>
      <c r="Y11" s="595"/>
      <c r="Z11" s="596">
        <v>0</v>
      </c>
      <c r="AA11" s="596"/>
      <c r="AB11" s="596"/>
      <c r="AC11" s="596"/>
      <c r="AD11" s="597">
        <v>30003</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10202005</v>
      </c>
      <c r="BH11" s="594"/>
      <c r="BI11" s="594"/>
      <c r="BJ11" s="594"/>
      <c r="BK11" s="594"/>
      <c r="BL11" s="594"/>
      <c r="BM11" s="594"/>
      <c r="BN11" s="595"/>
      <c r="BO11" s="596">
        <v>8</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4829847</v>
      </c>
      <c r="CS11" s="594"/>
      <c r="CT11" s="594"/>
      <c r="CU11" s="594"/>
      <c r="CV11" s="594"/>
      <c r="CW11" s="594"/>
      <c r="CX11" s="594"/>
      <c r="CY11" s="595"/>
      <c r="CZ11" s="596">
        <v>1.8</v>
      </c>
      <c r="DA11" s="596"/>
      <c r="DB11" s="596"/>
      <c r="DC11" s="596"/>
      <c r="DD11" s="602">
        <v>2469413</v>
      </c>
      <c r="DE11" s="594"/>
      <c r="DF11" s="594"/>
      <c r="DG11" s="594"/>
      <c r="DH11" s="594"/>
      <c r="DI11" s="594"/>
      <c r="DJ11" s="594"/>
      <c r="DK11" s="594"/>
      <c r="DL11" s="594"/>
      <c r="DM11" s="594"/>
      <c r="DN11" s="594"/>
      <c r="DO11" s="594"/>
      <c r="DP11" s="595"/>
      <c r="DQ11" s="602">
        <v>2934766</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53242653</v>
      </c>
      <c r="BH12" s="594"/>
      <c r="BI12" s="594"/>
      <c r="BJ12" s="594"/>
      <c r="BK12" s="594"/>
      <c r="BL12" s="594"/>
      <c r="BM12" s="594"/>
      <c r="BN12" s="595"/>
      <c r="BO12" s="596">
        <v>41.7</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4001065</v>
      </c>
      <c r="CS12" s="594"/>
      <c r="CT12" s="594"/>
      <c r="CU12" s="594"/>
      <c r="CV12" s="594"/>
      <c r="CW12" s="594"/>
      <c r="CX12" s="594"/>
      <c r="CY12" s="595"/>
      <c r="CZ12" s="596">
        <v>1.5</v>
      </c>
      <c r="DA12" s="596"/>
      <c r="DB12" s="596"/>
      <c r="DC12" s="596"/>
      <c r="DD12" s="602">
        <v>67664</v>
      </c>
      <c r="DE12" s="594"/>
      <c r="DF12" s="594"/>
      <c r="DG12" s="594"/>
      <c r="DH12" s="594"/>
      <c r="DI12" s="594"/>
      <c r="DJ12" s="594"/>
      <c r="DK12" s="594"/>
      <c r="DL12" s="594"/>
      <c r="DM12" s="594"/>
      <c r="DN12" s="594"/>
      <c r="DO12" s="594"/>
      <c r="DP12" s="595"/>
      <c r="DQ12" s="602">
        <v>3709273</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367045</v>
      </c>
      <c r="S13" s="594"/>
      <c r="T13" s="594"/>
      <c r="U13" s="594"/>
      <c r="V13" s="594"/>
      <c r="W13" s="594"/>
      <c r="X13" s="594"/>
      <c r="Y13" s="595"/>
      <c r="Z13" s="596">
        <v>0.1</v>
      </c>
      <c r="AA13" s="596"/>
      <c r="AB13" s="596"/>
      <c r="AC13" s="596"/>
      <c r="AD13" s="597">
        <v>367045</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52941842</v>
      </c>
      <c r="BH13" s="594"/>
      <c r="BI13" s="594"/>
      <c r="BJ13" s="594"/>
      <c r="BK13" s="594"/>
      <c r="BL13" s="594"/>
      <c r="BM13" s="594"/>
      <c r="BN13" s="595"/>
      <c r="BO13" s="596">
        <v>41.4</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48814486</v>
      </c>
      <c r="CS13" s="594"/>
      <c r="CT13" s="594"/>
      <c r="CU13" s="594"/>
      <c r="CV13" s="594"/>
      <c r="CW13" s="594"/>
      <c r="CX13" s="594"/>
      <c r="CY13" s="595"/>
      <c r="CZ13" s="596">
        <v>17.8</v>
      </c>
      <c r="DA13" s="596"/>
      <c r="DB13" s="596"/>
      <c r="DC13" s="596"/>
      <c r="DD13" s="602">
        <v>29057536</v>
      </c>
      <c r="DE13" s="594"/>
      <c r="DF13" s="594"/>
      <c r="DG13" s="594"/>
      <c r="DH13" s="594"/>
      <c r="DI13" s="594"/>
      <c r="DJ13" s="594"/>
      <c r="DK13" s="594"/>
      <c r="DL13" s="594"/>
      <c r="DM13" s="594"/>
      <c r="DN13" s="594"/>
      <c r="DO13" s="594"/>
      <c r="DP13" s="595"/>
      <c r="DQ13" s="602">
        <v>23556653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v>5660631</v>
      </c>
      <c r="S14" s="594"/>
      <c r="T14" s="594"/>
      <c r="U14" s="594"/>
      <c r="V14" s="594"/>
      <c r="W14" s="594"/>
      <c r="X14" s="594"/>
      <c r="Y14" s="595"/>
      <c r="Z14" s="596">
        <v>2</v>
      </c>
      <c r="AA14" s="596"/>
      <c r="AB14" s="596"/>
      <c r="AC14" s="596"/>
      <c r="AD14" s="597">
        <v>5660631</v>
      </c>
      <c r="AE14" s="597"/>
      <c r="AF14" s="597"/>
      <c r="AG14" s="597"/>
      <c r="AH14" s="597"/>
      <c r="AI14" s="597"/>
      <c r="AJ14" s="597"/>
      <c r="AK14" s="597"/>
      <c r="AL14" s="598">
        <v>3.8</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1120058</v>
      </c>
      <c r="BH14" s="594"/>
      <c r="BI14" s="594"/>
      <c r="BJ14" s="594"/>
      <c r="BK14" s="594"/>
      <c r="BL14" s="594"/>
      <c r="BM14" s="594"/>
      <c r="BN14" s="595"/>
      <c r="BO14" s="596">
        <v>0.9</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12928795</v>
      </c>
      <c r="CS14" s="594"/>
      <c r="CT14" s="594"/>
      <c r="CU14" s="594"/>
      <c r="CV14" s="594"/>
      <c r="CW14" s="594"/>
      <c r="CX14" s="594"/>
      <c r="CY14" s="595"/>
      <c r="CZ14" s="596">
        <v>4.7</v>
      </c>
      <c r="DA14" s="596"/>
      <c r="DB14" s="596"/>
      <c r="DC14" s="596"/>
      <c r="DD14" s="602">
        <v>4745423</v>
      </c>
      <c r="DE14" s="594"/>
      <c r="DF14" s="594"/>
      <c r="DG14" s="594"/>
      <c r="DH14" s="594"/>
      <c r="DI14" s="594"/>
      <c r="DJ14" s="594"/>
      <c r="DK14" s="594"/>
      <c r="DL14" s="594"/>
      <c r="DM14" s="594"/>
      <c r="DN14" s="594"/>
      <c r="DO14" s="594"/>
      <c r="DP14" s="595"/>
      <c r="DQ14" s="602">
        <v>8916222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455179</v>
      </c>
      <c r="S15" s="594"/>
      <c r="T15" s="594"/>
      <c r="U15" s="594"/>
      <c r="V15" s="594"/>
      <c r="W15" s="594"/>
      <c r="X15" s="594"/>
      <c r="Y15" s="595"/>
      <c r="Z15" s="596">
        <v>0.2</v>
      </c>
      <c r="AA15" s="596"/>
      <c r="AB15" s="596"/>
      <c r="AC15" s="596"/>
      <c r="AD15" s="597">
        <v>455179</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4837078</v>
      </c>
      <c r="BH15" s="594"/>
      <c r="BI15" s="594"/>
      <c r="BJ15" s="594"/>
      <c r="BK15" s="594"/>
      <c r="BL15" s="594"/>
      <c r="BM15" s="594"/>
      <c r="BN15" s="595"/>
      <c r="BO15" s="596">
        <v>3.8</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22478772</v>
      </c>
      <c r="CS15" s="594"/>
      <c r="CT15" s="594"/>
      <c r="CU15" s="594"/>
      <c r="CV15" s="594"/>
      <c r="CW15" s="594"/>
      <c r="CX15" s="594"/>
      <c r="CY15" s="595"/>
      <c r="CZ15" s="596">
        <v>8.1999999999999993</v>
      </c>
      <c r="DA15" s="596"/>
      <c r="DB15" s="596"/>
      <c r="DC15" s="596"/>
      <c r="DD15" s="602">
        <v>3674395</v>
      </c>
      <c r="DE15" s="594"/>
      <c r="DF15" s="594"/>
      <c r="DG15" s="594"/>
      <c r="DH15" s="594"/>
      <c r="DI15" s="594"/>
      <c r="DJ15" s="594"/>
      <c r="DK15" s="594"/>
      <c r="DL15" s="594"/>
      <c r="DM15" s="594"/>
      <c r="DN15" s="594"/>
      <c r="DO15" s="594"/>
      <c r="DP15" s="595"/>
      <c r="DQ15" s="602">
        <v>18568677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12353695</v>
      </c>
      <c r="S16" s="594"/>
      <c r="T16" s="594"/>
      <c r="U16" s="594"/>
      <c r="V16" s="594"/>
      <c r="W16" s="594"/>
      <c r="X16" s="594"/>
      <c r="Y16" s="595"/>
      <c r="Z16" s="596">
        <v>4.4000000000000004</v>
      </c>
      <c r="AA16" s="596"/>
      <c r="AB16" s="596"/>
      <c r="AC16" s="596"/>
      <c r="AD16" s="597">
        <v>10948309</v>
      </c>
      <c r="AE16" s="597"/>
      <c r="AF16" s="597"/>
      <c r="AG16" s="597"/>
      <c r="AH16" s="597"/>
      <c r="AI16" s="597"/>
      <c r="AJ16" s="597"/>
      <c r="AK16" s="597"/>
      <c r="AL16" s="598">
        <v>7.4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72</v>
      </c>
      <c r="BH16" s="594"/>
      <c r="BI16" s="594"/>
      <c r="BJ16" s="594"/>
      <c r="BK16" s="594"/>
      <c r="BL16" s="594"/>
      <c r="BM16" s="594"/>
      <c r="BN16" s="595"/>
      <c r="BO16" s="596">
        <v>0</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2112537</v>
      </c>
      <c r="CS16" s="594"/>
      <c r="CT16" s="594"/>
      <c r="CU16" s="594"/>
      <c r="CV16" s="594"/>
      <c r="CW16" s="594"/>
      <c r="CX16" s="594"/>
      <c r="CY16" s="595"/>
      <c r="CZ16" s="596">
        <v>0.8</v>
      </c>
      <c r="DA16" s="596"/>
      <c r="DB16" s="596"/>
      <c r="DC16" s="596"/>
      <c r="DD16" s="602" t="s">
        <v>112</v>
      </c>
      <c r="DE16" s="594"/>
      <c r="DF16" s="594"/>
      <c r="DG16" s="594"/>
      <c r="DH16" s="594"/>
      <c r="DI16" s="594"/>
      <c r="DJ16" s="594"/>
      <c r="DK16" s="594"/>
      <c r="DL16" s="594"/>
      <c r="DM16" s="594"/>
      <c r="DN16" s="594"/>
      <c r="DO16" s="594"/>
      <c r="DP16" s="595"/>
      <c r="DQ16" s="602">
        <v>429433</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10948309</v>
      </c>
      <c r="S17" s="594"/>
      <c r="T17" s="594"/>
      <c r="U17" s="594"/>
      <c r="V17" s="594"/>
      <c r="W17" s="594"/>
      <c r="X17" s="594"/>
      <c r="Y17" s="595"/>
      <c r="Z17" s="596">
        <v>3.9</v>
      </c>
      <c r="AA17" s="596"/>
      <c r="AB17" s="596"/>
      <c r="AC17" s="596"/>
      <c r="AD17" s="597">
        <v>10948309</v>
      </c>
      <c r="AE17" s="597"/>
      <c r="AF17" s="597"/>
      <c r="AG17" s="597"/>
      <c r="AH17" s="597"/>
      <c r="AI17" s="597"/>
      <c r="AJ17" s="597"/>
      <c r="AK17" s="597"/>
      <c r="AL17" s="598">
        <v>7.4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39769794</v>
      </c>
      <c r="CS17" s="594"/>
      <c r="CT17" s="594"/>
      <c r="CU17" s="594"/>
      <c r="CV17" s="594"/>
      <c r="CW17" s="594"/>
      <c r="CX17" s="594"/>
      <c r="CY17" s="595"/>
      <c r="CZ17" s="596">
        <v>14.5</v>
      </c>
      <c r="DA17" s="596"/>
      <c r="DB17" s="596"/>
      <c r="DC17" s="596"/>
      <c r="DD17" s="602" t="s">
        <v>112</v>
      </c>
      <c r="DE17" s="594"/>
      <c r="DF17" s="594"/>
      <c r="DG17" s="594"/>
      <c r="DH17" s="594"/>
      <c r="DI17" s="594"/>
      <c r="DJ17" s="594"/>
      <c r="DK17" s="594"/>
      <c r="DL17" s="594"/>
      <c r="DM17" s="594"/>
      <c r="DN17" s="594"/>
      <c r="DO17" s="594"/>
      <c r="DP17" s="595"/>
      <c r="DQ17" s="602">
        <v>38533918</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1405386</v>
      </c>
      <c r="S18" s="594"/>
      <c r="T18" s="594"/>
      <c r="U18" s="594"/>
      <c r="V18" s="594"/>
      <c r="W18" s="594"/>
      <c r="X18" s="594"/>
      <c r="Y18" s="595"/>
      <c r="Z18" s="596">
        <v>0.5</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14611274</v>
      </c>
      <c r="BH19" s="594"/>
      <c r="BI19" s="594"/>
      <c r="BJ19" s="594"/>
      <c r="BK19" s="594"/>
      <c r="BL19" s="594"/>
      <c r="BM19" s="594"/>
      <c r="BN19" s="595"/>
      <c r="BO19" s="596">
        <v>11.4</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159402635</v>
      </c>
      <c r="S20" s="594"/>
      <c r="T20" s="594"/>
      <c r="U20" s="594"/>
      <c r="V20" s="594"/>
      <c r="W20" s="594"/>
      <c r="X20" s="594"/>
      <c r="Y20" s="595"/>
      <c r="Z20" s="596">
        <v>56.6</v>
      </c>
      <c r="AA20" s="596"/>
      <c r="AB20" s="596"/>
      <c r="AC20" s="596"/>
      <c r="AD20" s="597">
        <v>147383078</v>
      </c>
      <c r="AE20" s="597"/>
      <c r="AF20" s="597"/>
      <c r="AG20" s="597"/>
      <c r="AH20" s="597"/>
      <c r="AI20" s="597"/>
      <c r="AJ20" s="597"/>
      <c r="AK20" s="597"/>
      <c r="AL20" s="598">
        <v>99.1</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14611274</v>
      </c>
      <c r="BH20" s="594"/>
      <c r="BI20" s="594"/>
      <c r="BJ20" s="594"/>
      <c r="BK20" s="594"/>
      <c r="BL20" s="594"/>
      <c r="BM20" s="594"/>
      <c r="BN20" s="595"/>
      <c r="BO20" s="596">
        <v>11.4</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274122029</v>
      </c>
      <c r="CS20" s="594"/>
      <c r="CT20" s="594"/>
      <c r="CU20" s="594"/>
      <c r="CV20" s="594"/>
      <c r="CW20" s="594"/>
      <c r="CX20" s="594"/>
      <c r="CY20" s="595"/>
      <c r="CZ20" s="596">
        <v>100</v>
      </c>
      <c r="DA20" s="596"/>
      <c r="DB20" s="596"/>
      <c r="DC20" s="596"/>
      <c r="DD20" s="602">
        <v>43270452</v>
      </c>
      <c r="DE20" s="594"/>
      <c r="DF20" s="594"/>
      <c r="DG20" s="594"/>
      <c r="DH20" s="594"/>
      <c r="DI20" s="594"/>
      <c r="DJ20" s="594"/>
      <c r="DK20" s="594"/>
      <c r="DL20" s="594"/>
      <c r="DM20" s="594"/>
      <c r="DN20" s="594"/>
      <c r="DO20" s="594"/>
      <c r="DP20" s="595"/>
      <c r="DQ20" s="602">
        <v>185239701</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342669</v>
      </c>
      <c r="S21" s="594"/>
      <c r="T21" s="594"/>
      <c r="U21" s="594"/>
      <c r="V21" s="594"/>
      <c r="W21" s="594"/>
      <c r="X21" s="594"/>
      <c r="Y21" s="595"/>
      <c r="Z21" s="596">
        <v>0.1</v>
      </c>
      <c r="AA21" s="596"/>
      <c r="AB21" s="596"/>
      <c r="AC21" s="596"/>
      <c r="AD21" s="597">
        <v>342669</v>
      </c>
      <c r="AE21" s="597"/>
      <c r="AF21" s="597"/>
      <c r="AG21" s="597"/>
      <c r="AH21" s="597"/>
      <c r="AI21" s="597"/>
      <c r="AJ21" s="597"/>
      <c r="AK21" s="597"/>
      <c r="AL21" s="598">
        <v>0.2</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26997</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2077911</v>
      </c>
      <c r="S22" s="594"/>
      <c r="T22" s="594"/>
      <c r="U22" s="594"/>
      <c r="V22" s="594"/>
      <c r="W22" s="594"/>
      <c r="X22" s="594"/>
      <c r="Y22" s="595"/>
      <c r="Z22" s="596">
        <v>0.7</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v>3970106</v>
      </c>
      <c r="BH22" s="594"/>
      <c r="BI22" s="594"/>
      <c r="BJ22" s="594"/>
      <c r="BK22" s="594"/>
      <c r="BL22" s="594"/>
      <c r="BM22" s="594"/>
      <c r="BN22" s="595"/>
      <c r="BO22" s="596">
        <v>3.1</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5960632</v>
      </c>
      <c r="S23" s="594"/>
      <c r="T23" s="594"/>
      <c r="U23" s="594"/>
      <c r="V23" s="594"/>
      <c r="W23" s="594"/>
      <c r="X23" s="594"/>
      <c r="Y23" s="595"/>
      <c r="Z23" s="596">
        <v>2.1</v>
      </c>
      <c r="AA23" s="596"/>
      <c r="AB23" s="596"/>
      <c r="AC23" s="596"/>
      <c r="AD23" s="597">
        <v>785943</v>
      </c>
      <c r="AE23" s="597"/>
      <c r="AF23" s="597"/>
      <c r="AG23" s="597"/>
      <c r="AH23" s="597"/>
      <c r="AI23" s="597"/>
      <c r="AJ23" s="597"/>
      <c r="AK23" s="597"/>
      <c r="AL23" s="598">
        <v>0.5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10614171</v>
      </c>
      <c r="BH23" s="594"/>
      <c r="BI23" s="594"/>
      <c r="BJ23" s="594"/>
      <c r="BK23" s="594"/>
      <c r="BL23" s="594"/>
      <c r="BM23" s="594"/>
      <c r="BN23" s="595"/>
      <c r="BO23" s="596">
        <v>8.3000000000000007</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1379169</v>
      </c>
      <c r="S24" s="594"/>
      <c r="T24" s="594"/>
      <c r="U24" s="594"/>
      <c r="V24" s="594"/>
      <c r="W24" s="594"/>
      <c r="X24" s="594"/>
      <c r="Y24" s="595"/>
      <c r="Z24" s="596">
        <v>0.5</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138587207</v>
      </c>
      <c r="CS24" s="583"/>
      <c r="CT24" s="583"/>
      <c r="CU24" s="583"/>
      <c r="CV24" s="583"/>
      <c r="CW24" s="583"/>
      <c r="CX24" s="583"/>
      <c r="CY24" s="584"/>
      <c r="CZ24" s="620">
        <v>50.6</v>
      </c>
      <c r="DA24" s="621"/>
      <c r="DB24" s="621"/>
      <c r="DC24" s="622"/>
      <c r="DD24" s="619">
        <v>98169709</v>
      </c>
      <c r="DE24" s="583"/>
      <c r="DF24" s="583"/>
      <c r="DG24" s="583"/>
      <c r="DH24" s="583"/>
      <c r="DI24" s="583"/>
      <c r="DJ24" s="583"/>
      <c r="DK24" s="584"/>
      <c r="DL24" s="619">
        <v>97179776</v>
      </c>
      <c r="DM24" s="583"/>
      <c r="DN24" s="583"/>
      <c r="DO24" s="583"/>
      <c r="DP24" s="583"/>
      <c r="DQ24" s="583"/>
      <c r="DR24" s="583"/>
      <c r="DS24" s="583"/>
      <c r="DT24" s="583"/>
      <c r="DU24" s="583"/>
      <c r="DV24" s="584"/>
      <c r="DW24" s="587">
        <v>57.9</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40634378</v>
      </c>
      <c r="S25" s="594"/>
      <c r="T25" s="594"/>
      <c r="U25" s="594"/>
      <c r="V25" s="594"/>
      <c r="W25" s="594"/>
      <c r="X25" s="594"/>
      <c r="Y25" s="595"/>
      <c r="Z25" s="596">
        <v>14.4</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44364210</v>
      </c>
      <c r="CS25" s="625"/>
      <c r="CT25" s="625"/>
      <c r="CU25" s="625"/>
      <c r="CV25" s="625"/>
      <c r="CW25" s="625"/>
      <c r="CX25" s="625"/>
      <c r="CY25" s="626"/>
      <c r="CZ25" s="627">
        <v>16.2</v>
      </c>
      <c r="DA25" s="628"/>
      <c r="DB25" s="628"/>
      <c r="DC25" s="629"/>
      <c r="DD25" s="602">
        <v>41643657</v>
      </c>
      <c r="DE25" s="625"/>
      <c r="DF25" s="625"/>
      <c r="DG25" s="625"/>
      <c r="DH25" s="625"/>
      <c r="DI25" s="625"/>
      <c r="DJ25" s="625"/>
      <c r="DK25" s="626"/>
      <c r="DL25" s="602">
        <v>40856510</v>
      </c>
      <c r="DM25" s="625"/>
      <c r="DN25" s="625"/>
      <c r="DO25" s="625"/>
      <c r="DP25" s="625"/>
      <c r="DQ25" s="625"/>
      <c r="DR25" s="625"/>
      <c r="DS25" s="625"/>
      <c r="DT25" s="625"/>
      <c r="DU25" s="625"/>
      <c r="DV25" s="626"/>
      <c r="DW25" s="598">
        <v>24.3</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31057569</v>
      </c>
      <c r="CS26" s="594"/>
      <c r="CT26" s="594"/>
      <c r="CU26" s="594"/>
      <c r="CV26" s="594"/>
      <c r="CW26" s="594"/>
      <c r="CX26" s="594"/>
      <c r="CY26" s="595"/>
      <c r="CZ26" s="627">
        <v>11.3</v>
      </c>
      <c r="DA26" s="628"/>
      <c r="DB26" s="628"/>
      <c r="DC26" s="629"/>
      <c r="DD26" s="602">
        <v>28565401</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11617000</v>
      </c>
      <c r="S27" s="594"/>
      <c r="T27" s="594"/>
      <c r="U27" s="594"/>
      <c r="V27" s="594"/>
      <c r="W27" s="594"/>
      <c r="X27" s="594"/>
      <c r="Y27" s="595"/>
      <c r="Z27" s="596">
        <v>4.0999999999999996</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127734343</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54453203</v>
      </c>
      <c r="CS27" s="625"/>
      <c r="CT27" s="625"/>
      <c r="CU27" s="625"/>
      <c r="CV27" s="625"/>
      <c r="CW27" s="625"/>
      <c r="CX27" s="625"/>
      <c r="CY27" s="626"/>
      <c r="CZ27" s="627">
        <v>19.899999999999999</v>
      </c>
      <c r="DA27" s="628"/>
      <c r="DB27" s="628"/>
      <c r="DC27" s="629"/>
      <c r="DD27" s="602">
        <v>17992134</v>
      </c>
      <c r="DE27" s="625"/>
      <c r="DF27" s="625"/>
      <c r="DG27" s="625"/>
      <c r="DH27" s="625"/>
      <c r="DI27" s="625"/>
      <c r="DJ27" s="625"/>
      <c r="DK27" s="626"/>
      <c r="DL27" s="602">
        <v>17789348</v>
      </c>
      <c r="DM27" s="625"/>
      <c r="DN27" s="625"/>
      <c r="DO27" s="625"/>
      <c r="DP27" s="625"/>
      <c r="DQ27" s="625"/>
      <c r="DR27" s="625"/>
      <c r="DS27" s="625"/>
      <c r="DT27" s="625"/>
      <c r="DU27" s="625"/>
      <c r="DV27" s="626"/>
      <c r="DW27" s="598">
        <v>10.6</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1184557</v>
      </c>
      <c r="S28" s="594"/>
      <c r="T28" s="594"/>
      <c r="U28" s="594"/>
      <c r="V28" s="594"/>
      <c r="W28" s="594"/>
      <c r="X28" s="594"/>
      <c r="Y28" s="595"/>
      <c r="Z28" s="596">
        <v>0.4</v>
      </c>
      <c r="AA28" s="596"/>
      <c r="AB28" s="596"/>
      <c r="AC28" s="596"/>
      <c r="AD28" s="597">
        <v>130724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39769794</v>
      </c>
      <c r="CS28" s="594"/>
      <c r="CT28" s="594"/>
      <c r="CU28" s="594"/>
      <c r="CV28" s="594"/>
      <c r="CW28" s="594"/>
      <c r="CX28" s="594"/>
      <c r="CY28" s="595"/>
      <c r="CZ28" s="627">
        <v>14.5</v>
      </c>
      <c r="DA28" s="628"/>
      <c r="DB28" s="628"/>
      <c r="DC28" s="629"/>
      <c r="DD28" s="602">
        <v>38533918</v>
      </c>
      <c r="DE28" s="594"/>
      <c r="DF28" s="594"/>
      <c r="DG28" s="594"/>
      <c r="DH28" s="594"/>
      <c r="DI28" s="594"/>
      <c r="DJ28" s="594"/>
      <c r="DK28" s="595"/>
      <c r="DL28" s="602">
        <v>38533918</v>
      </c>
      <c r="DM28" s="594"/>
      <c r="DN28" s="594"/>
      <c r="DO28" s="594"/>
      <c r="DP28" s="594"/>
      <c r="DQ28" s="594"/>
      <c r="DR28" s="594"/>
      <c r="DS28" s="594"/>
      <c r="DT28" s="594"/>
      <c r="DU28" s="594"/>
      <c r="DV28" s="595"/>
      <c r="DW28" s="598">
        <v>23</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27499</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39769794</v>
      </c>
      <c r="CS29" s="625"/>
      <c r="CT29" s="625"/>
      <c r="CU29" s="625"/>
      <c r="CV29" s="625"/>
      <c r="CW29" s="625"/>
      <c r="CX29" s="625"/>
      <c r="CY29" s="626"/>
      <c r="CZ29" s="627">
        <v>14.5</v>
      </c>
      <c r="DA29" s="628"/>
      <c r="DB29" s="628"/>
      <c r="DC29" s="629"/>
      <c r="DD29" s="602">
        <v>38533918</v>
      </c>
      <c r="DE29" s="625"/>
      <c r="DF29" s="625"/>
      <c r="DG29" s="625"/>
      <c r="DH29" s="625"/>
      <c r="DI29" s="625"/>
      <c r="DJ29" s="625"/>
      <c r="DK29" s="626"/>
      <c r="DL29" s="602">
        <v>38533918</v>
      </c>
      <c r="DM29" s="625"/>
      <c r="DN29" s="625"/>
      <c r="DO29" s="625"/>
      <c r="DP29" s="625"/>
      <c r="DQ29" s="625"/>
      <c r="DR29" s="625"/>
      <c r="DS29" s="625"/>
      <c r="DT29" s="625"/>
      <c r="DU29" s="625"/>
      <c r="DV29" s="626"/>
      <c r="DW29" s="598">
        <v>23</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4743817</v>
      </c>
      <c r="S30" s="594"/>
      <c r="T30" s="594"/>
      <c r="U30" s="594"/>
      <c r="V30" s="594"/>
      <c r="W30" s="594"/>
      <c r="X30" s="594"/>
      <c r="Y30" s="595"/>
      <c r="Z30" s="596">
        <v>1.7</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99.2</v>
      </c>
      <c r="BH30" s="652"/>
      <c r="BI30" s="652"/>
      <c r="BJ30" s="652"/>
      <c r="BK30" s="652"/>
      <c r="BL30" s="652"/>
      <c r="BM30" s="588">
        <v>96.7</v>
      </c>
      <c r="BN30" s="652"/>
      <c r="BO30" s="652"/>
      <c r="BP30" s="652"/>
      <c r="BQ30" s="653"/>
      <c r="BR30" s="651">
        <v>99</v>
      </c>
      <c r="BS30" s="652"/>
      <c r="BT30" s="652"/>
      <c r="BU30" s="652"/>
      <c r="BV30" s="652"/>
      <c r="BW30" s="652"/>
      <c r="BX30" s="588">
        <v>95.8</v>
      </c>
      <c r="BY30" s="652"/>
      <c r="BZ30" s="652"/>
      <c r="CA30" s="652"/>
      <c r="CB30" s="653"/>
      <c r="CD30" s="656"/>
      <c r="CE30" s="657"/>
      <c r="CF30" s="607" t="s">
        <v>292</v>
      </c>
      <c r="CG30" s="608"/>
      <c r="CH30" s="608"/>
      <c r="CI30" s="608"/>
      <c r="CJ30" s="608"/>
      <c r="CK30" s="608"/>
      <c r="CL30" s="608"/>
      <c r="CM30" s="608"/>
      <c r="CN30" s="608"/>
      <c r="CO30" s="608"/>
      <c r="CP30" s="608"/>
      <c r="CQ30" s="609"/>
      <c r="CR30" s="593">
        <v>34093669</v>
      </c>
      <c r="CS30" s="594"/>
      <c r="CT30" s="594"/>
      <c r="CU30" s="594"/>
      <c r="CV30" s="594"/>
      <c r="CW30" s="594"/>
      <c r="CX30" s="594"/>
      <c r="CY30" s="595"/>
      <c r="CZ30" s="627">
        <v>12.4</v>
      </c>
      <c r="DA30" s="628"/>
      <c r="DB30" s="628"/>
      <c r="DC30" s="629"/>
      <c r="DD30" s="602">
        <v>32991263</v>
      </c>
      <c r="DE30" s="594"/>
      <c r="DF30" s="594"/>
      <c r="DG30" s="594"/>
      <c r="DH30" s="594"/>
      <c r="DI30" s="594"/>
      <c r="DJ30" s="594"/>
      <c r="DK30" s="595"/>
      <c r="DL30" s="602">
        <v>32991263</v>
      </c>
      <c r="DM30" s="594"/>
      <c r="DN30" s="594"/>
      <c r="DO30" s="594"/>
      <c r="DP30" s="594"/>
      <c r="DQ30" s="594"/>
      <c r="DR30" s="594"/>
      <c r="DS30" s="594"/>
      <c r="DT30" s="594"/>
      <c r="DU30" s="594"/>
      <c r="DV30" s="595"/>
      <c r="DW30" s="598">
        <v>19.7</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10269854</v>
      </c>
      <c r="S31" s="594"/>
      <c r="T31" s="594"/>
      <c r="U31" s="594"/>
      <c r="V31" s="594"/>
      <c r="W31" s="594"/>
      <c r="X31" s="594"/>
      <c r="Y31" s="595"/>
      <c r="Z31" s="596">
        <v>3.6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95.8</v>
      </c>
      <c r="BN31" s="649"/>
      <c r="BO31" s="649"/>
      <c r="BP31" s="649"/>
      <c r="BQ31" s="650"/>
      <c r="BR31" s="648">
        <v>98.8</v>
      </c>
      <c r="BS31" s="625"/>
      <c r="BT31" s="625"/>
      <c r="BU31" s="625"/>
      <c r="BV31" s="625"/>
      <c r="BW31" s="625"/>
      <c r="BX31" s="599">
        <v>94.6</v>
      </c>
      <c r="BY31" s="649"/>
      <c r="BZ31" s="649"/>
      <c r="CA31" s="649"/>
      <c r="CB31" s="650"/>
      <c r="CD31" s="656"/>
      <c r="CE31" s="657"/>
      <c r="CF31" s="607" t="s">
        <v>296</v>
      </c>
      <c r="CG31" s="608"/>
      <c r="CH31" s="608"/>
      <c r="CI31" s="608"/>
      <c r="CJ31" s="608"/>
      <c r="CK31" s="608"/>
      <c r="CL31" s="608"/>
      <c r="CM31" s="608"/>
      <c r="CN31" s="608"/>
      <c r="CO31" s="608"/>
      <c r="CP31" s="608"/>
      <c r="CQ31" s="609"/>
      <c r="CR31" s="593">
        <v>5676125</v>
      </c>
      <c r="CS31" s="625"/>
      <c r="CT31" s="625"/>
      <c r="CU31" s="625"/>
      <c r="CV31" s="625"/>
      <c r="CW31" s="625"/>
      <c r="CX31" s="625"/>
      <c r="CY31" s="626"/>
      <c r="CZ31" s="627">
        <v>2.1</v>
      </c>
      <c r="DA31" s="628"/>
      <c r="DB31" s="628"/>
      <c r="DC31" s="629"/>
      <c r="DD31" s="602">
        <v>5542655</v>
      </c>
      <c r="DE31" s="625"/>
      <c r="DF31" s="625"/>
      <c r="DG31" s="625"/>
      <c r="DH31" s="625"/>
      <c r="DI31" s="625"/>
      <c r="DJ31" s="625"/>
      <c r="DK31" s="626"/>
      <c r="DL31" s="602">
        <v>5542655</v>
      </c>
      <c r="DM31" s="625"/>
      <c r="DN31" s="625"/>
      <c r="DO31" s="625"/>
      <c r="DP31" s="625"/>
      <c r="DQ31" s="625"/>
      <c r="DR31" s="625"/>
      <c r="DS31" s="625"/>
      <c r="DT31" s="625"/>
      <c r="DU31" s="625"/>
      <c r="DV31" s="626"/>
      <c r="DW31" s="598">
        <v>3.3</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5227931</v>
      </c>
      <c r="S32" s="594"/>
      <c r="T32" s="594"/>
      <c r="U32" s="594"/>
      <c r="V32" s="594"/>
      <c r="W32" s="594"/>
      <c r="X32" s="594"/>
      <c r="Y32" s="595"/>
      <c r="Z32" s="596">
        <v>1.9</v>
      </c>
      <c r="AA32" s="596"/>
      <c r="AB32" s="596"/>
      <c r="AC32" s="596"/>
      <c r="AD32" s="597">
        <v>18728</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99.2</v>
      </c>
      <c r="BH32" s="661"/>
      <c r="BI32" s="661"/>
      <c r="BJ32" s="661"/>
      <c r="BK32" s="661"/>
      <c r="BL32" s="661"/>
      <c r="BM32" s="662">
        <v>97.1</v>
      </c>
      <c r="BN32" s="661"/>
      <c r="BO32" s="661"/>
      <c r="BP32" s="661"/>
      <c r="BQ32" s="663"/>
      <c r="BR32" s="660">
        <v>99.1</v>
      </c>
      <c r="BS32" s="661"/>
      <c r="BT32" s="661"/>
      <c r="BU32" s="661"/>
      <c r="BV32" s="661"/>
      <c r="BW32" s="661"/>
      <c r="BX32" s="662">
        <v>96.3</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38813300</v>
      </c>
      <c r="S33" s="594"/>
      <c r="T33" s="594"/>
      <c r="U33" s="594"/>
      <c r="V33" s="594"/>
      <c r="W33" s="594"/>
      <c r="X33" s="594"/>
      <c r="Y33" s="595"/>
      <c r="Z33" s="596">
        <v>13.8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90151833</v>
      </c>
      <c r="CS33" s="625"/>
      <c r="CT33" s="625"/>
      <c r="CU33" s="625"/>
      <c r="CV33" s="625"/>
      <c r="CW33" s="625"/>
      <c r="CX33" s="625"/>
      <c r="CY33" s="626"/>
      <c r="CZ33" s="627">
        <v>32.9</v>
      </c>
      <c r="DA33" s="628"/>
      <c r="DB33" s="628"/>
      <c r="DC33" s="629"/>
      <c r="DD33" s="602">
        <v>77040337</v>
      </c>
      <c r="DE33" s="625"/>
      <c r="DF33" s="625"/>
      <c r="DG33" s="625"/>
      <c r="DH33" s="625"/>
      <c r="DI33" s="625"/>
      <c r="DJ33" s="625"/>
      <c r="DK33" s="626"/>
      <c r="DL33" s="602">
        <v>57124111</v>
      </c>
      <c r="DM33" s="625"/>
      <c r="DN33" s="625"/>
      <c r="DO33" s="625"/>
      <c r="DP33" s="625"/>
      <c r="DQ33" s="625"/>
      <c r="DR33" s="625"/>
      <c r="DS33" s="625"/>
      <c r="DT33" s="625"/>
      <c r="DU33" s="625"/>
      <c r="DV33" s="626"/>
      <c r="DW33" s="598">
        <v>34</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32273484</v>
      </c>
      <c r="CS34" s="594"/>
      <c r="CT34" s="594"/>
      <c r="CU34" s="594"/>
      <c r="CV34" s="594"/>
      <c r="CW34" s="594"/>
      <c r="CX34" s="594"/>
      <c r="CY34" s="595"/>
      <c r="CZ34" s="627">
        <v>11.8</v>
      </c>
      <c r="DA34" s="628"/>
      <c r="DB34" s="628"/>
      <c r="DC34" s="629"/>
      <c r="DD34" s="602">
        <v>26304421</v>
      </c>
      <c r="DE34" s="594"/>
      <c r="DF34" s="594"/>
      <c r="DG34" s="594"/>
      <c r="DH34" s="594"/>
      <c r="DI34" s="594"/>
      <c r="DJ34" s="594"/>
      <c r="DK34" s="595"/>
      <c r="DL34" s="602">
        <v>23192564</v>
      </c>
      <c r="DM34" s="594"/>
      <c r="DN34" s="594"/>
      <c r="DO34" s="594"/>
      <c r="DP34" s="594"/>
      <c r="DQ34" s="594"/>
      <c r="DR34" s="594"/>
      <c r="DS34" s="594"/>
      <c r="DT34" s="594"/>
      <c r="DU34" s="594"/>
      <c r="DV34" s="595"/>
      <c r="DW34" s="598">
        <v>13.8</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19179500</v>
      </c>
      <c r="S35" s="594"/>
      <c r="T35" s="594"/>
      <c r="U35" s="594"/>
      <c r="V35" s="594"/>
      <c r="W35" s="594"/>
      <c r="X35" s="594"/>
      <c r="Y35" s="595"/>
      <c r="Z35" s="596">
        <v>6.8</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37675267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4020328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4874561</v>
      </c>
      <c r="CS35" s="625"/>
      <c r="CT35" s="625"/>
      <c r="CU35" s="625"/>
      <c r="CV35" s="625"/>
      <c r="CW35" s="625"/>
      <c r="CX35" s="625"/>
      <c r="CY35" s="626"/>
      <c r="CZ35" s="627">
        <v>1.8</v>
      </c>
      <c r="DA35" s="628"/>
      <c r="DB35" s="628"/>
      <c r="DC35" s="629"/>
      <c r="DD35" s="602">
        <v>4390542</v>
      </c>
      <c r="DE35" s="625"/>
      <c r="DF35" s="625"/>
      <c r="DG35" s="625"/>
      <c r="DH35" s="625"/>
      <c r="DI35" s="625"/>
      <c r="DJ35" s="625"/>
      <c r="DK35" s="626"/>
      <c r="DL35" s="602">
        <v>4390542</v>
      </c>
      <c r="DM35" s="625"/>
      <c r="DN35" s="625"/>
      <c r="DO35" s="625"/>
      <c r="DP35" s="625"/>
      <c r="DQ35" s="625"/>
      <c r="DR35" s="625"/>
      <c r="DS35" s="625"/>
      <c r="DT35" s="625"/>
      <c r="DU35" s="625"/>
      <c r="DV35" s="626"/>
      <c r="DW35" s="598">
        <v>2.6</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281681352</v>
      </c>
      <c r="S36" s="666"/>
      <c r="T36" s="666"/>
      <c r="U36" s="666"/>
      <c r="V36" s="666"/>
      <c r="W36" s="666"/>
      <c r="X36" s="666"/>
      <c r="Y36" s="667"/>
      <c r="Z36" s="668">
        <v>100</v>
      </c>
      <c r="AA36" s="668"/>
      <c r="AB36" s="668"/>
      <c r="AC36" s="668"/>
      <c r="AD36" s="669">
        <v>148661142</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9026546</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-2226926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25137837</v>
      </c>
      <c r="CS36" s="594"/>
      <c r="CT36" s="594"/>
      <c r="CU36" s="594"/>
      <c r="CV36" s="594"/>
      <c r="CW36" s="594"/>
      <c r="CX36" s="594"/>
      <c r="CY36" s="595"/>
      <c r="CZ36" s="627">
        <v>9.1999999999999993</v>
      </c>
      <c r="DA36" s="628"/>
      <c r="DB36" s="628"/>
      <c r="DC36" s="629"/>
      <c r="DD36" s="602">
        <v>23542864</v>
      </c>
      <c r="DE36" s="594"/>
      <c r="DF36" s="594"/>
      <c r="DG36" s="594"/>
      <c r="DH36" s="594"/>
      <c r="DI36" s="594"/>
      <c r="DJ36" s="594"/>
      <c r="DK36" s="595"/>
      <c r="DL36" s="602">
        <v>13087247</v>
      </c>
      <c r="DM36" s="594"/>
      <c r="DN36" s="594"/>
      <c r="DO36" s="594"/>
      <c r="DP36" s="594"/>
      <c r="DQ36" s="594"/>
      <c r="DR36" s="594"/>
      <c r="DS36" s="594"/>
      <c r="DT36" s="594"/>
      <c r="DU36" s="594"/>
      <c r="DV36" s="595"/>
      <c r="DW36" s="598">
        <v>7.8</v>
      </c>
      <c r="DX36" s="623"/>
      <c r="DY36" s="623"/>
      <c r="DZ36" s="623"/>
      <c r="EA36" s="623"/>
      <c r="EB36" s="623"/>
      <c r="EC36" s="624"/>
    </row>
    <row r="37" spans="2:133" ht="11.25" customHeight="1">
      <c r="AQ37" s="672" t="s">
        <v>314</v>
      </c>
      <c r="AR37" s="673"/>
      <c r="AS37" s="673"/>
      <c r="AT37" s="673"/>
      <c r="AU37" s="673"/>
      <c r="AV37" s="673"/>
      <c r="AW37" s="673"/>
      <c r="AX37" s="673"/>
      <c r="AY37" s="674"/>
      <c r="AZ37" s="593">
        <v>6047147</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110382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57324</v>
      </c>
      <c r="CS37" s="625"/>
      <c r="CT37" s="625"/>
      <c r="CU37" s="625"/>
      <c r="CV37" s="625"/>
      <c r="CW37" s="625"/>
      <c r="CX37" s="625"/>
      <c r="CY37" s="626"/>
      <c r="CZ37" s="627">
        <v>0</v>
      </c>
      <c r="DA37" s="628"/>
      <c r="DB37" s="628"/>
      <c r="DC37" s="629"/>
      <c r="DD37" s="602">
        <v>29077</v>
      </c>
      <c r="DE37" s="625"/>
      <c r="DF37" s="625"/>
      <c r="DG37" s="625"/>
      <c r="DH37" s="625"/>
      <c r="DI37" s="625"/>
      <c r="DJ37" s="625"/>
      <c r="DK37" s="626"/>
      <c r="DL37" s="602">
        <v>29077</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317</v>
      </c>
      <c r="AR38" s="673"/>
      <c r="AS38" s="673"/>
      <c r="AT38" s="673"/>
      <c r="AU38" s="673"/>
      <c r="AV38" s="673"/>
      <c r="AW38" s="673"/>
      <c r="AX38" s="673"/>
      <c r="AY38" s="674"/>
      <c r="AZ38" s="593">
        <v>290000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181785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22627551</v>
      </c>
      <c r="CS38" s="594"/>
      <c r="CT38" s="594"/>
      <c r="CU38" s="594"/>
      <c r="CV38" s="594"/>
      <c r="CW38" s="594"/>
      <c r="CX38" s="594"/>
      <c r="CY38" s="595"/>
      <c r="CZ38" s="627">
        <v>8.3000000000000007</v>
      </c>
      <c r="DA38" s="628"/>
      <c r="DB38" s="628"/>
      <c r="DC38" s="629"/>
      <c r="DD38" s="602">
        <v>19318462</v>
      </c>
      <c r="DE38" s="594"/>
      <c r="DF38" s="594"/>
      <c r="DG38" s="594"/>
      <c r="DH38" s="594"/>
      <c r="DI38" s="594"/>
      <c r="DJ38" s="594"/>
      <c r="DK38" s="595"/>
      <c r="DL38" s="602">
        <v>16453758</v>
      </c>
      <c r="DM38" s="594"/>
      <c r="DN38" s="594"/>
      <c r="DO38" s="594"/>
      <c r="DP38" s="594"/>
      <c r="DQ38" s="594"/>
      <c r="DR38" s="594"/>
      <c r="DS38" s="594"/>
      <c r="DT38" s="594"/>
      <c r="DU38" s="594"/>
      <c r="DV38" s="595"/>
      <c r="DW38" s="598">
        <v>9.8000000000000007</v>
      </c>
      <c r="DX38" s="623"/>
      <c r="DY38" s="623"/>
      <c r="DZ38" s="623"/>
      <c r="EA38" s="623"/>
      <c r="EB38" s="623"/>
      <c r="EC38" s="624"/>
    </row>
    <row r="39" spans="2:133" ht="11.25" customHeight="1">
      <c r="AQ39" s="672" t="s">
        <v>320</v>
      </c>
      <c r="AR39" s="673"/>
      <c r="AS39" s="673"/>
      <c r="AT39" s="673"/>
      <c r="AU39" s="673"/>
      <c r="AV39" s="673"/>
      <c r="AW39" s="673"/>
      <c r="AX39" s="673"/>
      <c r="AY39" s="674"/>
      <c r="AZ39" s="593">
        <v>177800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105</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3485731</v>
      </c>
      <c r="CS39" s="625"/>
      <c r="CT39" s="625"/>
      <c r="CU39" s="625"/>
      <c r="CV39" s="625"/>
      <c r="CW39" s="625"/>
      <c r="CX39" s="625"/>
      <c r="CY39" s="626"/>
      <c r="CZ39" s="627">
        <v>1.3</v>
      </c>
      <c r="DA39" s="628"/>
      <c r="DB39" s="628"/>
      <c r="DC39" s="629"/>
      <c r="DD39" s="602">
        <v>2405048</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6747764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1752669</v>
      </c>
      <c r="CS40" s="594"/>
      <c r="CT40" s="594"/>
      <c r="CU40" s="594"/>
      <c r="CV40" s="594"/>
      <c r="CW40" s="594"/>
      <c r="CX40" s="594"/>
      <c r="CY40" s="595"/>
      <c r="CZ40" s="627">
        <v>0.6</v>
      </c>
      <c r="DA40" s="628"/>
      <c r="DB40" s="628"/>
      <c r="DC40" s="629"/>
      <c r="DD40" s="602">
        <v>1079000</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15386010</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277</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45382989</v>
      </c>
      <c r="CS42" s="594"/>
      <c r="CT42" s="594"/>
      <c r="CU42" s="594"/>
      <c r="CV42" s="594"/>
      <c r="CW42" s="594"/>
      <c r="CX42" s="594"/>
      <c r="CY42" s="595"/>
      <c r="CZ42" s="627">
        <v>16.600000000000001</v>
      </c>
      <c r="DA42" s="676"/>
      <c r="DB42" s="676"/>
      <c r="DC42" s="677"/>
      <c r="DD42" s="602">
        <v>10029655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1561880</v>
      </c>
      <c r="CS43" s="625"/>
      <c r="CT43" s="625"/>
      <c r="CU43" s="625"/>
      <c r="CV43" s="625"/>
      <c r="CW43" s="625"/>
      <c r="CX43" s="625"/>
      <c r="CY43" s="626"/>
      <c r="CZ43" s="627">
        <v>0.6</v>
      </c>
      <c r="DA43" s="628"/>
      <c r="DB43" s="628"/>
      <c r="DC43" s="629"/>
      <c r="DD43" s="602">
        <v>1560743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43270452</v>
      </c>
      <c r="CS44" s="594"/>
      <c r="CT44" s="594"/>
      <c r="CU44" s="594"/>
      <c r="CV44" s="594"/>
      <c r="CW44" s="594"/>
      <c r="CX44" s="594"/>
      <c r="CY44" s="595"/>
      <c r="CZ44" s="627">
        <v>15.8</v>
      </c>
      <c r="DA44" s="676"/>
      <c r="DB44" s="676"/>
      <c r="DC44" s="677"/>
      <c r="DD44" s="602">
        <v>9600222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19351650</v>
      </c>
      <c r="CS45" s="625"/>
      <c r="CT45" s="625"/>
      <c r="CU45" s="625"/>
      <c r="CV45" s="625"/>
      <c r="CW45" s="625"/>
      <c r="CX45" s="625"/>
      <c r="CY45" s="626"/>
      <c r="CZ45" s="627">
        <v>7.1</v>
      </c>
      <c r="DA45" s="628"/>
      <c r="DB45" s="628"/>
      <c r="DC45" s="629"/>
      <c r="DD45" s="602">
        <v>1282102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21816753</v>
      </c>
      <c r="CS46" s="594"/>
      <c r="CT46" s="594"/>
      <c r="CU46" s="594"/>
      <c r="CV46" s="594"/>
      <c r="CW46" s="594"/>
      <c r="CX46" s="594"/>
      <c r="CY46" s="595"/>
      <c r="CZ46" s="627">
        <v>8</v>
      </c>
      <c r="DA46" s="676"/>
      <c r="DB46" s="676"/>
      <c r="DC46" s="677"/>
      <c r="DD46" s="602">
        <v>8226303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2112537</v>
      </c>
      <c r="CS47" s="625"/>
      <c r="CT47" s="625"/>
      <c r="CU47" s="625"/>
      <c r="CV47" s="625"/>
      <c r="CW47" s="625"/>
      <c r="CX47" s="625"/>
      <c r="CY47" s="626"/>
      <c r="CZ47" s="627">
        <v>0.8</v>
      </c>
      <c r="DA47" s="628"/>
      <c r="DB47" s="628"/>
      <c r="DC47" s="629"/>
      <c r="DD47" s="602">
        <v>429433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274122029</v>
      </c>
      <c r="CS49" s="661"/>
      <c r="CT49" s="661"/>
      <c r="CU49" s="661"/>
      <c r="CV49" s="661"/>
      <c r="CW49" s="661"/>
      <c r="CX49" s="661"/>
      <c r="CY49" s="688"/>
      <c r="CZ49" s="689">
        <v>100</v>
      </c>
      <c r="DA49" s="690"/>
      <c r="DB49" s="690"/>
      <c r="DC49" s="691"/>
      <c r="DD49" s="692">
        <v>185239701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281171</v>
      </c>
      <c r="R7" s="723"/>
      <c r="S7" s="723"/>
      <c r="T7" s="723"/>
      <c r="U7" s="723"/>
      <c r="V7" s="723">
        <v>273667</v>
      </c>
      <c r="W7" s="723"/>
      <c r="X7" s="723"/>
      <c r="Y7" s="723"/>
      <c r="Z7" s="723"/>
      <c r="AA7" s="723">
        <v>7504</v>
      </c>
      <c r="AB7" s="723"/>
      <c r="AC7" s="723"/>
      <c r="AD7" s="723"/>
      <c r="AE7" s="724"/>
      <c r="AF7" s="725">
        <v>3960</v>
      </c>
      <c r="AG7" s="726"/>
      <c r="AH7" s="726"/>
      <c r="AI7" s="726"/>
      <c r="AJ7" s="727"/>
      <c r="AK7" s="762">
        <v>4623</v>
      </c>
      <c r="AL7" s="763"/>
      <c r="AM7" s="763"/>
      <c r="AN7" s="763"/>
      <c r="AO7" s="763"/>
      <c r="AP7" s="763">
        <v>439660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555</v>
      </c>
      <c r="BS7" s="766" t="s">
        <v>545</v>
      </c>
      <c r="BT7" s="767"/>
      <c r="BU7" s="767"/>
      <c r="BV7" s="767"/>
      <c r="BW7" s="767"/>
      <c r="BX7" s="767"/>
      <c r="BY7" s="767"/>
      <c r="BZ7" s="767"/>
      <c r="CA7" s="767"/>
      <c r="CB7" s="767"/>
      <c r="CC7" s="767"/>
      <c r="CD7" s="767"/>
      <c r="CE7" s="767"/>
      <c r="CF7" s="767"/>
      <c r="CG7" s="768"/>
      <c r="CH7" s="759">
        <v>0</v>
      </c>
      <c r="CI7" s="760"/>
      <c r="CJ7" s="760"/>
      <c r="CK7" s="760"/>
      <c r="CL7" s="761"/>
      <c r="CM7" s="759">
        <v>186</v>
      </c>
      <c r="CN7" s="760"/>
      <c r="CO7" s="760"/>
      <c r="CP7" s="760"/>
      <c r="CQ7" s="761"/>
      <c r="CR7" s="759">
        <v>20</v>
      </c>
      <c r="CS7" s="760"/>
      <c r="CT7" s="760"/>
      <c r="CU7" s="760"/>
      <c r="CV7" s="761"/>
      <c r="CW7" s="759">
        <v>21</v>
      </c>
      <c r="CX7" s="760"/>
      <c r="CY7" s="760"/>
      <c r="CZ7" s="760"/>
      <c r="DA7" s="761"/>
      <c r="DB7" s="759">
        <v>0</v>
      </c>
      <c r="DC7" s="760"/>
      <c r="DD7" s="760"/>
      <c r="DE7" s="760"/>
      <c r="DF7" s="761"/>
      <c r="DG7" s="759">
        <v>4238</v>
      </c>
      <c r="DH7" s="760"/>
      <c r="DI7" s="760"/>
      <c r="DJ7" s="760"/>
      <c r="DK7" s="761"/>
      <c r="DL7" s="759">
        <v>0</v>
      </c>
      <c r="DM7" s="760"/>
      <c r="DN7" s="760"/>
      <c r="DO7" s="760"/>
      <c r="DP7" s="761"/>
      <c r="DQ7" s="759">
        <v>2150</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3</v>
      </c>
      <c r="R8" s="747"/>
      <c r="S8" s="747"/>
      <c r="T8" s="747"/>
      <c r="U8" s="747"/>
      <c r="V8" s="747">
        <v>3</v>
      </c>
      <c r="W8" s="747"/>
      <c r="X8" s="747"/>
      <c r="Y8" s="747"/>
      <c r="Z8" s="747"/>
      <c r="AA8" s="747">
        <v>0</v>
      </c>
      <c r="AB8" s="747"/>
      <c r="AC8" s="747"/>
      <c r="AD8" s="747"/>
      <c r="AE8" s="748"/>
      <c r="AF8" s="749">
        <v>0</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-25</v>
      </c>
      <c r="CI8" s="770"/>
      <c r="CJ8" s="770"/>
      <c r="CK8" s="770"/>
      <c r="CL8" s="771"/>
      <c r="CM8" s="769">
        <v>1307</v>
      </c>
      <c r="CN8" s="770"/>
      <c r="CO8" s="770"/>
      <c r="CP8" s="770"/>
      <c r="CQ8" s="771"/>
      <c r="CR8" s="769">
        <v>386</v>
      </c>
      <c r="CS8" s="770"/>
      <c r="CT8" s="770"/>
      <c r="CU8" s="770"/>
      <c r="CV8" s="771"/>
      <c r="CW8" s="769">
        <v>28</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4</v>
      </c>
      <c r="R9" s="747"/>
      <c r="S9" s="747"/>
      <c r="T9" s="747"/>
      <c r="U9" s="747"/>
      <c r="V9" s="747">
        <v>4</v>
      </c>
      <c r="W9" s="747"/>
      <c r="X9" s="747"/>
      <c r="Y9" s="747"/>
      <c r="Z9" s="747"/>
      <c r="AA9" s="747">
        <v>0</v>
      </c>
      <c r="AB9" s="747"/>
      <c r="AC9" s="747"/>
      <c r="AD9" s="747"/>
      <c r="AE9" s="748"/>
      <c r="AF9" s="749">
        <v>0</v>
      </c>
      <c r="AG9" s="750"/>
      <c r="AH9" s="750"/>
      <c r="AI9" s="750"/>
      <c r="AJ9" s="751"/>
      <c r="AK9" s="752">
        <v>0</v>
      </c>
      <c r="AL9" s="753"/>
      <c r="AM9" s="753"/>
      <c r="AN9" s="753"/>
      <c r="AO9" s="753"/>
      <c r="AP9" s="753">
        <v>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547</v>
      </c>
      <c r="BT9" s="757"/>
      <c r="BU9" s="757"/>
      <c r="BV9" s="757"/>
      <c r="BW9" s="757"/>
      <c r="BX9" s="757"/>
      <c r="BY9" s="757"/>
      <c r="BZ9" s="757"/>
      <c r="CA9" s="757"/>
      <c r="CB9" s="757"/>
      <c r="CC9" s="757"/>
      <c r="CD9" s="757"/>
      <c r="CE9" s="757"/>
      <c r="CF9" s="757"/>
      <c r="CG9" s="758"/>
      <c r="CH9" s="769">
        <v>30</v>
      </c>
      <c r="CI9" s="770"/>
      <c r="CJ9" s="770"/>
      <c r="CK9" s="770"/>
      <c r="CL9" s="771"/>
      <c r="CM9" s="769">
        <v>1201</v>
      </c>
      <c r="CN9" s="770"/>
      <c r="CO9" s="770"/>
      <c r="CP9" s="770"/>
      <c r="CQ9" s="771"/>
      <c r="CR9" s="769">
        <v>225</v>
      </c>
      <c r="CS9" s="770"/>
      <c r="CT9" s="770"/>
      <c r="CU9" s="770"/>
      <c r="CV9" s="771"/>
      <c r="CW9" s="769">
        <v>3</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t="s">
        <v>541</v>
      </c>
      <c r="C10" s="744"/>
      <c r="D10" s="744"/>
      <c r="E10" s="744"/>
      <c r="F10" s="744"/>
      <c r="G10" s="744"/>
      <c r="H10" s="744"/>
      <c r="I10" s="744"/>
      <c r="J10" s="744"/>
      <c r="K10" s="744"/>
      <c r="L10" s="744"/>
      <c r="M10" s="744"/>
      <c r="N10" s="744"/>
      <c r="O10" s="744"/>
      <c r="P10" s="745"/>
      <c r="Q10" s="746">
        <v>437</v>
      </c>
      <c r="R10" s="747"/>
      <c r="S10" s="747"/>
      <c r="T10" s="747"/>
      <c r="U10" s="747"/>
      <c r="V10" s="747">
        <v>382</v>
      </c>
      <c r="W10" s="747"/>
      <c r="X10" s="747"/>
      <c r="Y10" s="747"/>
      <c r="Z10" s="747"/>
      <c r="AA10" s="747">
        <v>55</v>
      </c>
      <c r="AB10" s="747"/>
      <c r="AC10" s="747"/>
      <c r="AD10" s="747"/>
      <c r="AE10" s="748"/>
      <c r="AF10" s="749">
        <v>55</v>
      </c>
      <c r="AG10" s="750"/>
      <c r="AH10" s="750"/>
      <c r="AI10" s="750"/>
      <c r="AJ10" s="751"/>
      <c r="AK10" s="752">
        <v>25</v>
      </c>
      <c r="AL10" s="753"/>
      <c r="AM10" s="753"/>
      <c r="AN10" s="753"/>
      <c r="AO10" s="753"/>
      <c r="AP10" s="753">
        <v>2232</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548</v>
      </c>
      <c r="BT10" s="757"/>
      <c r="BU10" s="757"/>
      <c r="BV10" s="757"/>
      <c r="BW10" s="757"/>
      <c r="BX10" s="757"/>
      <c r="BY10" s="757"/>
      <c r="BZ10" s="757"/>
      <c r="CA10" s="757"/>
      <c r="CB10" s="757"/>
      <c r="CC10" s="757"/>
      <c r="CD10" s="757"/>
      <c r="CE10" s="757"/>
      <c r="CF10" s="757"/>
      <c r="CG10" s="758"/>
      <c r="CH10" s="769">
        <v>-3</v>
      </c>
      <c r="CI10" s="770"/>
      <c r="CJ10" s="770"/>
      <c r="CK10" s="770"/>
      <c r="CL10" s="771"/>
      <c r="CM10" s="769">
        <v>560</v>
      </c>
      <c r="CN10" s="770"/>
      <c r="CO10" s="770"/>
      <c r="CP10" s="770"/>
      <c r="CQ10" s="771"/>
      <c r="CR10" s="769">
        <v>300</v>
      </c>
      <c r="CS10" s="770"/>
      <c r="CT10" s="770"/>
      <c r="CU10" s="770"/>
      <c r="CV10" s="771"/>
      <c r="CW10" s="769">
        <v>16</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c r="A11" s="212">
        <v>5</v>
      </c>
      <c r="B11" s="743" t="s">
        <v>368</v>
      </c>
      <c r="C11" s="744"/>
      <c r="D11" s="744"/>
      <c r="E11" s="744"/>
      <c r="F11" s="744"/>
      <c r="G11" s="744"/>
      <c r="H11" s="744"/>
      <c r="I11" s="744"/>
      <c r="J11" s="744"/>
      <c r="K11" s="744"/>
      <c r="L11" s="744"/>
      <c r="M11" s="744"/>
      <c r="N11" s="744"/>
      <c r="O11" s="744"/>
      <c r="P11" s="745"/>
      <c r="Q11" s="746">
        <v>40971</v>
      </c>
      <c r="R11" s="747"/>
      <c r="S11" s="747"/>
      <c r="T11" s="747"/>
      <c r="U11" s="747"/>
      <c r="V11" s="747">
        <v>40971</v>
      </c>
      <c r="W11" s="747"/>
      <c r="X11" s="747"/>
      <c r="Y11" s="747"/>
      <c r="Z11" s="747"/>
      <c r="AA11" s="747">
        <v>0</v>
      </c>
      <c r="AB11" s="747"/>
      <c r="AC11" s="747"/>
      <c r="AD11" s="747"/>
      <c r="AE11" s="748"/>
      <c r="AF11" s="749">
        <v>0</v>
      </c>
      <c r="AG11" s="750"/>
      <c r="AH11" s="750"/>
      <c r="AI11" s="750"/>
      <c r="AJ11" s="751"/>
      <c r="AK11" s="752">
        <v>40846</v>
      </c>
      <c r="AL11" s="753"/>
      <c r="AM11" s="753"/>
      <c r="AN11" s="753"/>
      <c r="AO11" s="753"/>
      <c r="AP11" s="753">
        <v>0</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549</v>
      </c>
      <c r="BT11" s="757"/>
      <c r="BU11" s="757"/>
      <c r="BV11" s="757"/>
      <c r="BW11" s="757"/>
      <c r="BX11" s="757"/>
      <c r="BY11" s="757"/>
      <c r="BZ11" s="757"/>
      <c r="CA11" s="757"/>
      <c r="CB11" s="757"/>
      <c r="CC11" s="757"/>
      <c r="CD11" s="757"/>
      <c r="CE11" s="757"/>
      <c r="CF11" s="757"/>
      <c r="CG11" s="758"/>
      <c r="CH11" s="769">
        <v>-12</v>
      </c>
      <c r="CI11" s="770"/>
      <c r="CJ11" s="770"/>
      <c r="CK11" s="770"/>
      <c r="CL11" s="771"/>
      <c r="CM11" s="769">
        <v>603</v>
      </c>
      <c r="CN11" s="770"/>
      <c r="CO11" s="770"/>
      <c r="CP11" s="770"/>
      <c r="CQ11" s="771"/>
      <c r="CR11" s="769">
        <v>5</v>
      </c>
      <c r="CS11" s="770"/>
      <c r="CT11" s="770"/>
      <c r="CU11" s="770"/>
      <c r="CV11" s="771"/>
      <c r="CW11" s="769">
        <v>0</v>
      </c>
      <c r="CX11" s="770"/>
      <c r="CY11" s="770"/>
      <c r="CZ11" s="770"/>
      <c r="DA11" s="771"/>
      <c r="DB11" s="769">
        <v>0</v>
      </c>
      <c r="DC11" s="770"/>
      <c r="DD11" s="770"/>
      <c r="DE11" s="770"/>
      <c r="DF11" s="771"/>
      <c r="DG11" s="769">
        <v>0</v>
      </c>
      <c r="DH11" s="770"/>
      <c r="DI11" s="770"/>
      <c r="DJ11" s="770"/>
      <c r="DK11" s="771"/>
      <c r="DL11" s="769">
        <v>0</v>
      </c>
      <c r="DM11" s="770"/>
      <c r="DN11" s="770"/>
      <c r="DO11" s="770"/>
      <c r="DP11" s="771"/>
      <c r="DQ11" s="769">
        <v>0</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550</v>
      </c>
      <c r="BT12" s="757"/>
      <c r="BU12" s="757"/>
      <c r="BV12" s="757"/>
      <c r="BW12" s="757"/>
      <c r="BX12" s="757"/>
      <c r="BY12" s="757"/>
      <c r="BZ12" s="757"/>
      <c r="CA12" s="757"/>
      <c r="CB12" s="757"/>
      <c r="CC12" s="757"/>
      <c r="CD12" s="757"/>
      <c r="CE12" s="757"/>
      <c r="CF12" s="757"/>
      <c r="CG12" s="758"/>
      <c r="CH12" s="769">
        <v>7</v>
      </c>
      <c r="CI12" s="770"/>
      <c r="CJ12" s="770"/>
      <c r="CK12" s="770"/>
      <c r="CL12" s="771"/>
      <c r="CM12" s="769">
        <v>615</v>
      </c>
      <c r="CN12" s="770"/>
      <c r="CO12" s="770"/>
      <c r="CP12" s="770"/>
      <c r="CQ12" s="771"/>
      <c r="CR12" s="769">
        <v>210</v>
      </c>
      <c r="CS12" s="770"/>
      <c r="CT12" s="770"/>
      <c r="CU12" s="770"/>
      <c r="CV12" s="771"/>
      <c r="CW12" s="769">
        <v>142</v>
      </c>
      <c r="CX12" s="770"/>
      <c r="CY12" s="770"/>
      <c r="CZ12" s="770"/>
      <c r="DA12" s="771"/>
      <c r="DB12" s="769">
        <v>0</v>
      </c>
      <c r="DC12" s="770"/>
      <c r="DD12" s="770"/>
      <c r="DE12" s="770"/>
      <c r="DF12" s="771"/>
      <c r="DG12" s="769">
        <v>0</v>
      </c>
      <c r="DH12" s="770"/>
      <c r="DI12" s="770"/>
      <c r="DJ12" s="770"/>
      <c r="DK12" s="771"/>
      <c r="DL12" s="769">
        <v>0</v>
      </c>
      <c r="DM12" s="770"/>
      <c r="DN12" s="770"/>
      <c r="DO12" s="770"/>
      <c r="DP12" s="771"/>
      <c r="DQ12" s="769">
        <v>0</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551</v>
      </c>
      <c r="BT13" s="757"/>
      <c r="BU13" s="757"/>
      <c r="BV13" s="757"/>
      <c r="BW13" s="757"/>
      <c r="BX13" s="757"/>
      <c r="BY13" s="757"/>
      <c r="BZ13" s="757"/>
      <c r="CA13" s="757"/>
      <c r="CB13" s="757"/>
      <c r="CC13" s="757"/>
      <c r="CD13" s="757"/>
      <c r="CE13" s="757"/>
      <c r="CF13" s="757"/>
      <c r="CG13" s="758"/>
      <c r="CH13" s="769">
        <v>4</v>
      </c>
      <c r="CI13" s="770"/>
      <c r="CJ13" s="770"/>
      <c r="CK13" s="770"/>
      <c r="CL13" s="771"/>
      <c r="CM13" s="769">
        <v>171</v>
      </c>
      <c r="CN13" s="770"/>
      <c r="CO13" s="770"/>
      <c r="CP13" s="770"/>
      <c r="CQ13" s="771"/>
      <c r="CR13" s="769">
        <v>100</v>
      </c>
      <c r="CS13" s="770"/>
      <c r="CT13" s="770"/>
      <c r="CU13" s="770"/>
      <c r="CV13" s="771"/>
      <c r="CW13" s="769">
        <v>39</v>
      </c>
      <c r="CX13" s="770"/>
      <c r="CY13" s="770"/>
      <c r="CZ13" s="770"/>
      <c r="DA13" s="771"/>
      <c r="DB13" s="769">
        <v>0</v>
      </c>
      <c r="DC13" s="770"/>
      <c r="DD13" s="770"/>
      <c r="DE13" s="770"/>
      <c r="DF13" s="771"/>
      <c r="DG13" s="769">
        <v>0</v>
      </c>
      <c r="DH13" s="770"/>
      <c r="DI13" s="770"/>
      <c r="DJ13" s="770"/>
      <c r="DK13" s="771"/>
      <c r="DL13" s="769">
        <v>0</v>
      </c>
      <c r="DM13" s="770"/>
      <c r="DN13" s="770"/>
      <c r="DO13" s="770"/>
      <c r="DP13" s="771"/>
      <c r="DQ13" s="769">
        <v>0</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552</v>
      </c>
      <c r="BT14" s="757"/>
      <c r="BU14" s="757"/>
      <c r="BV14" s="757"/>
      <c r="BW14" s="757"/>
      <c r="BX14" s="757"/>
      <c r="BY14" s="757"/>
      <c r="BZ14" s="757"/>
      <c r="CA14" s="757"/>
      <c r="CB14" s="757"/>
      <c r="CC14" s="757"/>
      <c r="CD14" s="757"/>
      <c r="CE14" s="757"/>
      <c r="CF14" s="757"/>
      <c r="CG14" s="758"/>
      <c r="CH14" s="769">
        <v>91</v>
      </c>
      <c r="CI14" s="770"/>
      <c r="CJ14" s="770"/>
      <c r="CK14" s="770"/>
      <c r="CL14" s="771"/>
      <c r="CM14" s="769">
        <v>5919</v>
      </c>
      <c r="CN14" s="770"/>
      <c r="CO14" s="770"/>
      <c r="CP14" s="770"/>
      <c r="CQ14" s="771"/>
      <c r="CR14" s="769">
        <v>6750</v>
      </c>
      <c r="CS14" s="770"/>
      <c r="CT14" s="770"/>
      <c r="CU14" s="770"/>
      <c r="CV14" s="771"/>
      <c r="CW14" s="769">
        <v>99</v>
      </c>
      <c r="CX14" s="770"/>
      <c r="CY14" s="770"/>
      <c r="CZ14" s="770"/>
      <c r="DA14" s="771"/>
      <c r="DB14" s="769">
        <v>0</v>
      </c>
      <c r="DC14" s="770"/>
      <c r="DD14" s="770"/>
      <c r="DE14" s="770"/>
      <c r="DF14" s="771"/>
      <c r="DG14" s="769">
        <v>0</v>
      </c>
      <c r="DH14" s="770"/>
      <c r="DI14" s="770"/>
      <c r="DJ14" s="770"/>
      <c r="DK14" s="771"/>
      <c r="DL14" s="769">
        <v>0</v>
      </c>
      <c r="DM14" s="770"/>
      <c r="DN14" s="770"/>
      <c r="DO14" s="770"/>
      <c r="DP14" s="771"/>
      <c r="DQ14" s="769">
        <v>0</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553</v>
      </c>
      <c r="BT15" s="757"/>
      <c r="BU15" s="757"/>
      <c r="BV15" s="757"/>
      <c r="BW15" s="757"/>
      <c r="BX15" s="757"/>
      <c r="BY15" s="757"/>
      <c r="BZ15" s="757"/>
      <c r="CA15" s="757"/>
      <c r="CB15" s="757"/>
      <c r="CC15" s="757"/>
      <c r="CD15" s="757"/>
      <c r="CE15" s="757"/>
      <c r="CF15" s="757"/>
      <c r="CG15" s="758"/>
      <c r="CH15" s="769">
        <v>6</v>
      </c>
      <c r="CI15" s="770"/>
      <c r="CJ15" s="770"/>
      <c r="CK15" s="770"/>
      <c r="CL15" s="771"/>
      <c r="CM15" s="769">
        <v>50</v>
      </c>
      <c r="CN15" s="770"/>
      <c r="CO15" s="770"/>
      <c r="CP15" s="770"/>
      <c r="CQ15" s="771"/>
      <c r="CR15" s="769">
        <v>26</v>
      </c>
      <c r="CS15" s="770"/>
      <c r="CT15" s="770"/>
      <c r="CU15" s="770"/>
      <c r="CV15" s="771"/>
      <c r="CW15" s="769">
        <v>0</v>
      </c>
      <c r="CX15" s="770"/>
      <c r="CY15" s="770"/>
      <c r="CZ15" s="770"/>
      <c r="DA15" s="771"/>
      <c r="DB15" s="769">
        <v>0</v>
      </c>
      <c r="DC15" s="770"/>
      <c r="DD15" s="770"/>
      <c r="DE15" s="770"/>
      <c r="DF15" s="771"/>
      <c r="DG15" s="769">
        <v>0</v>
      </c>
      <c r="DH15" s="770"/>
      <c r="DI15" s="770"/>
      <c r="DJ15" s="770"/>
      <c r="DK15" s="771"/>
      <c r="DL15" s="769">
        <v>0</v>
      </c>
      <c r="DM15" s="770"/>
      <c r="DN15" s="770"/>
      <c r="DO15" s="770"/>
      <c r="DP15" s="771"/>
      <c r="DQ15" s="769">
        <v>0</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554</v>
      </c>
      <c r="BT16" s="757"/>
      <c r="BU16" s="757"/>
      <c r="BV16" s="757"/>
      <c r="BW16" s="757"/>
      <c r="BX16" s="757"/>
      <c r="BY16" s="757"/>
      <c r="BZ16" s="757"/>
      <c r="CA16" s="757"/>
      <c r="CB16" s="757"/>
      <c r="CC16" s="757"/>
      <c r="CD16" s="757"/>
      <c r="CE16" s="757"/>
      <c r="CF16" s="757"/>
      <c r="CG16" s="758"/>
      <c r="CH16" s="769">
        <v>10</v>
      </c>
      <c r="CI16" s="770"/>
      <c r="CJ16" s="770"/>
      <c r="CK16" s="770"/>
      <c r="CL16" s="771"/>
      <c r="CM16" s="769">
        <v>163</v>
      </c>
      <c r="CN16" s="770"/>
      <c r="CO16" s="770"/>
      <c r="CP16" s="770"/>
      <c r="CQ16" s="771"/>
      <c r="CR16" s="769">
        <v>5</v>
      </c>
      <c r="CS16" s="770"/>
      <c r="CT16" s="770"/>
      <c r="CU16" s="770"/>
      <c r="CV16" s="771"/>
      <c r="CW16" s="769">
        <v>0</v>
      </c>
      <c r="CX16" s="770"/>
      <c r="CY16" s="770"/>
      <c r="CZ16" s="770"/>
      <c r="DA16" s="771"/>
      <c r="DB16" s="769">
        <v>0</v>
      </c>
      <c r="DC16" s="770"/>
      <c r="DD16" s="770"/>
      <c r="DE16" s="770"/>
      <c r="DF16" s="771"/>
      <c r="DG16" s="769">
        <v>0</v>
      </c>
      <c r="DH16" s="770"/>
      <c r="DI16" s="770"/>
      <c r="DJ16" s="770"/>
      <c r="DK16" s="771"/>
      <c r="DL16" s="769">
        <v>0</v>
      </c>
      <c r="DM16" s="770"/>
      <c r="DN16" s="770"/>
      <c r="DO16" s="770"/>
      <c r="DP16" s="771"/>
      <c r="DQ16" s="769">
        <v>0</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281681</v>
      </c>
      <c r="R23" s="782"/>
      <c r="S23" s="782"/>
      <c r="T23" s="782"/>
      <c r="U23" s="782"/>
      <c r="V23" s="782">
        <v>274122</v>
      </c>
      <c r="W23" s="782"/>
      <c r="X23" s="782"/>
      <c r="Y23" s="782"/>
      <c r="Z23" s="782"/>
      <c r="AA23" s="782">
        <v>7559</v>
      </c>
      <c r="AB23" s="782"/>
      <c r="AC23" s="782"/>
      <c r="AD23" s="782"/>
      <c r="AE23" s="783"/>
      <c r="AF23" s="784">
        <v>3963</v>
      </c>
      <c r="AG23" s="782"/>
      <c r="AH23" s="782"/>
      <c r="AI23" s="782"/>
      <c r="AJ23" s="785"/>
      <c r="AK23" s="786"/>
      <c r="AL23" s="787"/>
      <c r="AM23" s="787"/>
      <c r="AN23" s="787"/>
      <c r="AO23" s="787"/>
      <c r="AP23" s="782">
        <v>441893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18654</v>
      </c>
      <c r="R28" s="811"/>
      <c r="S28" s="811"/>
      <c r="T28" s="811"/>
      <c r="U28" s="811"/>
      <c r="V28" s="811">
        <v>18292</v>
      </c>
      <c r="W28" s="811"/>
      <c r="X28" s="811"/>
      <c r="Y28" s="811"/>
      <c r="Z28" s="811"/>
      <c r="AA28" s="811">
        <v>362</v>
      </c>
      <c r="AB28" s="811"/>
      <c r="AC28" s="811"/>
      <c r="AD28" s="811"/>
      <c r="AE28" s="812"/>
      <c r="AF28" s="813">
        <v>362</v>
      </c>
      <c r="AG28" s="811"/>
      <c r="AH28" s="811"/>
      <c r="AI28" s="811"/>
      <c r="AJ28" s="814"/>
      <c r="AK28" s="815">
        <v>250</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82190</v>
      </c>
      <c r="R29" s="747"/>
      <c r="S29" s="747"/>
      <c r="T29" s="747"/>
      <c r="U29" s="747"/>
      <c r="V29" s="747">
        <v>78159</v>
      </c>
      <c r="W29" s="747"/>
      <c r="X29" s="747"/>
      <c r="Y29" s="747"/>
      <c r="Z29" s="747"/>
      <c r="AA29" s="747">
        <v>4031</v>
      </c>
      <c r="AB29" s="747"/>
      <c r="AC29" s="747"/>
      <c r="AD29" s="747"/>
      <c r="AE29" s="748"/>
      <c r="AF29" s="749">
        <v>4020</v>
      </c>
      <c r="AG29" s="750"/>
      <c r="AH29" s="750"/>
      <c r="AI29" s="750"/>
      <c r="AJ29" s="751"/>
      <c r="AK29" s="818">
        <v>6696</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121</v>
      </c>
      <c r="R30" s="747"/>
      <c r="S30" s="747"/>
      <c r="T30" s="747"/>
      <c r="U30" s="747"/>
      <c r="V30" s="747">
        <v>121</v>
      </c>
      <c r="W30" s="747"/>
      <c r="X30" s="747"/>
      <c r="Y30" s="747"/>
      <c r="Z30" s="747"/>
      <c r="AA30" s="747">
        <v>0</v>
      </c>
      <c r="AB30" s="747"/>
      <c r="AC30" s="747"/>
      <c r="AD30" s="747"/>
      <c r="AE30" s="748"/>
      <c r="AF30" s="749">
        <v>0</v>
      </c>
      <c r="AG30" s="750"/>
      <c r="AH30" s="750"/>
      <c r="AI30" s="750"/>
      <c r="AJ30" s="751"/>
      <c r="AK30" s="818">
        <v>72</v>
      </c>
      <c r="AL30" s="819"/>
      <c r="AM30" s="819"/>
      <c r="AN30" s="819"/>
      <c r="AO30" s="819"/>
      <c r="AP30" s="819">
        <v>165</v>
      </c>
      <c r="AQ30" s="819"/>
      <c r="AR30" s="819"/>
      <c r="AS30" s="819"/>
      <c r="AT30" s="819"/>
      <c r="AU30" s="819">
        <v>79</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542</v>
      </c>
      <c r="C31" s="744"/>
      <c r="D31" s="744"/>
      <c r="E31" s="744"/>
      <c r="F31" s="744"/>
      <c r="G31" s="744"/>
      <c r="H31" s="744"/>
      <c r="I31" s="744"/>
      <c r="J31" s="744"/>
      <c r="K31" s="744"/>
      <c r="L31" s="744"/>
      <c r="M31" s="744"/>
      <c r="N31" s="744"/>
      <c r="O31" s="744"/>
      <c r="P31" s="745"/>
      <c r="Q31" s="746">
        <v>312</v>
      </c>
      <c r="R31" s="747"/>
      <c r="S31" s="747"/>
      <c r="T31" s="747"/>
      <c r="U31" s="747"/>
      <c r="V31" s="747">
        <v>312</v>
      </c>
      <c r="W31" s="747"/>
      <c r="X31" s="747"/>
      <c r="Y31" s="747"/>
      <c r="Z31" s="747"/>
      <c r="AA31" s="747">
        <v>0</v>
      </c>
      <c r="AB31" s="747"/>
      <c r="AC31" s="747"/>
      <c r="AD31" s="747"/>
      <c r="AE31" s="748"/>
      <c r="AF31" s="749">
        <v>0</v>
      </c>
      <c r="AG31" s="750"/>
      <c r="AH31" s="750"/>
      <c r="AI31" s="750"/>
      <c r="AJ31" s="751"/>
      <c r="AK31" s="818">
        <v>178</v>
      </c>
      <c r="AL31" s="819"/>
      <c r="AM31" s="819"/>
      <c r="AN31" s="819"/>
      <c r="AO31" s="819"/>
      <c r="AP31" s="819">
        <v>1039</v>
      </c>
      <c r="AQ31" s="819"/>
      <c r="AR31" s="819"/>
      <c r="AS31" s="819"/>
      <c r="AT31" s="819"/>
      <c r="AU31" s="819">
        <v>566</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57549</v>
      </c>
      <c r="R32" s="747"/>
      <c r="S32" s="747"/>
      <c r="T32" s="747"/>
      <c r="U32" s="747"/>
      <c r="V32" s="747">
        <v>56824</v>
      </c>
      <c r="W32" s="747"/>
      <c r="X32" s="747"/>
      <c r="Y32" s="747"/>
      <c r="Z32" s="747"/>
      <c r="AA32" s="747">
        <v>725</v>
      </c>
      <c r="AB32" s="747"/>
      <c r="AC32" s="747"/>
      <c r="AD32" s="747"/>
      <c r="AE32" s="748"/>
      <c r="AF32" s="749">
        <v>725</v>
      </c>
      <c r="AG32" s="750"/>
      <c r="AH32" s="750"/>
      <c r="AI32" s="750"/>
      <c r="AJ32" s="751"/>
      <c r="AK32" s="818">
        <v>8194</v>
      </c>
      <c r="AL32" s="819"/>
      <c r="AM32" s="819"/>
      <c r="AN32" s="819"/>
      <c r="AO32" s="819"/>
      <c r="AP32" s="819">
        <v>0</v>
      </c>
      <c r="AQ32" s="819"/>
      <c r="AR32" s="819"/>
      <c r="AS32" s="819"/>
      <c r="AT32" s="819"/>
      <c r="AU32" s="819">
        <v>0</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58</v>
      </c>
      <c r="R33" s="747"/>
      <c r="S33" s="747"/>
      <c r="T33" s="747"/>
      <c r="U33" s="747"/>
      <c r="V33" s="747">
        <v>58</v>
      </c>
      <c r="W33" s="747"/>
      <c r="X33" s="747"/>
      <c r="Y33" s="747"/>
      <c r="Z33" s="747"/>
      <c r="AA33" s="747">
        <v>0</v>
      </c>
      <c r="AB33" s="747"/>
      <c r="AC33" s="747"/>
      <c r="AD33" s="747"/>
      <c r="AE33" s="748"/>
      <c r="AF33" s="749">
        <v>0</v>
      </c>
      <c r="AG33" s="750"/>
      <c r="AH33" s="750"/>
      <c r="AI33" s="750"/>
      <c r="AJ33" s="751"/>
      <c r="AK33" s="818">
        <v>13</v>
      </c>
      <c r="AL33" s="819"/>
      <c r="AM33" s="819"/>
      <c r="AN33" s="819"/>
      <c r="AO33" s="819"/>
      <c r="AP33" s="819">
        <v>0</v>
      </c>
      <c r="AQ33" s="819"/>
      <c r="AR33" s="819"/>
      <c r="AS33" s="819"/>
      <c r="AT33" s="819"/>
      <c r="AU33" s="819">
        <v>0</v>
      </c>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823">
        <v>7528</v>
      </c>
      <c r="R34" s="750"/>
      <c r="S34" s="750"/>
      <c r="T34" s="750"/>
      <c r="U34" s="824"/>
      <c r="V34" s="748">
        <v>7253</v>
      </c>
      <c r="W34" s="750"/>
      <c r="X34" s="750"/>
      <c r="Y34" s="750"/>
      <c r="Z34" s="824"/>
      <c r="AA34" s="748">
        <v>275</v>
      </c>
      <c r="AB34" s="750"/>
      <c r="AC34" s="750"/>
      <c r="AD34" s="750"/>
      <c r="AE34" s="751"/>
      <c r="AF34" s="749">
        <v>275</v>
      </c>
      <c r="AG34" s="750"/>
      <c r="AH34" s="750"/>
      <c r="AI34" s="750"/>
      <c r="AJ34" s="751"/>
      <c r="AK34" s="825">
        <v>1269</v>
      </c>
      <c r="AL34" s="822"/>
      <c r="AM34" s="822"/>
      <c r="AN34" s="822"/>
      <c r="AO34" s="818"/>
      <c r="AP34" s="821">
        <v>0</v>
      </c>
      <c r="AQ34" s="822"/>
      <c r="AR34" s="822"/>
      <c r="AS34" s="822"/>
      <c r="AT34" s="818"/>
      <c r="AU34" s="821">
        <v>0</v>
      </c>
      <c r="AV34" s="822"/>
      <c r="AW34" s="822"/>
      <c r="AX34" s="822"/>
      <c r="AY34" s="818"/>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823">
        <v>9895</v>
      </c>
      <c r="R35" s="750"/>
      <c r="S35" s="750"/>
      <c r="T35" s="750"/>
      <c r="U35" s="824"/>
      <c r="V35" s="748">
        <v>9617</v>
      </c>
      <c r="W35" s="750"/>
      <c r="X35" s="750"/>
      <c r="Y35" s="750"/>
      <c r="Z35" s="824"/>
      <c r="AA35" s="748">
        <v>278</v>
      </c>
      <c r="AB35" s="750"/>
      <c r="AC35" s="750"/>
      <c r="AD35" s="750"/>
      <c r="AE35" s="751"/>
      <c r="AF35" s="749">
        <v>12993</v>
      </c>
      <c r="AG35" s="750"/>
      <c r="AH35" s="750"/>
      <c r="AI35" s="750"/>
      <c r="AJ35" s="751"/>
      <c r="AK35" s="825">
        <v>148</v>
      </c>
      <c r="AL35" s="822"/>
      <c r="AM35" s="822"/>
      <c r="AN35" s="822"/>
      <c r="AO35" s="818"/>
      <c r="AP35" s="821">
        <v>40508</v>
      </c>
      <c r="AQ35" s="822"/>
      <c r="AR35" s="822"/>
      <c r="AS35" s="822"/>
      <c r="AT35" s="818"/>
      <c r="AU35" s="821">
        <v>324</v>
      </c>
      <c r="AV35" s="822"/>
      <c r="AW35" s="822"/>
      <c r="AX35" s="822"/>
      <c r="AY35" s="818"/>
      <c r="AZ35" s="820"/>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390</v>
      </c>
      <c r="C36" s="744"/>
      <c r="D36" s="744"/>
      <c r="E36" s="744"/>
      <c r="F36" s="744"/>
      <c r="G36" s="744"/>
      <c r="H36" s="744"/>
      <c r="I36" s="744"/>
      <c r="J36" s="744"/>
      <c r="K36" s="744"/>
      <c r="L36" s="744"/>
      <c r="M36" s="744"/>
      <c r="N36" s="744"/>
      <c r="O36" s="744"/>
      <c r="P36" s="745"/>
      <c r="Q36" s="823">
        <v>22356</v>
      </c>
      <c r="R36" s="750"/>
      <c r="S36" s="750"/>
      <c r="T36" s="750"/>
      <c r="U36" s="824"/>
      <c r="V36" s="748">
        <v>20260</v>
      </c>
      <c r="W36" s="750"/>
      <c r="X36" s="750"/>
      <c r="Y36" s="750"/>
      <c r="Z36" s="824"/>
      <c r="AA36" s="748">
        <v>2096</v>
      </c>
      <c r="AB36" s="750"/>
      <c r="AC36" s="750"/>
      <c r="AD36" s="750"/>
      <c r="AE36" s="751"/>
      <c r="AF36" s="749">
        <v>7538</v>
      </c>
      <c r="AG36" s="750"/>
      <c r="AH36" s="750"/>
      <c r="AI36" s="750"/>
      <c r="AJ36" s="751"/>
      <c r="AK36" s="825">
        <v>8853</v>
      </c>
      <c r="AL36" s="822"/>
      <c r="AM36" s="822"/>
      <c r="AN36" s="822"/>
      <c r="AO36" s="818"/>
      <c r="AP36" s="821">
        <v>155050</v>
      </c>
      <c r="AQ36" s="822"/>
      <c r="AR36" s="822"/>
      <c r="AS36" s="822"/>
      <c r="AT36" s="818"/>
      <c r="AU36" s="821">
        <v>7937</v>
      </c>
      <c r="AV36" s="822"/>
      <c r="AW36" s="822"/>
      <c r="AX36" s="822"/>
      <c r="AY36" s="818"/>
      <c r="AZ36" s="820"/>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391</v>
      </c>
      <c r="C37" s="744"/>
      <c r="D37" s="744"/>
      <c r="E37" s="744"/>
      <c r="F37" s="744"/>
      <c r="G37" s="744"/>
      <c r="H37" s="744"/>
      <c r="I37" s="744"/>
      <c r="J37" s="744"/>
      <c r="K37" s="744"/>
      <c r="L37" s="744"/>
      <c r="M37" s="744"/>
      <c r="N37" s="744"/>
      <c r="O37" s="744"/>
      <c r="P37" s="745"/>
      <c r="Q37" s="823">
        <v>32454</v>
      </c>
      <c r="R37" s="750"/>
      <c r="S37" s="750"/>
      <c r="T37" s="750"/>
      <c r="U37" s="824"/>
      <c r="V37" s="748">
        <v>32343</v>
      </c>
      <c r="W37" s="750"/>
      <c r="X37" s="750"/>
      <c r="Y37" s="750"/>
      <c r="Z37" s="824"/>
      <c r="AA37" s="748">
        <v>110</v>
      </c>
      <c r="AB37" s="750"/>
      <c r="AC37" s="750"/>
      <c r="AD37" s="750"/>
      <c r="AE37" s="751"/>
      <c r="AF37" s="749">
        <v>6877</v>
      </c>
      <c r="AG37" s="750"/>
      <c r="AH37" s="750"/>
      <c r="AI37" s="750"/>
      <c r="AJ37" s="751"/>
      <c r="AK37" s="825">
        <v>5347</v>
      </c>
      <c r="AL37" s="822"/>
      <c r="AM37" s="822"/>
      <c r="AN37" s="822"/>
      <c r="AO37" s="818"/>
      <c r="AP37" s="821">
        <v>13476</v>
      </c>
      <c r="AQ37" s="822"/>
      <c r="AR37" s="822"/>
      <c r="AS37" s="822"/>
      <c r="AT37" s="818"/>
      <c r="AU37" s="821">
        <v>79832</v>
      </c>
      <c r="AV37" s="822"/>
      <c r="AW37" s="822"/>
      <c r="AX37" s="822"/>
      <c r="AY37" s="818"/>
      <c r="AZ37" s="820"/>
      <c r="BA37" s="820"/>
      <c r="BB37" s="820"/>
      <c r="BC37" s="820"/>
      <c r="BD37" s="820"/>
      <c r="BE37" s="816" t="s">
        <v>389</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392</v>
      </c>
      <c r="C38" s="744"/>
      <c r="D38" s="744"/>
      <c r="E38" s="744"/>
      <c r="F38" s="744"/>
      <c r="G38" s="744"/>
      <c r="H38" s="744"/>
      <c r="I38" s="744"/>
      <c r="J38" s="744"/>
      <c r="K38" s="744"/>
      <c r="L38" s="744"/>
      <c r="M38" s="744"/>
      <c r="N38" s="744"/>
      <c r="O38" s="744"/>
      <c r="P38" s="745"/>
      <c r="Q38" s="823">
        <v>838</v>
      </c>
      <c r="R38" s="750"/>
      <c r="S38" s="750"/>
      <c r="T38" s="750"/>
      <c r="U38" s="824"/>
      <c r="V38" s="748">
        <v>836</v>
      </c>
      <c r="W38" s="750"/>
      <c r="X38" s="750"/>
      <c r="Y38" s="750"/>
      <c r="Z38" s="824"/>
      <c r="AA38" s="748">
        <v>2</v>
      </c>
      <c r="AB38" s="750"/>
      <c r="AC38" s="750"/>
      <c r="AD38" s="750"/>
      <c r="AE38" s="751"/>
      <c r="AF38" s="749">
        <v>2</v>
      </c>
      <c r="AG38" s="750"/>
      <c r="AH38" s="750"/>
      <c r="AI38" s="750"/>
      <c r="AJ38" s="751"/>
      <c r="AK38" s="825">
        <v>290</v>
      </c>
      <c r="AL38" s="822"/>
      <c r="AM38" s="822"/>
      <c r="AN38" s="822"/>
      <c r="AO38" s="818"/>
      <c r="AP38" s="821">
        <v>2452</v>
      </c>
      <c r="AQ38" s="822"/>
      <c r="AR38" s="822"/>
      <c r="AS38" s="822"/>
      <c r="AT38" s="818"/>
      <c r="AU38" s="821">
        <v>2079</v>
      </c>
      <c r="AV38" s="822"/>
      <c r="AW38" s="822"/>
      <c r="AX38" s="822"/>
      <c r="AY38" s="818"/>
      <c r="AZ38" s="820"/>
      <c r="BA38" s="820"/>
      <c r="BB38" s="820"/>
      <c r="BC38" s="820"/>
      <c r="BD38" s="820"/>
      <c r="BE38" s="816" t="s">
        <v>393</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394</v>
      </c>
      <c r="C39" s="744"/>
      <c r="D39" s="744"/>
      <c r="E39" s="744"/>
      <c r="F39" s="744"/>
      <c r="G39" s="744"/>
      <c r="H39" s="744"/>
      <c r="I39" s="744"/>
      <c r="J39" s="744"/>
      <c r="K39" s="744"/>
      <c r="L39" s="744"/>
      <c r="M39" s="744"/>
      <c r="N39" s="744"/>
      <c r="O39" s="744"/>
      <c r="P39" s="745"/>
      <c r="Q39" s="823">
        <v>1831</v>
      </c>
      <c r="R39" s="750"/>
      <c r="S39" s="750"/>
      <c r="T39" s="750"/>
      <c r="U39" s="824"/>
      <c r="V39" s="748">
        <v>1812</v>
      </c>
      <c r="W39" s="750"/>
      <c r="X39" s="750"/>
      <c r="Y39" s="750"/>
      <c r="Z39" s="824"/>
      <c r="AA39" s="748">
        <v>19</v>
      </c>
      <c r="AB39" s="750"/>
      <c r="AC39" s="750"/>
      <c r="AD39" s="750"/>
      <c r="AE39" s="751"/>
      <c r="AF39" s="749">
        <v>19</v>
      </c>
      <c r="AG39" s="750"/>
      <c r="AH39" s="750"/>
      <c r="AI39" s="750"/>
      <c r="AJ39" s="751"/>
      <c r="AK39" s="825">
        <v>0</v>
      </c>
      <c r="AL39" s="822"/>
      <c r="AM39" s="822"/>
      <c r="AN39" s="822"/>
      <c r="AO39" s="818"/>
      <c r="AP39" s="821">
        <v>833</v>
      </c>
      <c r="AQ39" s="822"/>
      <c r="AR39" s="822"/>
      <c r="AS39" s="822"/>
      <c r="AT39" s="818"/>
      <c r="AU39" s="821">
        <v>0</v>
      </c>
      <c r="AV39" s="822"/>
      <c r="AW39" s="822"/>
      <c r="AX39" s="822"/>
      <c r="AY39" s="818"/>
      <c r="AZ39" s="820"/>
      <c r="BA39" s="820"/>
      <c r="BB39" s="820"/>
      <c r="BC39" s="820"/>
      <c r="BD39" s="820"/>
      <c r="BE39" s="816" t="s">
        <v>393</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t="s">
        <v>395</v>
      </c>
      <c r="C40" s="744"/>
      <c r="D40" s="744"/>
      <c r="E40" s="744"/>
      <c r="F40" s="744"/>
      <c r="G40" s="744"/>
      <c r="H40" s="744"/>
      <c r="I40" s="744"/>
      <c r="J40" s="744"/>
      <c r="K40" s="744"/>
      <c r="L40" s="744"/>
      <c r="M40" s="744"/>
      <c r="N40" s="744"/>
      <c r="O40" s="744"/>
      <c r="P40" s="745"/>
      <c r="Q40" s="823">
        <v>546</v>
      </c>
      <c r="R40" s="750"/>
      <c r="S40" s="750"/>
      <c r="T40" s="750"/>
      <c r="U40" s="824"/>
      <c r="V40" s="748">
        <v>544</v>
      </c>
      <c r="W40" s="750"/>
      <c r="X40" s="750"/>
      <c r="Y40" s="750"/>
      <c r="Z40" s="824"/>
      <c r="AA40" s="748">
        <v>2</v>
      </c>
      <c r="AB40" s="750"/>
      <c r="AC40" s="750"/>
      <c r="AD40" s="750"/>
      <c r="AE40" s="751"/>
      <c r="AF40" s="749">
        <v>2</v>
      </c>
      <c r="AG40" s="750"/>
      <c r="AH40" s="750"/>
      <c r="AI40" s="750"/>
      <c r="AJ40" s="751"/>
      <c r="AK40" s="825">
        <v>174</v>
      </c>
      <c r="AL40" s="822"/>
      <c r="AM40" s="822"/>
      <c r="AN40" s="822"/>
      <c r="AO40" s="818"/>
      <c r="AP40" s="821">
        <v>2286</v>
      </c>
      <c r="AQ40" s="822"/>
      <c r="AR40" s="822"/>
      <c r="AS40" s="822"/>
      <c r="AT40" s="818"/>
      <c r="AU40" s="821">
        <v>2000</v>
      </c>
      <c r="AV40" s="822"/>
      <c r="AW40" s="822"/>
      <c r="AX40" s="822"/>
      <c r="AY40" s="818"/>
      <c r="AZ40" s="820"/>
      <c r="BA40" s="820"/>
      <c r="BB40" s="820"/>
      <c r="BC40" s="820"/>
      <c r="BD40" s="820"/>
      <c r="BE40" s="816" t="s">
        <v>393</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t="s">
        <v>396</v>
      </c>
      <c r="C41" s="744"/>
      <c r="D41" s="744"/>
      <c r="E41" s="744"/>
      <c r="F41" s="744"/>
      <c r="G41" s="744"/>
      <c r="H41" s="744"/>
      <c r="I41" s="744"/>
      <c r="J41" s="744"/>
      <c r="K41" s="744"/>
      <c r="L41" s="744"/>
      <c r="M41" s="744"/>
      <c r="N41" s="744"/>
      <c r="O41" s="744"/>
      <c r="P41" s="745"/>
      <c r="Q41" s="746">
        <v>837</v>
      </c>
      <c r="R41" s="747"/>
      <c r="S41" s="747"/>
      <c r="T41" s="747"/>
      <c r="U41" s="747"/>
      <c r="V41" s="747">
        <v>695</v>
      </c>
      <c r="W41" s="747"/>
      <c r="X41" s="747"/>
      <c r="Y41" s="747"/>
      <c r="Z41" s="747"/>
      <c r="AA41" s="747">
        <v>143</v>
      </c>
      <c r="AB41" s="747"/>
      <c r="AC41" s="747"/>
      <c r="AD41" s="747"/>
      <c r="AE41" s="748"/>
      <c r="AF41" s="749">
        <v>40</v>
      </c>
      <c r="AG41" s="750"/>
      <c r="AH41" s="750"/>
      <c r="AI41" s="750"/>
      <c r="AJ41" s="751"/>
      <c r="AK41" s="818">
        <v>189</v>
      </c>
      <c r="AL41" s="819"/>
      <c r="AM41" s="819"/>
      <c r="AN41" s="819"/>
      <c r="AO41" s="819"/>
      <c r="AP41" s="819">
        <v>0</v>
      </c>
      <c r="AQ41" s="819"/>
      <c r="AR41" s="819"/>
      <c r="AS41" s="819"/>
      <c r="AT41" s="819"/>
      <c r="AU41" s="819">
        <v>0</v>
      </c>
      <c r="AV41" s="819"/>
      <c r="AW41" s="819"/>
      <c r="AX41" s="819"/>
      <c r="AY41" s="819"/>
      <c r="AZ41" s="820"/>
      <c r="BA41" s="820"/>
      <c r="BB41" s="820"/>
      <c r="BC41" s="820"/>
      <c r="BD41" s="820"/>
      <c r="BE41" s="816" t="s">
        <v>393</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823"/>
      <c r="R43" s="750"/>
      <c r="S43" s="750"/>
      <c r="T43" s="750"/>
      <c r="U43" s="824"/>
      <c r="V43" s="748"/>
      <c r="W43" s="750"/>
      <c r="X43" s="750"/>
      <c r="Y43" s="750"/>
      <c r="Z43" s="824"/>
      <c r="AA43" s="748"/>
      <c r="AB43" s="750"/>
      <c r="AC43" s="750"/>
      <c r="AD43" s="750"/>
      <c r="AE43" s="751"/>
      <c r="AF43" s="749"/>
      <c r="AG43" s="750"/>
      <c r="AH43" s="750"/>
      <c r="AI43" s="750"/>
      <c r="AJ43" s="751"/>
      <c r="AK43" s="825"/>
      <c r="AL43" s="822"/>
      <c r="AM43" s="822"/>
      <c r="AN43" s="822"/>
      <c r="AO43" s="818"/>
      <c r="AP43" s="821"/>
      <c r="AQ43" s="822"/>
      <c r="AR43" s="822"/>
      <c r="AS43" s="822"/>
      <c r="AT43" s="818"/>
      <c r="AU43" s="821"/>
      <c r="AV43" s="822"/>
      <c r="AW43" s="822"/>
      <c r="AX43" s="822"/>
      <c r="AY43" s="818"/>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823"/>
      <c r="R44" s="750"/>
      <c r="S44" s="750"/>
      <c r="T44" s="750"/>
      <c r="U44" s="824"/>
      <c r="V44" s="748"/>
      <c r="W44" s="750"/>
      <c r="X44" s="750"/>
      <c r="Y44" s="750"/>
      <c r="Z44" s="824"/>
      <c r="AA44" s="748"/>
      <c r="AB44" s="750"/>
      <c r="AC44" s="750"/>
      <c r="AD44" s="750"/>
      <c r="AE44" s="751"/>
      <c r="AF44" s="749"/>
      <c r="AG44" s="750"/>
      <c r="AH44" s="750"/>
      <c r="AI44" s="750"/>
      <c r="AJ44" s="751"/>
      <c r="AK44" s="825"/>
      <c r="AL44" s="822"/>
      <c r="AM44" s="822"/>
      <c r="AN44" s="822"/>
      <c r="AO44" s="818"/>
      <c r="AP44" s="821"/>
      <c r="AQ44" s="822"/>
      <c r="AR44" s="822"/>
      <c r="AS44" s="822"/>
      <c r="AT44" s="818"/>
      <c r="AU44" s="821"/>
      <c r="AV44" s="822"/>
      <c r="AW44" s="822"/>
      <c r="AX44" s="822"/>
      <c r="AY44" s="818"/>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823"/>
      <c r="R45" s="750"/>
      <c r="S45" s="750"/>
      <c r="T45" s="750"/>
      <c r="U45" s="824"/>
      <c r="V45" s="748"/>
      <c r="W45" s="750"/>
      <c r="X45" s="750"/>
      <c r="Y45" s="750"/>
      <c r="Z45" s="824"/>
      <c r="AA45" s="748"/>
      <c r="AB45" s="750"/>
      <c r="AC45" s="750"/>
      <c r="AD45" s="750"/>
      <c r="AE45" s="751"/>
      <c r="AF45" s="749"/>
      <c r="AG45" s="750"/>
      <c r="AH45" s="750"/>
      <c r="AI45" s="750"/>
      <c r="AJ45" s="751"/>
      <c r="AK45" s="825"/>
      <c r="AL45" s="822"/>
      <c r="AM45" s="822"/>
      <c r="AN45" s="822"/>
      <c r="AO45" s="818"/>
      <c r="AP45" s="821"/>
      <c r="AQ45" s="822"/>
      <c r="AR45" s="822"/>
      <c r="AS45" s="822"/>
      <c r="AT45" s="818"/>
      <c r="AU45" s="821"/>
      <c r="AV45" s="822"/>
      <c r="AW45" s="822"/>
      <c r="AX45" s="822"/>
      <c r="AY45" s="818"/>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823"/>
      <c r="R46" s="750"/>
      <c r="S46" s="750"/>
      <c r="T46" s="750"/>
      <c r="U46" s="824"/>
      <c r="V46" s="748"/>
      <c r="W46" s="750"/>
      <c r="X46" s="750"/>
      <c r="Y46" s="750"/>
      <c r="Z46" s="824"/>
      <c r="AA46" s="748"/>
      <c r="AB46" s="750"/>
      <c r="AC46" s="750"/>
      <c r="AD46" s="750"/>
      <c r="AE46" s="751"/>
      <c r="AF46" s="749"/>
      <c r="AG46" s="750"/>
      <c r="AH46" s="750"/>
      <c r="AI46" s="750"/>
      <c r="AJ46" s="751"/>
      <c r="AK46" s="825"/>
      <c r="AL46" s="822"/>
      <c r="AM46" s="822"/>
      <c r="AN46" s="822"/>
      <c r="AO46" s="818"/>
      <c r="AP46" s="821"/>
      <c r="AQ46" s="822"/>
      <c r="AR46" s="822"/>
      <c r="AS46" s="822"/>
      <c r="AT46" s="818"/>
      <c r="AU46" s="821"/>
      <c r="AV46" s="822"/>
      <c r="AW46" s="822"/>
      <c r="AX46" s="822"/>
      <c r="AY46" s="818"/>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823"/>
      <c r="R47" s="750"/>
      <c r="S47" s="750"/>
      <c r="T47" s="750"/>
      <c r="U47" s="824"/>
      <c r="V47" s="748"/>
      <c r="W47" s="750"/>
      <c r="X47" s="750"/>
      <c r="Y47" s="750"/>
      <c r="Z47" s="824"/>
      <c r="AA47" s="748"/>
      <c r="AB47" s="750"/>
      <c r="AC47" s="750"/>
      <c r="AD47" s="750"/>
      <c r="AE47" s="751"/>
      <c r="AF47" s="749"/>
      <c r="AG47" s="750"/>
      <c r="AH47" s="750"/>
      <c r="AI47" s="750"/>
      <c r="AJ47" s="751"/>
      <c r="AK47" s="825"/>
      <c r="AL47" s="822"/>
      <c r="AM47" s="822"/>
      <c r="AN47" s="822"/>
      <c r="AO47" s="818"/>
      <c r="AP47" s="821"/>
      <c r="AQ47" s="822"/>
      <c r="AR47" s="822"/>
      <c r="AS47" s="822"/>
      <c r="AT47" s="818"/>
      <c r="AU47" s="821"/>
      <c r="AV47" s="822"/>
      <c r="AW47" s="822"/>
      <c r="AX47" s="822"/>
      <c r="AY47" s="818"/>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823"/>
      <c r="R48" s="750"/>
      <c r="S48" s="750"/>
      <c r="T48" s="750"/>
      <c r="U48" s="824"/>
      <c r="V48" s="748"/>
      <c r="W48" s="750"/>
      <c r="X48" s="750"/>
      <c r="Y48" s="750"/>
      <c r="Z48" s="824"/>
      <c r="AA48" s="748"/>
      <c r="AB48" s="750"/>
      <c r="AC48" s="750"/>
      <c r="AD48" s="750"/>
      <c r="AE48" s="751"/>
      <c r="AF48" s="749"/>
      <c r="AG48" s="750"/>
      <c r="AH48" s="750"/>
      <c r="AI48" s="750"/>
      <c r="AJ48" s="751"/>
      <c r="AK48" s="825"/>
      <c r="AL48" s="822"/>
      <c r="AM48" s="822"/>
      <c r="AN48" s="822"/>
      <c r="AO48" s="818"/>
      <c r="AP48" s="821"/>
      <c r="AQ48" s="822"/>
      <c r="AR48" s="822"/>
      <c r="AS48" s="822"/>
      <c r="AT48" s="818"/>
      <c r="AU48" s="821"/>
      <c r="AV48" s="822"/>
      <c r="AW48" s="822"/>
      <c r="AX48" s="822"/>
      <c r="AY48" s="818"/>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823"/>
      <c r="R49" s="750"/>
      <c r="S49" s="750"/>
      <c r="T49" s="750"/>
      <c r="U49" s="824"/>
      <c r="V49" s="748"/>
      <c r="W49" s="750"/>
      <c r="X49" s="750"/>
      <c r="Y49" s="750"/>
      <c r="Z49" s="824"/>
      <c r="AA49" s="748"/>
      <c r="AB49" s="750"/>
      <c r="AC49" s="750"/>
      <c r="AD49" s="750"/>
      <c r="AE49" s="751"/>
      <c r="AF49" s="749"/>
      <c r="AG49" s="750"/>
      <c r="AH49" s="750"/>
      <c r="AI49" s="750"/>
      <c r="AJ49" s="751"/>
      <c r="AK49" s="825"/>
      <c r="AL49" s="822"/>
      <c r="AM49" s="822"/>
      <c r="AN49" s="822"/>
      <c r="AO49" s="818"/>
      <c r="AP49" s="821"/>
      <c r="AQ49" s="822"/>
      <c r="AR49" s="822"/>
      <c r="AS49" s="822"/>
      <c r="AT49" s="818"/>
      <c r="AU49" s="821"/>
      <c r="AV49" s="822"/>
      <c r="AW49" s="822"/>
      <c r="AX49" s="822"/>
      <c r="AY49" s="818"/>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6"/>
      <c r="R50" s="827"/>
      <c r="S50" s="827"/>
      <c r="T50" s="827"/>
      <c r="U50" s="828"/>
      <c r="V50" s="829"/>
      <c r="W50" s="827"/>
      <c r="X50" s="827"/>
      <c r="Y50" s="827"/>
      <c r="Z50" s="828"/>
      <c r="AA50" s="829"/>
      <c r="AB50" s="827"/>
      <c r="AC50" s="827"/>
      <c r="AD50" s="827"/>
      <c r="AE50" s="830"/>
      <c r="AF50" s="749"/>
      <c r="AG50" s="750"/>
      <c r="AH50" s="750"/>
      <c r="AI50" s="750"/>
      <c r="AJ50" s="751"/>
      <c r="AK50" s="831"/>
      <c r="AL50" s="827"/>
      <c r="AM50" s="827"/>
      <c r="AN50" s="827"/>
      <c r="AO50" s="828"/>
      <c r="AP50" s="829"/>
      <c r="AQ50" s="827"/>
      <c r="AR50" s="827"/>
      <c r="AS50" s="827"/>
      <c r="AT50" s="828"/>
      <c r="AU50" s="829"/>
      <c r="AV50" s="827"/>
      <c r="AW50" s="827"/>
      <c r="AX50" s="827"/>
      <c r="AY50" s="828"/>
      <c r="AZ50" s="832"/>
      <c r="BA50" s="832"/>
      <c r="BB50" s="832"/>
      <c r="BC50" s="832"/>
      <c r="BD50" s="832"/>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6"/>
      <c r="R51" s="827"/>
      <c r="S51" s="827"/>
      <c r="T51" s="827"/>
      <c r="U51" s="828"/>
      <c r="V51" s="829"/>
      <c r="W51" s="827"/>
      <c r="X51" s="827"/>
      <c r="Y51" s="827"/>
      <c r="Z51" s="828"/>
      <c r="AA51" s="829"/>
      <c r="AB51" s="827"/>
      <c r="AC51" s="827"/>
      <c r="AD51" s="827"/>
      <c r="AE51" s="830"/>
      <c r="AF51" s="749"/>
      <c r="AG51" s="750"/>
      <c r="AH51" s="750"/>
      <c r="AI51" s="750"/>
      <c r="AJ51" s="751"/>
      <c r="AK51" s="831"/>
      <c r="AL51" s="827"/>
      <c r="AM51" s="827"/>
      <c r="AN51" s="827"/>
      <c r="AO51" s="828"/>
      <c r="AP51" s="829"/>
      <c r="AQ51" s="827"/>
      <c r="AR51" s="827"/>
      <c r="AS51" s="827"/>
      <c r="AT51" s="828"/>
      <c r="AU51" s="829"/>
      <c r="AV51" s="827"/>
      <c r="AW51" s="827"/>
      <c r="AX51" s="827"/>
      <c r="AY51" s="828"/>
      <c r="AZ51" s="832"/>
      <c r="BA51" s="832"/>
      <c r="BB51" s="832"/>
      <c r="BC51" s="832"/>
      <c r="BD51" s="832"/>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6"/>
      <c r="R52" s="827"/>
      <c r="S52" s="827"/>
      <c r="T52" s="827"/>
      <c r="U52" s="828"/>
      <c r="V52" s="829"/>
      <c r="W52" s="827"/>
      <c r="X52" s="827"/>
      <c r="Y52" s="827"/>
      <c r="Z52" s="828"/>
      <c r="AA52" s="829"/>
      <c r="AB52" s="827"/>
      <c r="AC52" s="827"/>
      <c r="AD52" s="827"/>
      <c r="AE52" s="830"/>
      <c r="AF52" s="749"/>
      <c r="AG52" s="750"/>
      <c r="AH52" s="750"/>
      <c r="AI52" s="750"/>
      <c r="AJ52" s="751"/>
      <c r="AK52" s="831"/>
      <c r="AL52" s="827"/>
      <c r="AM52" s="827"/>
      <c r="AN52" s="827"/>
      <c r="AO52" s="828"/>
      <c r="AP52" s="829"/>
      <c r="AQ52" s="827"/>
      <c r="AR52" s="827"/>
      <c r="AS52" s="827"/>
      <c r="AT52" s="828"/>
      <c r="AU52" s="829"/>
      <c r="AV52" s="827"/>
      <c r="AW52" s="827"/>
      <c r="AX52" s="827"/>
      <c r="AY52" s="828"/>
      <c r="AZ52" s="832"/>
      <c r="BA52" s="832"/>
      <c r="BB52" s="832"/>
      <c r="BC52" s="832"/>
      <c r="BD52" s="832"/>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6"/>
      <c r="R53" s="827"/>
      <c r="S53" s="827"/>
      <c r="T53" s="827"/>
      <c r="U53" s="828"/>
      <c r="V53" s="829"/>
      <c r="W53" s="827"/>
      <c r="X53" s="827"/>
      <c r="Y53" s="827"/>
      <c r="Z53" s="828"/>
      <c r="AA53" s="829"/>
      <c r="AB53" s="827"/>
      <c r="AC53" s="827"/>
      <c r="AD53" s="827"/>
      <c r="AE53" s="830"/>
      <c r="AF53" s="749"/>
      <c r="AG53" s="750"/>
      <c r="AH53" s="750"/>
      <c r="AI53" s="750"/>
      <c r="AJ53" s="751"/>
      <c r="AK53" s="831"/>
      <c r="AL53" s="827"/>
      <c r="AM53" s="827"/>
      <c r="AN53" s="827"/>
      <c r="AO53" s="828"/>
      <c r="AP53" s="829"/>
      <c r="AQ53" s="827"/>
      <c r="AR53" s="827"/>
      <c r="AS53" s="827"/>
      <c r="AT53" s="828"/>
      <c r="AU53" s="829"/>
      <c r="AV53" s="827"/>
      <c r="AW53" s="827"/>
      <c r="AX53" s="827"/>
      <c r="AY53" s="828"/>
      <c r="AZ53" s="832"/>
      <c r="BA53" s="832"/>
      <c r="BB53" s="832"/>
      <c r="BC53" s="832"/>
      <c r="BD53" s="832"/>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6"/>
      <c r="R54" s="827"/>
      <c r="S54" s="827"/>
      <c r="T54" s="827"/>
      <c r="U54" s="828"/>
      <c r="V54" s="829"/>
      <c r="W54" s="827"/>
      <c r="X54" s="827"/>
      <c r="Y54" s="827"/>
      <c r="Z54" s="828"/>
      <c r="AA54" s="829"/>
      <c r="AB54" s="827"/>
      <c r="AC54" s="827"/>
      <c r="AD54" s="827"/>
      <c r="AE54" s="830"/>
      <c r="AF54" s="749"/>
      <c r="AG54" s="750"/>
      <c r="AH54" s="750"/>
      <c r="AI54" s="750"/>
      <c r="AJ54" s="751"/>
      <c r="AK54" s="831"/>
      <c r="AL54" s="827"/>
      <c r="AM54" s="827"/>
      <c r="AN54" s="827"/>
      <c r="AO54" s="828"/>
      <c r="AP54" s="829"/>
      <c r="AQ54" s="827"/>
      <c r="AR54" s="827"/>
      <c r="AS54" s="827"/>
      <c r="AT54" s="828"/>
      <c r="AU54" s="829"/>
      <c r="AV54" s="827"/>
      <c r="AW54" s="827"/>
      <c r="AX54" s="827"/>
      <c r="AY54" s="828"/>
      <c r="AZ54" s="832"/>
      <c r="BA54" s="832"/>
      <c r="BB54" s="832"/>
      <c r="BC54" s="832"/>
      <c r="BD54" s="832"/>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6"/>
      <c r="R55" s="827"/>
      <c r="S55" s="827"/>
      <c r="T55" s="827"/>
      <c r="U55" s="828"/>
      <c r="V55" s="829"/>
      <c r="W55" s="827"/>
      <c r="X55" s="827"/>
      <c r="Y55" s="827"/>
      <c r="Z55" s="828"/>
      <c r="AA55" s="829"/>
      <c r="AB55" s="827"/>
      <c r="AC55" s="827"/>
      <c r="AD55" s="827"/>
      <c r="AE55" s="830"/>
      <c r="AF55" s="749"/>
      <c r="AG55" s="750"/>
      <c r="AH55" s="750"/>
      <c r="AI55" s="750"/>
      <c r="AJ55" s="751"/>
      <c r="AK55" s="831"/>
      <c r="AL55" s="827"/>
      <c r="AM55" s="827"/>
      <c r="AN55" s="827"/>
      <c r="AO55" s="828"/>
      <c r="AP55" s="829"/>
      <c r="AQ55" s="827"/>
      <c r="AR55" s="827"/>
      <c r="AS55" s="827"/>
      <c r="AT55" s="828"/>
      <c r="AU55" s="829"/>
      <c r="AV55" s="827"/>
      <c r="AW55" s="827"/>
      <c r="AX55" s="827"/>
      <c r="AY55" s="828"/>
      <c r="AZ55" s="832"/>
      <c r="BA55" s="832"/>
      <c r="BB55" s="832"/>
      <c r="BC55" s="832"/>
      <c r="BD55" s="832"/>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6"/>
      <c r="R56" s="827"/>
      <c r="S56" s="827"/>
      <c r="T56" s="827"/>
      <c r="U56" s="828"/>
      <c r="V56" s="829"/>
      <c r="W56" s="827"/>
      <c r="X56" s="827"/>
      <c r="Y56" s="827"/>
      <c r="Z56" s="828"/>
      <c r="AA56" s="829"/>
      <c r="AB56" s="827"/>
      <c r="AC56" s="827"/>
      <c r="AD56" s="827"/>
      <c r="AE56" s="830"/>
      <c r="AF56" s="749"/>
      <c r="AG56" s="750"/>
      <c r="AH56" s="750"/>
      <c r="AI56" s="750"/>
      <c r="AJ56" s="751"/>
      <c r="AK56" s="831"/>
      <c r="AL56" s="827"/>
      <c r="AM56" s="827"/>
      <c r="AN56" s="827"/>
      <c r="AO56" s="828"/>
      <c r="AP56" s="829"/>
      <c r="AQ56" s="827"/>
      <c r="AR56" s="827"/>
      <c r="AS56" s="827"/>
      <c r="AT56" s="828"/>
      <c r="AU56" s="829"/>
      <c r="AV56" s="827"/>
      <c r="AW56" s="827"/>
      <c r="AX56" s="827"/>
      <c r="AY56" s="828"/>
      <c r="AZ56" s="832"/>
      <c r="BA56" s="832"/>
      <c r="BB56" s="832"/>
      <c r="BC56" s="832"/>
      <c r="BD56" s="832"/>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33"/>
      <c r="R57" s="834"/>
      <c r="S57" s="834"/>
      <c r="T57" s="834"/>
      <c r="U57" s="834"/>
      <c r="V57" s="834"/>
      <c r="W57" s="834"/>
      <c r="X57" s="834"/>
      <c r="Y57" s="834"/>
      <c r="Z57" s="834"/>
      <c r="AA57" s="834"/>
      <c r="AB57" s="834"/>
      <c r="AC57" s="834"/>
      <c r="AD57" s="834"/>
      <c r="AE57" s="829"/>
      <c r="AF57" s="749"/>
      <c r="AG57" s="750"/>
      <c r="AH57" s="750"/>
      <c r="AI57" s="750"/>
      <c r="AJ57" s="751"/>
      <c r="AK57" s="828"/>
      <c r="AL57" s="834"/>
      <c r="AM57" s="834"/>
      <c r="AN57" s="834"/>
      <c r="AO57" s="834"/>
      <c r="AP57" s="834"/>
      <c r="AQ57" s="834"/>
      <c r="AR57" s="834"/>
      <c r="AS57" s="834"/>
      <c r="AT57" s="834"/>
      <c r="AU57" s="834"/>
      <c r="AV57" s="834"/>
      <c r="AW57" s="834"/>
      <c r="AX57" s="834"/>
      <c r="AY57" s="834"/>
      <c r="AZ57" s="832"/>
      <c r="BA57" s="832"/>
      <c r="BB57" s="832"/>
      <c r="BC57" s="832"/>
      <c r="BD57" s="832"/>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33"/>
      <c r="R58" s="834"/>
      <c r="S58" s="834"/>
      <c r="T58" s="834"/>
      <c r="U58" s="834"/>
      <c r="V58" s="834"/>
      <c r="W58" s="834"/>
      <c r="X58" s="834"/>
      <c r="Y58" s="834"/>
      <c r="Z58" s="834"/>
      <c r="AA58" s="834"/>
      <c r="AB58" s="834"/>
      <c r="AC58" s="834"/>
      <c r="AD58" s="834"/>
      <c r="AE58" s="829"/>
      <c r="AF58" s="749"/>
      <c r="AG58" s="750"/>
      <c r="AH58" s="750"/>
      <c r="AI58" s="750"/>
      <c r="AJ58" s="751"/>
      <c r="AK58" s="828"/>
      <c r="AL58" s="834"/>
      <c r="AM58" s="834"/>
      <c r="AN58" s="834"/>
      <c r="AO58" s="834"/>
      <c r="AP58" s="834"/>
      <c r="AQ58" s="834"/>
      <c r="AR58" s="834"/>
      <c r="AS58" s="834"/>
      <c r="AT58" s="834"/>
      <c r="AU58" s="834"/>
      <c r="AV58" s="834"/>
      <c r="AW58" s="834"/>
      <c r="AX58" s="834"/>
      <c r="AY58" s="834"/>
      <c r="AZ58" s="832"/>
      <c r="BA58" s="832"/>
      <c r="BB58" s="832"/>
      <c r="BC58" s="832"/>
      <c r="BD58" s="832"/>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33"/>
      <c r="R59" s="834"/>
      <c r="S59" s="834"/>
      <c r="T59" s="834"/>
      <c r="U59" s="834"/>
      <c r="V59" s="834"/>
      <c r="W59" s="834"/>
      <c r="X59" s="834"/>
      <c r="Y59" s="834"/>
      <c r="Z59" s="834"/>
      <c r="AA59" s="834"/>
      <c r="AB59" s="834"/>
      <c r="AC59" s="834"/>
      <c r="AD59" s="834"/>
      <c r="AE59" s="829"/>
      <c r="AF59" s="749"/>
      <c r="AG59" s="750"/>
      <c r="AH59" s="750"/>
      <c r="AI59" s="750"/>
      <c r="AJ59" s="751"/>
      <c r="AK59" s="828"/>
      <c r="AL59" s="834"/>
      <c r="AM59" s="834"/>
      <c r="AN59" s="834"/>
      <c r="AO59" s="834"/>
      <c r="AP59" s="834"/>
      <c r="AQ59" s="834"/>
      <c r="AR59" s="834"/>
      <c r="AS59" s="834"/>
      <c r="AT59" s="834"/>
      <c r="AU59" s="834"/>
      <c r="AV59" s="834"/>
      <c r="AW59" s="834"/>
      <c r="AX59" s="834"/>
      <c r="AY59" s="834"/>
      <c r="AZ59" s="832"/>
      <c r="BA59" s="832"/>
      <c r="BB59" s="832"/>
      <c r="BC59" s="832"/>
      <c r="BD59" s="832"/>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33"/>
      <c r="R60" s="834"/>
      <c r="S60" s="834"/>
      <c r="T60" s="834"/>
      <c r="U60" s="834"/>
      <c r="V60" s="834"/>
      <c r="W60" s="834"/>
      <c r="X60" s="834"/>
      <c r="Y60" s="834"/>
      <c r="Z60" s="834"/>
      <c r="AA60" s="834"/>
      <c r="AB60" s="834"/>
      <c r="AC60" s="834"/>
      <c r="AD60" s="834"/>
      <c r="AE60" s="829"/>
      <c r="AF60" s="749"/>
      <c r="AG60" s="750"/>
      <c r="AH60" s="750"/>
      <c r="AI60" s="750"/>
      <c r="AJ60" s="751"/>
      <c r="AK60" s="828"/>
      <c r="AL60" s="834"/>
      <c r="AM60" s="834"/>
      <c r="AN60" s="834"/>
      <c r="AO60" s="834"/>
      <c r="AP60" s="834"/>
      <c r="AQ60" s="834"/>
      <c r="AR60" s="834"/>
      <c r="AS60" s="834"/>
      <c r="AT60" s="834"/>
      <c r="AU60" s="834"/>
      <c r="AV60" s="834"/>
      <c r="AW60" s="834"/>
      <c r="AX60" s="834"/>
      <c r="AY60" s="834"/>
      <c r="AZ60" s="832"/>
      <c r="BA60" s="832"/>
      <c r="BB60" s="832"/>
      <c r="BC60" s="832"/>
      <c r="BD60" s="832"/>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33"/>
      <c r="R61" s="834"/>
      <c r="S61" s="834"/>
      <c r="T61" s="834"/>
      <c r="U61" s="834"/>
      <c r="V61" s="834"/>
      <c r="W61" s="834"/>
      <c r="X61" s="834"/>
      <c r="Y61" s="834"/>
      <c r="Z61" s="834"/>
      <c r="AA61" s="834"/>
      <c r="AB61" s="834"/>
      <c r="AC61" s="834"/>
      <c r="AD61" s="834"/>
      <c r="AE61" s="829"/>
      <c r="AF61" s="749"/>
      <c r="AG61" s="750"/>
      <c r="AH61" s="750"/>
      <c r="AI61" s="750"/>
      <c r="AJ61" s="751"/>
      <c r="AK61" s="828"/>
      <c r="AL61" s="834"/>
      <c r="AM61" s="834"/>
      <c r="AN61" s="834"/>
      <c r="AO61" s="834"/>
      <c r="AP61" s="834"/>
      <c r="AQ61" s="834"/>
      <c r="AR61" s="834"/>
      <c r="AS61" s="834"/>
      <c r="AT61" s="834"/>
      <c r="AU61" s="834"/>
      <c r="AV61" s="834"/>
      <c r="AW61" s="834"/>
      <c r="AX61" s="834"/>
      <c r="AY61" s="834"/>
      <c r="AZ61" s="832"/>
      <c r="BA61" s="832"/>
      <c r="BB61" s="832"/>
      <c r="BC61" s="832"/>
      <c r="BD61" s="832"/>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33"/>
      <c r="R62" s="834"/>
      <c r="S62" s="834"/>
      <c r="T62" s="834"/>
      <c r="U62" s="834"/>
      <c r="V62" s="834"/>
      <c r="W62" s="834"/>
      <c r="X62" s="834"/>
      <c r="Y62" s="834"/>
      <c r="Z62" s="834"/>
      <c r="AA62" s="834"/>
      <c r="AB62" s="834"/>
      <c r="AC62" s="834"/>
      <c r="AD62" s="834"/>
      <c r="AE62" s="829"/>
      <c r="AF62" s="749"/>
      <c r="AG62" s="750"/>
      <c r="AH62" s="750"/>
      <c r="AI62" s="750"/>
      <c r="AJ62" s="751"/>
      <c r="AK62" s="828"/>
      <c r="AL62" s="834"/>
      <c r="AM62" s="834"/>
      <c r="AN62" s="834"/>
      <c r="AO62" s="834"/>
      <c r="AP62" s="834"/>
      <c r="AQ62" s="834"/>
      <c r="AR62" s="834"/>
      <c r="AS62" s="834"/>
      <c r="AT62" s="834"/>
      <c r="AU62" s="834"/>
      <c r="AV62" s="834"/>
      <c r="AW62" s="834"/>
      <c r="AX62" s="834"/>
      <c r="AY62" s="834"/>
      <c r="AZ62" s="832"/>
      <c r="BA62" s="832"/>
      <c r="BB62" s="832"/>
      <c r="BC62" s="832"/>
      <c r="BD62" s="832"/>
      <c r="BE62" s="816"/>
      <c r="BF62" s="816"/>
      <c r="BG62" s="816"/>
      <c r="BH62" s="816"/>
      <c r="BI62" s="817"/>
      <c r="BJ62" s="842" t="s">
        <v>397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398</v>
      </c>
      <c r="C63" s="779"/>
      <c r="D63" s="779"/>
      <c r="E63" s="779"/>
      <c r="F63" s="779"/>
      <c r="G63" s="779"/>
      <c r="H63" s="779"/>
      <c r="I63" s="779"/>
      <c r="J63" s="779"/>
      <c r="K63" s="779"/>
      <c r="L63" s="779"/>
      <c r="M63" s="779"/>
      <c r="N63" s="779"/>
      <c r="O63" s="779"/>
      <c r="P63" s="780"/>
      <c r="Q63" s="835"/>
      <c r="R63" s="836"/>
      <c r="S63" s="836"/>
      <c r="T63" s="836"/>
      <c r="U63" s="836"/>
      <c r="V63" s="836"/>
      <c r="W63" s="836"/>
      <c r="X63" s="836"/>
      <c r="Y63" s="836"/>
      <c r="Z63" s="836"/>
      <c r="AA63" s="836"/>
      <c r="AB63" s="836"/>
      <c r="AC63" s="836"/>
      <c r="AD63" s="836"/>
      <c r="AE63" s="837"/>
      <c r="AF63" s="838">
        <v>32853</v>
      </c>
      <c r="AG63" s="839"/>
      <c r="AH63" s="839"/>
      <c r="AI63" s="839"/>
      <c r="AJ63" s="840"/>
      <c r="AK63" s="841"/>
      <c r="AL63" s="836"/>
      <c r="AM63" s="836"/>
      <c r="AN63" s="836"/>
      <c r="AO63" s="836"/>
      <c r="AP63" s="839">
        <v>215809</v>
      </c>
      <c r="AQ63" s="839"/>
      <c r="AR63" s="839"/>
      <c r="AS63" s="839"/>
      <c r="AT63" s="839"/>
      <c r="AU63" s="839">
        <v>92817</v>
      </c>
      <c r="AV63" s="839"/>
      <c r="AW63" s="839"/>
      <c r="AX63" s="839"/>
      <c r="AY63" s="839"/>
      <c r="AZ63" s="843"/>
      <c r="BA63" s="843"/>
      <c r="BB63" s="843"/>
      <c r="BC63" s="843"/>
      <c r="BD63" s="843"/>
      <c r="BE63" s="844"/>
      <c r="BF63" s="844"/>
      <c r="BG63" s="844"/>
      <c r="BH63" s="844"/>
      <c r="BI63" s="845"/>
      <c r="BJ63" s="846" t="s">
        <v>112</v>
      </c>
      <c r="BK63" s="847"/>
      <c r="BL63" s="847"/>
      <c r="BM63" s="847"/>
      <c r="BN63" s="84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400</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9" t="s">
        <v>377</v>
      </c>
      <c r="AG66" s="801"/>
      <c r="AH66" s="801"/>
      <c r="AI66" s="801"/>
      <c r="AJ66" s="850"/>
      <c r="AK66" s="705" t="s">
        <v>378</v>
      </c>
      <c r="AL66" s="729"/>
      <c r="AM66" s="729"/>
      <c r="AN66" s="729"/>
      <c r="AO66" s="730"/>
      <c r="AP66" s="705" t="s">
        <v>379</v>
      </c>
      <c r="AQ66" s="706"/>
      <c r="AR66" s="706"/>
      <c r="AS66" s="706"/>
      <c r="AT66" s="707"/>
      <c r="AU66" s="705" t="s">
        <v>401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60"/>
      <c r="BT66" s="861"/>
      <c r="BU66" s="861"/>
      <c r="BV66" s="861"/>
      <c r="BW66" s="861"/>
      <c r="BX66" s="861"/>
      <c r="BY66" s="861"/>
      <c r="BZ66" s="861"/>
      <c r="CA66" s="861"/>
      <c r="CB66" s="861"/>
      <c r="CC66" s="861"/>
      <c r="CD66" s="861"/>
      <c r="CE66" s="861"/>
      <c r="CF66" s="861"/>
      <c r="CG66" s="862"/>
      <c r="CH66" s="857"/>
      <c r="CI66" s="858"/>
      <c r="CJ66" s="858"/>
      <c r="CK66" s="858"/>
      <c r="CL66" s="859"/>
      <c r="CM66" s="857"/>
      <c r="CN66" s="858"/>
      <c r="CO66" s="858"/>
      <c r="CP66" s="858"/>
      <c r="CQ66" s="859"/>
      <c r="CR66" s="857"/>
      <c r="CS66" s="858"/>
      <c r="CT66" s="858"/>
      <c r="CU66" s="858"/>
      <c r="CV66" s="859"/>
      <c r="CW66" s="857"/>
      <c r="CX66" s="858"/>
      <c r="CY66" s="858"/>
      <c r="CZ66" s="858"/>
      <c r="DA66" s="859"/>
      <c r="DB66" s="857"/>
      <c r="DC66" s="858"/>
      <c r="DD66" s="858"/>
      <c r="DE66" s="858"/>
      <c r="DF66" s="859"/>
      <c r="DG66" s="857"/>
      <c r="DH66" s="858"/>
      <c r="DI66" s="858"/>
      <c r="DJ66" s="858"/>
      <c r="DK66" s="859"/>
      <c r="DL66" s="857"/>
      <c r="DM66" s="858"/>
      <c r="DN66" s="858"/>
      <c r="DO66" s="858"/>
      <c r="DP66" s="859"/>
      <c r="DQ66" s="857"/>
      <c r="DR66" s="858"/>
      <c r="DS66" s="858"/>
      <c r="DT66" s="858"/>
      <c r="DU66" s="859"/>
      <c r="DV66" s="854"/>
      <c r="DW66" s="855"/>
      <c r="DX66" s="855"/>
      <c r="DY66" s="855"/>
      <c r="DZ66" s="85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1"/>
      <c r="AG67" s="804"/>
      <c r="AH67" s="804"/>
      <c r="AI67" s="804"/>
      <c r="AJ67" s="852"/>
      <c r="AK67" s="85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60"/>
      <c r="BT67" s="861"/>
      <c r="BU67" s="861"/>
      <c r="BV67" s="861"/>
      <c r="BW67" s="861"/>
      <c r="BX67" s="861"/>
      <c r="BY67" s="861"/>
      <c r="BZ67" s="861"/>
      <c r="CA67" s="861"/>
      <c r="CB67" s="861"/>
      <c r="CC67" s="861"/>
      <c r="CD67" s="861"/>
      <c r="CE67" s="861"/>
      <c r="CF67" s="861"/>
      <c r="CG67" s="862"/>
      <c r="CH67" s="857"/>
      <c r="CI67" s="858"/>
      <c r="CJ67" s="858"/>
      <c r="CK67" s="858"/>
      <c r="CL67" s="859"/>
      <c r="CM67" s="857"/>
      <c r="CN67" s="858"/>
      <c r="CO67" s="858"/>
      <c r="CP67" s="858"/>
      <c r="CQ67" s="859"/>
      <c r="CR67" s="857"/>
      <c r="CS67" s="858"/>
      <c r="CT67" s="858"/>
      <c r="CU67" s="858"/>
      <c r="CV67" s="859"/>
      <c r="CW67" s="857"/>
      <c r="CX67" s="858"/>
      <c r="CY67" s="858"/>
      <c r="CZ67" s="858"/>
      <c r="DA67" s="859"/>
      <c r="DB67" s="857"/>
      <c r="DC67" s="858"/>
      <c r="DD67" s="858"/>
      <c r="DE67" s="858"/>
      <c r="DF67" s="859"/>
      <c r="DG67" s="857"/>
      <c r="DH67" s="858"/>
      <c r="DI67" s="858"/>
      <c r="DJ67" s="858"/>
      <c r="DK67" s="859"/>
      <c r="DL67" s="857"/>
      <c r="DM67" s="858"/>
      <c r="DN67" s="858"/>
      <c r="DO67" s="858"/>
      <c r="DP67" s="859"/>
      <c r="DQ67" s="857"/>
      <c r="DR67" s="858"/>
      <c r="DS67" s="858"/>
      <c r="DT67" s="858"/>
      <c r="DU67" s="859"/>
      <c r="DV67" s="854"/>
      <c r="DW67" s="855"/>
      <c r="DX67" s="855"/>
      <c r="DY67" s="855"/>
      <c r="DZ67" s="856"/>
      <c r="EA67" s="197"/>
    </row>
    <row r="68" spans="1:131" s="198" customFormat="1" ht="26.25" customHeight="1" thickTop="1">
      <c r="A68" s="209">
        <v>1</v>
      </c>
      <c r="B68" s="866" t="s">
        <v>543</v>
      </c>
      <c r="C68" s="867"/>
      <c r="D68" s="867"/>
      <c r="E68" s="867"/>
      <c r="F68" s="867"/>
      <c r="G68" s="867"/>
      <c r="H68" s="867"/>
      <c r="I68" s="867"/>
      <c r="J68" s="867"/>
      <c r="K68" s="867"/>
      <c r="L68" s="867"/>
      <c r="M68" s="867"/>
      <c r="N68" s="867"/>
      <c r="O68" s="867"/>
      <c r="P68" s="868"/>
      <c r="Q68" s="869">
        <v>5714</v>
      </c>
      <c r="R68" s="863"/>
      <c r="S68" s="863"/>
      <c r="T68" s="863"/>
      <c r="U68" s="863"/>
      <c r="V68" s="863">
        <v>5427</v>
      </c>
      <c r="W68" s="863"/>
      <c r="X68" s="863"/>
      <c r="Y68" s="863"/>
      <c r="Z68" s="863"/>
      <c r="AA68" s="863">
        <v>287</v>
      </c>
      <c r="AB68" s="863"/>
      <c r="AC68" s="863"/>
      <c r="AD68" s="863"/>
      <c r="AE68" s="863"/>
      <c r="AF68" s="863">
        <v>1847</v>
      </c>
      <c r="AG68" s="863"/>
      <c r="AH68" s="863"/>
      <c r="AI68" s="863"/>
      <c r="AJ68" s="863"/>
      <c r="AK68" s="863">
        <v>1247</v>
      </c>
      <c r="AL68" s="863"/>
      <c r="AM68" s="863"/>
      <c r="AN68" s="863"/>
      <c r="AO68" s="863"/>
      <c r="AP68" s="863">
        <v>3309</v>
      </c>
      <c r="AQ68" s="863"/>
      <c r="AR68" s="863"/>
      <c r="AS68" s="863"/>
      <c r="AT68" s="863"/>
      <c r="AU68" s="863">
        <v>1172</v>
      </c>
      <c r="AV68" s="863"/>
      <c r="AW68" s="863"/>
      <c r="AX68" s="863"/>
      <c r="AY68" s="863"/>
      <c r="AZ68" s="864"/>
      <c r="BA68" s="864"/>
      <c r="BB68" s="864"/>
      <c r="BC68" s="864"/>
      <c r="BD68" s="865"/>
      <c r="BE68" s="216"/>
      <c r="BF68" s="216"/>
      <c r="BG68" s="216"/>
      <c r="BH68" s="216"/>
      <c r="BI68" s="216"/>
      <c r="BJ68" s="216"/>
      <c r="BK68" s="216"/>
      <c r="BL68" s="216"/>
      <c r="BM68" s="216"/>
      <c r="BN68" s="216"/>
      <c r="BO68" s="216"/>
      <c r="BP68" s="216"/>
      <c r="BQ68" s="213">
        <v>62</v>
      </c>
      <c r="BR68" s="218"/>
      <c r="BS68" s="860"/>
      <c r="BT68" s="861"/>
      <c r="BU68" s="861"/>
      <c r="BV68" s="861"/>
      <c r="BW68" s="861"/>
      <c r="BX68" s="861"/>
      <c r="BY68" s="861"/>
      <c r="BZ68" s="861"/>
      <c r="CA68" s="861"/>
      <c r="CB68" s="861"/>
      <c r="CC68" s="861"/>
      <c r="CD68" s="861"/>
      <c r="CE68" s="861"/>
      <c r="CF68" s="861"/>
      <c r="CG68" s="862"/>
      <c r="CH68" s="857"/>
      <c r="CI68" s="858"/>
      <c r="CJ68" s="858"/>
      <c r="CK68" s="858"/>
      <c r="CL68" s="859"/>
      <c r="CM68" s="857"/>
      <c r="CN68" s="858"/>
      <c r="CO68" s="858"/>
      <c r="CP68" s="858"/>
      <c r="CQ68" s="859"/>
      <c r="CR68" s="857"/>
      <c r="CS68" s="858"/>
      <c r="CT68" s="858"/>
      <c r="CU68" s="858"/>
      <c r="CV68" s="859"/>
      <c r="CW68" s="857"/>
      <c r="CX68" s="858"/>
      <c r="CY68" s="858"/>
      <c r="CZ68" s="858"/>
      <c r="DA68" s="859"/>
      <c r="DB68" s="857"/>
      <c r="DC68" s="858"/>
      <c r="DD68" s="858"/>
      <c r="DE68" s="858"/>
      <c r="DF68" s="859"/>
      <c r="DG68" s="857"/>
      <c r="DH68" s="858"/>
      <c r="DI68" s="858"/>
      <c r="DJ68" s="858"/>
      <c r="DK68" s="859"/>
      <c r="DL68" s="857"/>
      <c r="DM68" s="858"/>
      <c r="DN68" s="858"/>
      <c r="DO68" s="858"/>
      <c r="DP68" s="859"/>
      <c r="DQ68" s="857"/>
      <c r="DR68" s="858"/>
      <c r="DS68" s="858"/>
      <c r="DT68" s="858"/>
      <c r="DU68" s="859"/>
      <c r="DV68" s="854"/>
      <c r="DW68" s="855"/>
      <c r="DX68" s="855"/>
      <c r="DY68" s="855"/>
      <c r="DZ68" s="856"/>
      <c r="EA68" s="197"/>
    </row>
    <row r="69" spans="1:131" s="198" customFormat="1" ht="26.25" customHeight="1">
      <c r="A69" s="212">
        <v>2</v>
      </c>
      <c r="B69" s="870" t="s">
        <v>556</v>
      </c>
      <c r="C69" s="871"/>
      <c r="D69" s="871"/>
      <c r="E69" s="871"/>
      <c r="F69" s="871"/>
      <c r="G69" s="871"/>
      <c r="H69" s="871"/>
      <c r="I69" s="871"/>
      <c r="J69" s="871"/>
      <c r="K69" s="871"/>
      <c r="L69" s="871"/>
      <c r="M69" s="871"/>
      <c r="N69" s="871"/>
      <c r="O69" s="871"/>
      <c r="P69" s="872"/>
      <c r="Q69" s="873">
        <v>379374</v>
      </c>
      <c r="R69" s="819"/>
      <c r="S69" s="819"/>
      <c r="T69" s="819"/>
      <c r="U69" s="819"/>
      <c r="V69" s="819">
        <v>363923</v>
      </c>
      <c r="W69" s="819"/>
      <c r="X69" s="819"/>
      <c r="Y69" s="819"/>
      <c r="Z69" s="819"/>
      <c r="AA69" s="819">
        <v>15452</v>
      </c>
      <c r="AB69" s="819"/>
      <c r="AC69" s="819"/>
      <c r="AD69" s="819"/>
      <c r="AE69" s="819"/>
      <c r="AF69" s="819">
        <v>15452</v>
      </c>
      <c r="AG69" s="819"/>
      <c r="AH69" s="819"/>
      <c r="AI69" s="819"/>
      <c r="AJ69" s="819"/>
      <c r="AK69" s="819">
        <v>2162</v>
      </c>
      <c r="AL69" s="819"/>
      <c r="AM69" s="819"/>
      <c r="AN69" s="819"/>
      <c r="AO69" s="819"/>
      <c r="AP69" s="819">
        <v>0</v>
      </c>
      <c r="AQ69" s="819"/>
      <c r="AR69" s="819"/>
      <c r="AS69" s="819"/>
      <c r="AT69" s="819"/>
      <c r="AU69" s="819">
        <v>0</v>
      </c>
      <c r="AV69" s="819"/>
      <c r="AW69" s="819"/>
      <c r="AX69" s="819"/>
      <c r="AY69" s="819"/>
      <c r="AZ69" s="874"/>
      <c r="BA69" s="874"/>
      <c r="BB69" s="874"/>
      <c r="BC69" s="874"/>
      <c r="BD69" s="875"/>
      <c r="BE69" s="216"/>
      <c r="BF69" s="216"/>
      <c r="BG69" s="216"/>
      <c r="BH69" s="216"/>
      <c r="BI69" s="216"/>
      <c r="BJ69" s="216"/>
      <c r="BK69" s="216"/>
      <c r="BL69" s="216"/>
      <c r="BM69" s="216"/>
      <c r="BN69" s="216"/>
      <c r="BO69" s="216"/>
      <c r="BP69" s="216"/>
      <c r="BQ69" s="213">
        <v>63</v>
      </c>
      <c r="BR69" s="218"/>
      <c r="BS69" s="860"/>
      <c r="BT69" s="861"/>
      <c r="BU69" s="861"/>
      <c r="BV69" s="861"/>
      <c r="BW69" s="861"/>
      <c r="BX69" s="861"/>
      <c r="BY69" s="861"/>
      <c r="BZ69" s="861"/>
      <c r="CA69" s="861"/>
      <c r="CB69" s="861"/>
      <c r="CC69" s="861"/>
      <c r="CD69" s="861"/>
      <c r="CE69" s="861"/>
      <c r="CF69" s="861"/>
      <c r="CG69" s="862"/>
      <c r="CH69" s="857"/>
      <c r="CI69" s="858"/>
      <c r="CJ69" s="858"/>
      <c r="CK69" s="858"/>
      <c r="CL69" s="859"/>
      <c r="CM69" s="857"/>
      <c r="CN69" s="858"/>
      <c r="CO69" s="858"/>
      <c r="CP69" s="858"/>
      <c r="CQ69" s="859"/>
      <c r="CR69" s="857"/>
      <c r="CS69" s="858"/>
      <c r="CT69" s="858"/>
      <c r="CU69" s="858"/>
      <c r="CV69" s="859"/>
      <c r="CW69" s="857"/>
      <c r="CX69" s="858"/>
      <c r="CY69" s="858"/>
      <c r="CZ69" s="858"/>
      <c r="DA69" s="859"/>
      <c r="DB69" s="857"/>
      <c r="DC69" s="858"/>
      <c r="DD69" s="858"/>
      <c r="DE69" s="858"/>
      <c r="DF69" s="859"/>
      <c r="DG69" s="857"/>
      <c r="DH69" s="858"/>
      <c r="DI69" s="858"/>
      <c r="DJ69" s="858"/>
      <c r="DK69" s="859"/>
      <c r="DL69" s="857"/>
      <c r="DM69" s="858"/>
      <c r="DN69" s="858"/>
      <c r="DO69" s="858"/>
      <c r="DP69" s="859"/>
      <c r="DQ69" s="857"/>
      <c r="DR69" s="858"/>
      <c r="DS69" s="858"/>
      <c r="DT69" s="858"/>
      <c r="DU69" s="859"/>
      <c r="DV69" s="854"/>
      <c r="DW69" s="855"/>
      <c r="DX69" s="855"/>
      <c r="DY69" s="855"/>
      <c r="DZ69" s="856"/>
      <c r="EA69" s="197"/>
    </row>
    <row r="70" spans="1:131" s="198" customFormat="1" ht="26.25" customHeight="1">
      <c r="A70" s="212">
        <v>3</v>
      </c>
      <c r="B70" s="870" t="s">
        <v>557</v>
      </c>
      <c r="C70" s="871"/>
      <c r="D70" s="871"/>
      <c r="E70" s="871"/>
      <c r="F70" s="871"/>
      <c r="G70" s="871"/>
      <c r="H70" s="871"/>
      <c r="I70" s="871"/>
      <c r="J70" s="871"/>
      <c r="K70" s="871"/>
      <c r="L70" s="871"/>
      <c r="M70" s="871"/>
      <c r="N70" s="871"/>
      <c r="O70" s="871"/>
      <c r="P70" s="872"/>
      <c r="Q70" s="873">
        <v>126</v>
      </c>
      <c r="R70" s="819"/>
      <c r="S70" s="819"/>
      <c r="T70" s="819"/>
      <c r="U70" s="819"/>
      <c r="V70" s="819">
        <v>122</v>
      </c>
      <c r="W70" s="819"/>
      <c r="X70" s="819"/>
      <c r="Y70" s="819"/>
      <c r="Z70" s="819"/>
      <c r="AA70" s="819">
        <v>4</v>
      </c>
      <c r="AB70" s="819"/>
      <c r="AC70" s="819"/>
      <c r="AD70" s="819"/>
      <c r="AE70" s="819"/>
      <c r="AF70" s="819">
        <v>4</v>
      </c>
      <c r="AG70" s="819"/>
      <c r="AH70" s="819"/>
      <c r="AI70" s="819"/>
      <c r="AJ70" s="819"/>
      <c r="AK70" s="819">
        <v>0</v>
      </c>
      <c r="AL70" s="819"/>
      <c r="AM70" s="819"/>
      <c r="AN70" s="819"/>
      <c r="AO70" s="819"/>
      <c r="AP70" s="819">
        <v>0</v>
      </c>
      <c r="AQ70" s="819"/>
      <c r="AR70" s="819"/>
      <c r="AS70" s="819"/>
      <c r="AT70" s="819"/>
      <c r="AU70" s="819">
        <v>0</v>
      </c>
      <c r="AV70" s="819"/>
      <c r="AW70" s="819"/>
      <c r="AX70" s="819"/>
      <c r="AY70" s="819"/>
      <c r="AZ70" s="874"/>
      <c r="BA70" s="874"/>
      <c r="BB70" s="874"/>
      <c r="BC70" s="874"/>
      <c r="BD70" s="875"/>
      <c r="BE70" s="216"/>
      <c r="BF70" s="216"/>
      <c r="BG70" s="216"/>
      <c r="BH70" s="216"/>
      <c r="BI70" s="216"/>
      <c r="BJ70" s="216"/>
      <c r="BK70" s="216"/>
      <c r="BL70" s="216"/>
      <c r="BM70" s="216"/>
      <c r="BN70" s="216"/>
      <c r="BO70" s="216"/>
      <c r="BP70" s="216"/>
      <c r="BQ70" s="213">
        <v>64</v>
      </c>
      <c r="BR70" s="218"/>
      <c r="BS70" s="860"/>
      <c r="BT70" s="861"/>
      <c r="BU70" s="861"/>
      <c r="BV70" s="861"/>
      <c r="BW70" s="861"/>
      <c r="BX70" s="861"/>
      <c r="BY70" s="861"/>
      <c r="BZ70" s="861"/>
      <c r="CA70" s="861"/>
      <c r="CB70" s="861"/>
      <c r="CC70" s="861"/>
      <c r="CD70" s="861"/>
      <c r="CE70" s="861"/>
      <c r="CF70" s="861"/>
      <c r="CG70" s="862"/>
      <c r="CH70" s="857"/>
      <c r="CI70" s="858"/>
      <c r="CJ70" s="858"/>
      <c r="CK70" s="858"/>
      <c r="CL70" s="859"/>
      <c r="CM70" s="857"/>
      <c r="CN70" s="858"/>
      <c r="CO70" s="858"/>
      <c r="CP70" s="858"/>
      <c r="CQ70" s="859"/>
      <c r="CR70" s="857"/>
      <c r="CS70" s="858"/>
      <c r="CT70" s="858"/>
      <c r="CU70" s="858"/>
      <c r="CV70" s="859"/>
      <c r="CW70" s="857"/>
      <c r="CX70" s="858"/>
      <c r="CY70" s="858"/>
      <c r="CZ70" s="858"/>
      <c r="DA70" s="859"/>
      <c r="DB70" s="857"/>
      <c r="DC70" s="858"/>
      <c r="DD70" s="858"/>
      <c r="DE70" s="858"/>
      <c r="DF70" s="859"/>
      <c r="DG70" s="857"/>
      <c r="DH70" s="858"/>
      <c r="DI70" s="858"/>
      <c r="DJ70" s="858"/>
      <c r="DK70" s="859"/>
      <c r="DL70" s="857"/>
      <c r="DM70" s="858"/>
      <c r="DN70" s="858"/>
      <c r="DO70" s="858"/>
      <c r="DP70" s="859"/>
      <c r="DQ70" s="857"/>
      <c r="DR70" s="858"/>
      <c r="DS70" s="858"/>
      <c r="DT70" s="858"/>
      <c r="DU70" s="859"/>
      <c r="DV70" s="854"/>
      <c r="DW70" s="855"/>
      <c r="DX70" s="855"/>
      <c r="DY70" s="855"/>
      <c r="DZ70" s="856"/>
      <c r="EA70" s="197"/>
    </row>
    <row r="71" spans="1:131" s="198" customFormat="1" ht="26.25" customHeight="1">
      <c r="A71" s="212">
        <v>4</v>
      </c>
      <c r="B71" s="870" t="s">
        <v>544</v>
      </c>
      <c r="C71" s="871"/>
      <c r="D71" s="871"/>
      <c r="E71" s="871"/>
      <c r="F71" s="871"/>
      <c r="G71" s="871"/>
      <c r="H71" s="871"/>
      <c r="I71" s="871"/>
      <c r="J71" s="871"/>
      <c r="K71" s="871"/>
      <c r="L71" s="871"/>
      <c r="M71" s="871"/>
      <c r="N71" s="871"/>
      <c r="O71" s="871"/>
      <c r="P71" s="872"/>
      <c r="Q71" s="873">
        <v>305</v>
      </c>
      <c r="R71" s="819"/>
      <c r="S71" s="819"/>
      <c r="T71" s="819"/>
      <c r="U71" s="819"/>
      <c r="V71" s="819">
        <v>296</v>
      </c>
      <c r="W71" s="819"/>
      <c r="X71" s="819"/>
      <c r="Y71" s="819"/>
      <c r="Z71" s="819"/>
      <c r="AA71" s="819">
        <v>9</v>
      </c>
      <c r="AB71" s="819"/>
      <c r="AC71" s="819"/>
      <c r="AD71" s="819"/>
      <c r="AE71" s="819"/>
      <c r="AF71" s="819">
        <v>9</v>
      </c>
      <c r="AG71" s="819"/>
      <c r="AH71" s="819"/>
      <c r="AI71" s="819"/>
      <c r="AJ71" s="819"/>
      <c r="AK71" s="819">
        <v>0</v>
      </c>
      <c r="AL71" s="819"/>
      <c r="AM71" s="819"/>
      <c r="AN71" s="819"/>
      <c r="AO71" s="819"/>
      <c r="AP71" s="819">
        <v>0</v>
      </c>
      <c r="AQ71" s="819"/>
      <c r="AR71" s="819"/>
      <c r="AS71" s="819"/>
      <c r="AT71" s="819"/>
      <c r="AU71" s="819">
        <v>0</v>
      </c>
      <c r="AV71" s="819"/>
      <c r="AW71" s="819"/>
      <c r="AX71" s="819"/>
      <c r="AY71" s="819"/>
      <c r="AZ71" s="874"/>
      <c r="BA71" s="874"/>
      <c r="BB71" s="874"/>
      <c r="BC71" s="874"/>
      <c r="BD71" s="875"/>
      <c r="BE71" s="216"/>
      <c r="BF71" s="216"/>
      <c r="BG71" s="216"/>
      <c r="BH71" s="216"/>
      <c r="BI71" s="216"/>
      <c r="BJ71" s="216"/>
      <c r="BK71" s="216"/>
      <c r="BL71" s="216"/>
      <c r="BM71" s="216"/>
      <c r="BN71" s="216"/>
      <c r="BO71" s="216"/>
      <c r="BP71" s="216"/>
      <c r="BQ71" s="213">
        <v>65</v>
      </c>
      <c r="BR71" s="218"/>
      <c r="BS71" s="860"/>
      <c r="BT71" s="861"/>
      <c r="BU71" s="861"/>
      <c r="BV71" s="861"/>
      <c r="BW71" s="861"/>
      <c r="BX71" s="861"/>
      <c r="BY71" s="861"/>
      <c r="BZ71" s="861"/>
      <c r="CA71" s="861"/>
      <c r="CB71" s="861"/>
      <c r="CC71" s="861"/>
      <c r="CD71" s="861"/>
      <c r="CE71" s="861"/>
      <c r="CF71" s="861"/>
      <c r="CG71" s="862"/>
      <c r="CH71" s="857"/>
      <c r="CI71" s="858"/>
      <c r="CJ71" s="858"/>
      <c r="CK71" s="858"/>
      <c r="CL71" s="859"/>
      <c r="CM71" s="857"/>
      <c r="CN71" s="858"/>
      <c r="CO71" s="858"/>
      <c r="CP71" s="858"/>
      <c r="CQ71" s="859"/>
      <c r="CR71" s="857"/>
      <c r="CS71" s="858"/>
      <c r="CT71" s="858"/>
      <c r="CU71" s="858"/>
      <c r="CV71" s="859"/>
      <c r="CW71" s="857"/>
      <c r="CX71" s="858"/>
      <c r="CY71" s="858"/>
      <c r="CZ71" s="858"/>
      <c r="DA71" s="859"/>
      <c r="DB71" s="857"/>
      <c r="DC71" s="858"/>
      <c r="DD71" s="858"/>
      <c r="DE71" s="858"/>
      <c r="DF71" s="859"/>
      <c r="DG71" s="857"/>
      <c r="DH71" s="858"/>
      <c r="DI71" s="858"/>
      <c r="DJ71" s="858"/>
      <c r="DK71" s="859"/>
      <c r="DL71" s="857"/>
      <c r="DM71" s="858"/>
      <c r="DN71" s="858"/>
      <c r="DO71" s="858"/>
      <c r="DP71" s="859"/>
      <c r="DQ71" s="857"/>
      <c r="DR71" s="858"/>
      <c r="DS71" s="858"/>
      <c r="DT71" s="858"/>
      <c r="DU71" s="859"/>
      <c r="DV71" s="854"/>
      <c r="DW71" s="855"/>
      <c r="DX71" s="855"/>
      <c r="DY71" s="855"/>
      <c r="DZ71" s="856"/>
      <c r="EA71" s="197"/>
    </row>
    <row r="72" spans="1:131" s="198" customFormat="1" ht="26.25" customHeight="1">
      <c r="A72" s="212">
        <v>5</v>
      </c>
      <c r="B72" s="870"/>
      <c r="C72" s="871"/>
      <c r="D72" s="871"/>
      <c r="E72" s="871"/>
      <c r="F72" s="871"/>
      <c r="G72" s="871"/>
      <c r="H72" s="871"/>
      <c r="I72" s="871"/>
      <c r="J72" s="871"/>
      <c r="K72" s="871"/>
      <c r="L72" s="871"/>
      <c r="M72" s="871"/>
      <c r="N72" s="871"/>
      <c r="O72" s="871"/>
      <c r="P72" s="872"/>
      <c r="Q72" s="873"/>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74"/>
      <c r="BA72" s="874"/>
      <c r="BB72" s="874"/>
      <c r="BC72" s="874"/>
      <c r="BD72" s="875"/>
      <c r="BE72" s="216"/>
      <c r="BF72" s="216"/>
      <c r="BG72" s="216"/>
      <c r="BH72" s="216"/>
      <c r="BI72" s="216"/>
      <c r="BJ72" s="216"/>
      <c r="BK72" s="216"/>
      <c r="BL72" s="216"/>
      <c r="BM72" s="216"/>
      <c r="BN72" s="216"/>
      <c r="BO72" s="216"/>
      <c r="BP72" s="216"/>
      <c r="BQ72" s="213">
        <v>66</v>
      </c>
      <c r="BR72" s="218"/>
      <c r="BS72" s="860"/>
      <c r="BT72" s="861"/>
      <c r="BU72" s="861"/>
      <c r="BV72" s="861"/>
      <c r="BW72" s="861"/>
      <c r="BX72" s="861"/>
      <c r="BY72" s="861"/>
      <c r="BZ72" s="861"/>
      <c r="CA72" s="861"/>
      <c r="CB72" s="861"/>
      <c r="CC72" s="861"/>
      <c r="CD72" s="861"/>
      <c r="CE72" s="861"/>
      <c r="CF72" s="861"/>
      <c r="CG72" s="862"/>
      <c r="CH72" s="857"/>
      <c r="CI72" s="858"/>
      <c r="CJ72" s="858"/>
      <c r="CK72" s="858"/>
      <c r="CL72" s="859"/>
      <c r="CM72" s="857"/>
      <c r="CN72" s="858"/>
      <c r="CO72" s="858"/>
      <c r="CP72" s="858"/>
      <c r="CQ72" s="859"/>
      <c r="CR72" s="857"/>
      <c r="CS72" s="858"/>
      <c r="CT72" s="858"/>
      <c r="CU72" s="858"/>
      <c r="CV72" s="859"/>
      <c r="CW72" s="857"/>
      <c r="CX72" s="858"/>
      <c r="CY72" s="858"/>
      <c r="CZ72" s="858"/>
      <c r="DA72" s="859"/>
      <c r="DB72" s="857"/>
      <c r="DC72" s="858"/>
      <c r="DD72" s="858"/>
      <c r="DE72" s="858"/>
      <c r="DF72" s="859"/>
      <c r="DG72" s="857"/>
      <c r="DH72" s="858"/>
      <c r="DI72" s="858"/>
      <c r="DJ72" s="858"/>
      <c r="DK72" s="859"/>
      <c r="DL72" s="857"/>
      <c r="DM72" s="858"/>
      <c r="DN72" s="858"/>
      <c r="DO72" s="858"/>
      <c r="DP72" s="859"/>
      <c r="DQ72" s="857"/>
      <c r="DR72" s="858"/>
      <c r="DS72" s="858"/>
      <c r="DT72" s="858"/>
      <c r="DU72" s="859"/>
      <c r="DV72" s="854"/>
      <c r="DW72" s="855"/>
      <c r="DX72" s="855"/>
      <c r="DY72" s="855"/>
      <c r="DZ72" s="856"/>
      <c r="EA72" s="197"/>
    </row>
    <row r="73" spans="1:131" s="198" customFormat="1" ht="26.25" customHeight="1">
      <c r="A73" s="212">
        <v>6</v>
      </c>
      <c r="B73" s="870"/>
      <c r="C73" s="871"/>
      <c r="D73" s="871"/>
      <c r="E73" s="871"/>
      <c r="F73" s="871"/>
      <c r="G73" s="871"/>
      <c r="H73" s="871"/>
      <c r="I73" s="871"/>
      <c r="J73" s="871"/>
      <c r="K73" s="871"/>
      <c r="L73" s="871"/>
      <c r="M73" s="871"/>
      <c r="N73" s="871"/>
      <c r="O73" s="871"/>
      <c r="P73" s="872"/>
      <c r="Q73" s="873"/>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74"/>
      <c r="BA73" s="874"/>
      <c r="BB73" s="874"/>
      <c r="BC73" s="874"/>
      <c r="BD73" s="875"/>
      <c r="BE73" s="216"/>
      <c r="BF73" s="216"/>
      <c r="BG73" s="216"/>
      <c r="BH73" s="216"/>
      <c r="BI73" s="216"/>
      <c r="BJ73" s="216"/>
      <c r="BK73" s="216"/>
      <c r="BL73" s="216"/>
      <c r="BM73" s="216"/>
      <c r="BN73" s="216"/>
      <c r="BO73" s="216"/>
      <c r="BP73" s="216"/>
      <c r="BQ73" s="213">
        <v>67</v>
      </c>
      <c r="BR73" s="218"/>
      <c r="BS73" s="860"/>
      <c r="BT73" s="861"/>
      <c r="BU73" s="861"/>
      <c r="BV73" s="861"/>
      <c r="BW73" s="861"/>
      <c r="BX73" s="861"/>
      <c r="BY73" s="861"/>
      <c r="BZ73" s="861"/>
      <c r="CA73" s="861"/>
      <c r="CB73" s="861"/>
      <c r="CC73" s="861"/>
      <c r="CD73" s="861"/>
      <c r="CE73" s="861"/>
      <c r="CF73" s="861"/>
      <c r="CG73" s="862"/>
      <c r="CH73" s="857"/>
      <c r="CI73" s="858"/>
      <c r="CJ73" s="858"/>
      <c r="CK73" s="858"/>
      <c r="CL73" s="859"/>
      <c r="CM73" s="857"/>
      <c r="CN73" s="858"/>
      <c r="CO73" s="858"/>
      <c r="CP73" s="858"/>
      <c r="CQ73" s="859"/>
      <c r="CR73" s="857"/>
      <c r="CS73" s="858"/>
      <c r="CT73" s="858"/>
      <c r="CU73" s="858"/>
      <c r="CV73" s="859"/>
      <c r="CW73" s="857"/>
      <c r="CX73" s="858"/>
      <c r="CY73" s="858"/>
      <c r="CZ73" s="858"/>
      <c r="DA73" s="859"/>
      <c r="DB73" s="857"/>
      <c r="DC73" s="858"/>
      <c r="DD73" s="858"/>
      <c r="DE73" s="858"/>
      <c r="DF73" s="859"/>
      <c r="DG73" s="857"/>
      <c r="DH73" s="858"/>
      <c r="DI73" s="858"/>
      <c r="DJ73" s="858"/>
      <c r="DK73" s="859"/>
      <c r="DL73" s="857"/>
      <c r="DM73" s="858"/>
      <c r="DN73" s="858"/>
      <c r="DO73" s="858"/>
      <c r="DP73" s="859"/>
      <c r="DQ73" s="857"/>
      <c r="DR73" s="858"/>
      <c r="DS73" s="858"/>
      <c r="DT73" s="858"/>
      <c r="DU73" s="859"/>
      <c r="DV73" s="854"/>
      <c r="DW73" s="855"/>
      <c r="DX73" s="855"/>
      <c r="DY73" s="855"/>
      <c r="DZ73" s="856"/>
      <c r="EA73" s="197"/>
    </row>
    <row r="74" spans="1:131" s="198" customFormat="1" ht="26.25" customHeight="1">
      <c r="A74" s="212">
        <v>7</v>
      </c>
      <c r="B74" s="870"/>
      <c r="C74" s="871"/>
      <c r="D74" s="871"/>
      <c r="E74" s="871"/>
      <c r="F74" s="871"/>
      <c r="G74" s="871"/>
      <c r="H74" s="871"/>
      <c r="I74" s="871"/>
      <c r="J74" s="871"/>
      <c r="K74" s="871"/>
      <c r="L74" s="871"/>
      <c r="M74" s="871"/>
      <c r="N74" s="871"/>
      <c r="O74" s="871"/>
      <c r="P74" s="872"/>
      <c r="Q74" s="873"/>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74"/>
      <c r="BA74" s="874"/>
      <c r="BB74" s="874"/>
      <c r="BC74" s="874"/>
      <c r="BD74" s="875"/>
      <c r="BE74" s="216"/>
      <c r="BF74" s="216"/>
      <c r="BG74" s="216"/>
      <c r="BH74" s="216"/>
      <c r="BI74" s="216"/>
      <c r="BJ74" s="216"/>
      <c r="BK74" s="216"/>
      <c r="BL74" s="216"/>
      <c r="BM74" s="216"/>
      <c r="BN74" s="216"/>
      <c r="BO74" s="216"/>
      <c r="BP74" s="216"/>
      <c r="BQ74" s="213">
        <v>68</v>
      </c>
      <c r="BR74" s="218"/>
      <c r="BS74" s="860"/>
      <c r="BT74" s="861"/>
      <c r="BU74" s="861"/>
      <c r="BV74" s="861"/>
      <c r="BW74" s="861"/>
      <c r="BX74" s="861"/>
      <c r="BY74" s="861"/>
      <c r="BZ74" s="861"/>
      <c r="CA74" s="861"/>
      <c r="CB74" s="861"/>
      <c r="CC74" s="861"/>
      <c r="CD74" s="861"/>
      <c r="CE74" s="861"/>
      <c r="CF74" s="861"/>
      <c r="CG74" s="862"/>
      <c r="CH74" s="857"/>
      <c r="CI74" s="858"/>
      <c r="CJ74" s="858"/>
      <c r="CK74" s="858"/>
      <c r="CL74" s="859"/>
      <c r="CM74" s="857"/>
      <c r="CN74" s="858"/>
      <c r="CO74" s="858"/>
      <c r="CP74" s="858"/>
      <c r="CQ74" s="859"/>
      <c r="CR74" s="857"/>
      <c r="CS74" s="858"/>
      <c r="CT74" s="858"/>
      <c r="CU74" s="858"/>
      <c r="CV74" s="859"/>
      <c r="CW74" s="857"/>
      <c r="CX74" s="858"/>
      <c r="CY74" s="858"/>
      <c r="CZ74" s="858"/>
      <c r="DA74" s="859"/>
      <c r="DB74" s="857"/>
      <c r="DC74" s="858"/>
      <c r="DD74" s="858"/>
      <c r="DE74" s="858"/>
      <c r="DF74" s="859"/>
      <c r="DG74" s="857"/>
      <c r="DH74" s="858"/>
      <c r="DI74" s="858"/>
      <c r="DJ74" s="858"/>
      <c r="DK74" s="859"/>
      <c r="DL74" s="857"/>
      <c r="DM74" s="858"/>
      <c r="DN74" s="858"/>
      <c r="DO74" s="858"/>
      <c r="DP74" s="859"/>
      <c r="DQ74" s="857"/>
      <c r="DR74" s="858"/>
      <c r="DS74" s="858"/>
      <c r="DT74" s="858"/>
      <c r="DU74" s="859"/>
      <c r="DV74" s="854"/>
      <c r="DW74" s="855"/>
      <c r="DX74" s="855"/>
      <c r="DY74" s="855"/>
      <c r="DZ74" s="856"/>
      <c r="EA74" s="197"/>
    </row>
    <row r="75" spans="1:131" s="198" customFormat="1" ht="26.25" customHeight="1">
      <c r="A75" s="212">
        <v>8</v>
      </c>
      <c r="B75" s="870"/>
      <c r="C75" s="871"/>
      <c r="D75" s="871"/>
      <c r="E75" s="871"/>
      <c r="F75" s="871"/>
      <c r="G75" s="871"/>
      <c r="H75" s="871"/>
      <c r="I75" s="871"/>
      <c r="J75" s="871"/>
      <c r="K75" s="871"/>
      <c r="L75" s="871"/>
      <c r="M75" s="871"/>
      <c r="N75" s="871"/>
      <c r="O75" s="871"/>
      <c r="P75" s="872"/>
      <c r="Q75" s="876"/>
      <c r="R75" s="822"/>
      <c r="S75" s="822"/>
      <c r="T75" s="822"/>
      <c r="U75" s="818"/>
      <c r="V75" s="821"/>
      <c r="W75" s="822"/>
      <c r="X75" s="822"/>
      <c r="Y75" s="822"/>
      <c r="Z75" s="818"/>
      <c r="AA75" s="821"/>
      <c r="AB75" s="822"/>
      <c r="AC75" s="822"/>
      <c r="AD75" s="822"/>
      <c r="AE75" s="818"/>
      <c r="AF75" s="821"/>
      <c r="AG75" s="822"/>
      <c r="AH75" s="822"/>
      <c r="AI75" s="822"/>
      <c r="AJ75" s="818"/>
      <c r="AK75" s="821"/>
      <c r="AL75" s="822"/>
      <c r="AM75" s="822"/>
      <c r="AN75" s="822"/>
      <c r="AO75" s="818"/>
      <c r="AP75" s="821"/>
      <c r="AQ75" s="822"/>
      <c r="AR75" s="822"/>
      <c r="AS75" s="822"/>
      <c r="AT75" s="818"/>
      <c r="AU75" s="821"/>
      <c r="AV75" s="822"/>
      <c r="AW75" s="822"/>
      <c r="AX75" s="822"/>
      <c r="AY75" s="818"/>
      <c r="AZ75" s="874"/>
      <c r="BA75" s="874"/>
      <c r="BB75" s="874"/>
      <c r="BC75" s="874"/>
      <c r="BD75" s="875"/>
      <c r="BE75" s="216"/>
      <c r="BF75" s="216"/>
      <c r="BG75" s="216"/>
      <c r="BH75" s="216"/>
      <c r="BI75" s="216"/>
      <c r="BJ75" s="216"/>
      <c r="BK75" s="216"/>
      <c r="BL75" s="216"/>
      <c r="BM75" s="216"/>
      <c r="BN75" s="216"/>
      <c r="BO75" s="216"/>
      <c r="BP75" s="216"/>
      <c r="BQ75" s="213">
        <v>69</v>
      </c>
      <c r="BR75" s="218"/>
      <c r="BS75" s="860"/>
      <c r="BT75" s="861"/>
      <c r="BU75" s="861"/>
      <c r="BV75" s="861"/>
      <c r="BW75" s="861"/>
      <c r="BX75" s="861"/>
      <c r="BY75" s="861"/>
      <c r="BZ75" s="861"/>
      <c r="CA75" s="861"/>
      <c r="CB75" s="861"/>
      <c r="CC75" s="861"/>
      <c r="CD75" s="861"/>
      <c r="CE75" s="861"/>
      <c r="CF75" s="861"/>
      <c r="CG75" s="862"/>
      <c r="CH75" s="857"/>
      <c r="CI75" s="858"/>
      <c r="CJ75" s="858"/>
      <c r="CK75" s="858"/>
      <c r="CL75" s="859"/>
      <c r="CM75" s="857"/>
      <c r="CN75" s="858"/>
      <c r="CO75" s="858"/>
      <c r="CP75" s="858"/>
      <c r="CQ75" s="859"/>
      <c r="CR75" s="857"/>
      <c r="CS75" s="858"/>
      <c r="CT75" s="858"/>
      <c r="CU75" s="858"/>
      <c r="CV75" s="859"/>
      <c r="CW75" s="857"/>
      <c r="CX75" s="858"/>
      <c r="CY75" s="858"/>
      <c r="CZ75" s="858"/>
      <c r="DA75" s="859"/>
      <c r="DB75" s="857"/>
      <c r="DC75" s="858"/>
      <c r="DD75" s="858"/>
      <c r="DE75" s="858"/>
      <c r="DF75" s="859"/>
      <c r="DG75" s="857"/>
      <c r="DH75" s="858"/>
      <c r="DI75" s="858"/>
      <c r="DJ75" s="858"/>
      <c r="DK75" s="859"/>
      <c r="DL75" s="857"/>
      <c r="DM75" s="858"/>
      <c r="DN75" s="858"/>
      <c r="DO75" s="858"/>
      <c r="DP75" s="859"/>
      <c r="DQ75" s="857"/>
      <c r="DR75" s="858"/>
      <c r="DS75" s="858"/>
      <c r="DT75" s="858"/>
      <c r="DU75" s="859"/>
      <c r="DV75" s="854"/>
      <c r="DW75" s="855"/>
      <c r="DX75" s="855"/>
      <c r="DY75" s="855"/>
      <c r="DZ75" s="856"/>
      <c r="EA75" s="197"/>
    </row>
    <row r="76" spans="1:131" s="198" customFormat="1" ht="26.25" customHeight="1">
      <c r="A76" s="212">
        <v>9</v>
      </c>
      <c r="B76" s="870"/>
      <c r="C76" s="871"/>
      <c r="D76" s="871"/>
      <c r="E76" s="871"/>
      <c r="F76" s="871"/>
      <c r="G76" s="871"/>
      <c r="H76" s="871"/>
      <c r="I76" s="871"/>
      <c r="J76" s="871"/>
      <c r="K76" s="871"/>
      <c r="L76" s="871"/>
      <c r="M76" s="871"/>
      <c r="N76" s="871"/>
      <c r="O76" s="871"/>
      <c r="P76" s="872"/>
      <c r="Q76" s="876"/>
      <c r="R76" s="822"/>
      <c r="S76" s="822"/>
      <c r="T76" s="822"/>
      <c r="U76" s="818"/>
      <c r="V76" s="821"/>
      <c r="W76" s="822"/>
      <c r="X76" s="822"/>
      <c r="Y76" s="822"/>
      <c r="Z76" s="818"/>
      <c r="AA76" s="821"/>
      <c r="AB76" s="822"/>
      <c r="AC76" s="822"/>
      <c r="AD76" s="822"/>
      <c r="AE76" s="818"/>
      <c r="AF76" s="821"/>
      <c r="AG76" s="822"/>
      <c r="AH76" s="822"/>
      <c r="AI76" s="822"/>
      <c r="AJ76" s="818"/>
      <c r="AK76" s="821"/>
      <c r="AL76" s="822"/>
      <c r="AM76" s="822"/>
      <c r="AN76" s="822"/>
      <c r="AO76" s="818"/>
      <c r="AP76" s="821"/>
      <c r="AQ76" s="822"/>
      <c r="AR76" s="822"/>
      <c r="AS76" s="822"/>
      <c r="AT76" s="818"/>
      <c r="AU76" s="821"/>
      <c r="AV76" s="822"/>
      <c r="AW76" s="822"/>
      <c r="AX76" s="822"/>
      <c r="AY76" s="818"/>
      <c r="AZ76" s="874"/>
      <c r="BA76" s="874"/>
      <c r="BB76" s="874"/>
      <c r="BC76" s="874"/>
      <c r="BD76" s="875"/>
      <c r="BE76" s="216"/>
      <c r="BF76" s="216"/>
      <c r="BG76" s="216"/>
      <c r="BH76" s="216"/>
      <c r="BI76" s="216"/>
      <c r="BJ76" s="216"/>
      <c r="BK76" s="216"/>
      <c r="BL76" s="216"/>
      <c r="BM76" s="216"/>
      <c r="BN76" s="216"/>
      <c r="BO76" s="216"/>
      <c r="BP76" s="216"/>
      <c r="BQ76" s="213">
        <v>70</v>
      </c>
      <c r="BR76" s="218"/>
      <c r="BS76" s="860"/>
      <c r="BT76" s="861"/>
      <c r="BU76" s="861"/>
      <c r="BV76" s="861"/>
      <c r="BW76" s="861"/>
      <c r="BX76" s="861"/>
      <c r="BY76" s="861"/>
      <c r="BZ76" s="861"/>
      <c r="CA76" s="861"/>
      <c r="CB76" s="861"/>
      <c r="CC76" s="861"/>
      <c r="CD76" s="861"/>
      <c r="CE76" s="861"/>
      <c r="CF76" s="861"/>
      <c r="CG76" s="862"/>
      <c r="CH76" s="857"/>
      <c r="CI76" s="858"/>
      <c r="CJ76" s="858"/>
      <c r="CK76" s="858"/>
      <c r="CL76" s="859"/>
      <c r="CM76" s="857"/>
      <c r="CN76" s="858"/>
      <c r="CO76" s="858"/>
      <c r="CP76" s="858"/>
      <c r="CQ76" s="859"/>
      <c r="CR76" s="857"/>
      <c r="CS76" s="858"/>
      <c r="CT76" s="858"/>
      <c r="CU76" s="858"/>
      <c r="CV76" s="859"/>
      <c r="CW76" s="857"/>
      <c r="CX76" s="858"/>
      <c r="CY76" s="858"/>
      <c r="CZ76" s="858"/>
      <c r="DA76" s="859"/>
      <c r="DB76" s="857"/>
      <c r="DC76" s="858"/>
      <c r="DD76" s="858"/>
      <c r="DE76" s="858"/>
      <c r="DF76" s="859"/>
      <c r="DG76" s="857"/>
      <c r="DH76" s="858"/>
      <c r="DI76" s="858"/>
      <c r="DJ76" s="858"/>
      <c r="DK76" s="859"/>
      <c r="DL76" s="857"/>
      <c r="DM76" s="858"/>
      <c r="DN76" s="858"/>
      <c r="DO76" s="858"/>
      <c r="DP76" s="859"/>
      <c r="DQ76" s="857"/>
      <c r="DR76" s="858"/>
      <c r="DS76" s="858"/>
      <c r="DT76" s="858"/>
      <c r="DU76" s="859"/>
      <c r="DV76" s="854"/>
      <c r="DW76" s="855"/>
      <c r="DX76" s="855"/>
      <c r="DY76" s="855"/>
      <c r="DZ76" s="856"/>
      <c r="EA76" s="197"/>
    </row>
    <row r="77" spans="1:131" s="198" customFormat="1" ht="26.25" customHeight="1">
      <c r="A77" s="212">
        <v>10</v>
      </c>
      <c r="B77" s="870"/>
      <c r="C77" s="871"/>
      <c r="D77" s="871"/>
      <c r="E77" s="871"/>
      <c r="F77" s="871"/>
      <c r="G77" s="871"/>
      <c r="H77" s="871"/>
      <c r="I77" s="871"/>
      <c r="J77" s="871"/>
      <c r="K77" s="871"/>
      <c r="L77" s="871"/>
      <c r="M77" s="871"/>
      <c r="N77" s="871"/>
      <c r="O77" s="871"/>
      <c r="P77" s="872"/>
      <c r="Q77" s="876"/>
      <c r="R77" s="822"/>
      <c r="S77" s="822"/>
      <c r="T77" s="822"/>
      <c r="U77" s="818"/>
      <c r="V77" s="821"/>
      <c r="W77" s="822"/>
      <c r="X77" s="822"/>
      <c r="Y77" s="822"/>
      <c r="Z77" s="818"/>
      <c r="AA77" s="821"/>
      <c r="AB77" s="822"/>
      <c r="AC77" s="822"/>
      <c r="AD77" s="822"/>
      <c r="AE77" s="818"/>
      <c r="AF77" s="821"/>
      <c r="AG77" s="822"/>
      <c r="AH77" s="822"/>
      <c r="AI77" s="822"/>
      <c r="AJ77" s="818"/>
      <c r="AK77" s="821"/>
      <c r="AL77" s="822"/>
      <c r="AM77" s="822"/>
      <c r="AN77" s="822"/>
      <c r="AO77" s="818"/>
      <c r="AP77" s="821"/>
      <c r="AQ77" s="822"/>
      <c r="AR77" s="822"/>
      <c r="AS77" s="822"/>
      <c r="AT77" s="818"/>
      <c r="AU77" s="821"/>
      <c r="AV77" s="822"/>
      <c r="AW77" s="822"/>
      <c r="AX77" s="822"/>
      <c r="AY77" s="818"/>
      <c r="AZ77" s="874"/>
      <c r="BA77" s="874"/>
      <c r="BB77" s="874"/>
      <c r="BC77" s="874"/>
      <c r="BD77" s="875"/>
      <c r="BE77" s="216"/>
      <c r="BF77" s="216"/>
      <c r="BG77" s="216"/>
      <c r="BH77" s="216"/>
      <c r="BI77" s="216"/>
      <c r="BJ77" s="216"/>
      <c r="BK77" s="216"/>
      <c r="BL77" s="216"/>
      <c r="BM77" s="216"/>
      <c r="BN77" s="216"/>
      <c r="BO77" s="216"/>
      <c r="BP77" s="216"/>
      <c r="BQ77" s="213">
        <v>71</v>
      </c>
      <c r="BR77" s="218"/>
      <c r="BS77" s="860"/>
      <c r="BT77" s="861"/>
      <c r="BU77" s="861"/>
      <c r="BV77" s="861"/>
      <c r="BW77" s="861"/>
      <c r="BX77" s="861"/>
      <c r="BY77" s="861"/>
      <c r="BZ77" s="861"/>
      <c r="CA77" s="861"/>
      <c r="CB77" s="861"/>
      <c r="CC77" s="861"/>
      <c r="CD77" s="861"/>
      <c r="CE77" s="861"/>
      <c r="CF77" s="861"/>
      <c r="CG77" s="862"/>
      <c r="CH77" s="857"/>
      <c r="CI77" s="858"/>
      <c r="CJ77" s="858"/>
      <c r="CK77" s="858"/>
      <c r="CL77" s="859"/>
      <c r="CM77" s="857"/>
      <c r="CN77" s="858"/>
      <c r="CO77" s="858"/>
      <c r="CP77" s="858"/>
      <c r="CQ77" s="859"/>
      <c r="CR77" s="857"/>
      <c r="CS77" s="858"/>
      <c r="CT77" s="858"/>
      <c r="CU77" s="858"/>
      <c r="CV77" s="859"/>
      <c r="CW77" s="857"/>
      <c r="CX77" s="858"/>
      <c r="CY77" s="858"/>
      <c r="CZ77" s="858"/>
      <c r="DA77" s="859"/>
      <c r="DB77" s="857"/>
      <c r="DC77" s="858"/>
      <c r="DD77" s="858"/>
      <c r="DE77" s="858"/>
      <c r="DF77" s="859"/>
      <c r="DG77" s="857"/>
      <c r="DH77" s="858"/>
      <c r="DI77" s="858"/>
      <c r="DJ77" s="858"/>
      <c r="DK77" s="859"/>
      <c r="DL77" s="857"/>
      <c r="DM77" s="858"/>
      <c r="DN77" s="858"/>
      <c r="DO77" s="858"/>
      <c r="DP77" s="859"/>
      <c r="DQ77" s="857"/>
      <c r="DR77" s="858"/>
      <c r="DS77" s="858"/>
      <c r="DT77" s="858"/>
      <c r="DU77" s="859"/>
      <c r="DV77" s="854"/>
      <c r="DW77" s="855"/>
      <c r="DX77" s="855"/>
      <c r="DY77" s="855"/>
      <c r="DZ77" s="856"/>
      <c r="EA77" s="197"/>
    </row>
    <row r="78" spans="1:131" s="198" customFormat="1" ht="26.25" customHeight="1">
      <c r="A78" s="212">
        <v>11</v>
      </c>
      <c r="B78" s="870"/>
      <c r="C78" s="871"/>
      <c r="D78" s="871"/>
      <c r="E78" s="871"/>
      <c r="F78" s="871"/>
      <c r="G78" s="871"/>
      <c r="H78" s="871"/>
      <c r="I78" s="871"/>
      <c r="J78" s="871"/>
      <c r="K78" s="871"/>
      <c r="L78" s="871"/>
      <c r="M78" s="871"/>
      <c r="N78" s="871"/>
      <c r="O78" s="871"/>
      <c r="P78" s="872"/>
      <c r="Q78" s="873"/>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74"/>
      <c r="BA78" s="874"/>
      <c r="BB78" s="874"/>
      <c r="BC78" s="874"/>
      <c r="BD78" s="875"/>
      <c r="BE78" s="216"/>
      <c r="BF78" s="216"/>
      <c r="BG78" s="216"/>
      <c r="BH78" s="216"/>
      <c r="BI78" s="216"/>
      <c r="BJ78" s="219"/>
      <c r="BK78" s="219"/>
      <c r="BL78" s="219"/>
      <c r="BM78" s="219"/>
      <c r="BN78" s="219"/>
      <c r="BO78" s="216"/>
      <c r="BP78" s="216"/>
      <c r="BQ78" s="213">
        <v>72</v>
      </c>
      <c r="BR78" s="218"/>
      <c r="BS78" s="860"/>
      <c r="BT78" s="861"/>
      <c r="BU78" s="861"/>
      <c r="BV78" s="861"/>
      <c r="BW78" s="861"/>
      <c r="BX78" s="861"/>
      <c r="BY78" s="861"/>
      <c r="BZ78" s="861"/>
      <c r="CA78" s="861"/>
      <c r="CB78" s="861"/>
      <c r="CC78" s="861"/>
      <c r="CD78" s="861"/>
      <c r="CE78" s="861"/>
      <c r="CF78" s="861"/>
      <c r="CG78" s="862"/>
      <c r="CH78" s="857"/>
      <c r="CI78" s="858"/>
      <c r="CJ78" s="858"/>
      <c r="CK78" s="858"/>
      <c r="CL78" s="859"/>
      <c r="CM78" s="857"/>
      <c r="CN78" s="858"/>
      <c r="CO78" s="858"/>
      <c r="CP78" s="858"/>
      <c r="CQ78" s="859"/>
      <c r="CR78" s="857"/>
      <c r="CS78" s="858"/>
      <c r="CT78" s="858"/>
      <c r="CU78" s="858"/>
      <c r="CV78" s="859"/>
      <c r="CW78" s="857"/>
      <c r="CX78" s="858"/>
      <c r="CY78" s="858"/>
      <c r="CZ78" s="858"/>
      <c r="DA78" s="859"/>
      <c r="DB78" s="857"/>
      <c r="DC78" s="858"/>
      <c r="DD78" s="858"/>
      <c r="DE78" s="858"/>
      <c r="DF78" s="859"/>
      <c r="DG78" s="857"/>
      <c r="DH78" s="858"/>
      <c r="DI78" s="858"/>
      <c r="DJ78" s="858"/>
      <c r="DK78" s="859"/>
      <c r="DL78" s="857"/>
      <c r="DM78" s="858"/>
      <c r="DN78" s="858"/>
      <c r="DO78" s="858"/>
      <c r="DP78" s="859"/>
      <c r="DQ78" s="857"/>
      <c r="DR78" s="858"/>
      <c r="DS78" s="858"/>
      <c r="DT78" s="858"/>
      <c r="DU78" s="859"/>
      <c r="DV78" s="854"/>
      <c r="DW78" s="855"/>
      <c r="DX78" s="855"/>
      <c r="DY78" s="855"/>
      <c r="DZ78" s="856"/>
      <c r="EA78" s="197"/>
    </row>
    <row r="79" spans="1:131" s="198" customFormat="1" ht="26.25" customHeight="1">
      <c r="A79" s="212">
        <v>12</v>
      </c>
      <c r="B79" s="870"/>
      <c r="C79" s="871"/>
      <c r="D79" s="871"/>
      <c r="E79" s="871"/>
      <c r="F79" s="871"/>
      <c r="G79" s="871"/>
      <c r="H79" s="871"/>
      <c r="I79" s="871"/>
      <c r="J79" s="871"/>
      <c r="K79" s="871"/>
      <c r="L79" s="871"/>
      <c r="M79" s="871"/>
      <c r="N79" s="871"/>
      <c r="O79" s="871"/>
      <c r="P79" s="872"/>
      <c r="Q79" s="873"/>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74"/>
      <c r="BA79" s="874"/>
      <c r="BB79" s="874"/>
      <c r="BC79" s="874"/>
      <c r="BD79" s="875"/>
      <c r="BE79" s="216"/>
      <c r="BF79" s="216"/>
      <c r="BG79" s="216"/>
      <c r="BH79" s="216"/>
      <c r="BI79" s="216"/>
      <c r="BJ79" s="219"/>
      <c r="BK79" s="219"/>
      <c r="BL79" s="219"/>
      <c r="BM79" s="219"/>
      <c r="BN79" s="219"/>
      <c r="BO79" s="216"/>
      <c r="BP79" s="216"/>
      <c r="BQ79" s="213">
        <v>73</v>
      </c>
      <c r="BR79" s="218"/>
      <c r="BS79" s="860"/>
      <c r="BT79" s="861"/>
      <c r="BU79" s="861"/>
      <c r="BV79" s="861"/>
      <c r="BW79" s="861"/>
      <c r="BX79" s="861"/>
      <c r="BY79" s="861"/>
      <c r="BZ79" s="861"/>
      <c r="CA79" s="861"/>
      <c r="CB79" s="861"/>
      <c r="CC79" s="861"/>
      <c r="CD79" s="861"/>
      <c r="CE79" s="861"/>
      <c r="CF79" s="861"/>
      <c r="CG79" s="862"/>
      <c r="CH79" s="857"/>
      <c r="CI79" s="858"/>
      <c r="CJ79" s="858"/>
      <c r="CK79" s="858"/>
      <c r="CL79" s="859"/>
      <c r="CM79" s="857"/>
      <c r="CN79" s="858"/>
      <c r="CO79" s="858"/>
      <c r="CP79" s="858"/>
      <c r="CQ79" s="859"/>
      <c r="CR79" s="857"/>
      <c r="CS79" s="858"/>
      <c r="CT79" s="858"/>
      <c r="CU79" s="858"/>
      <c r="CV79" s="859"/>
      <c r="CW79" s="857"/>
      <c r="CX79" s="858"/>
      <c r="CY79" s="858"/>
      <c r="CZ79" s="858"/>
      <c r="DA79" s="859"/>
      <c r="DB79" s="857"/>
      <c r="DC79" s="858"/>
      <c r="DD79" s="858"/>
      <c r="DE79" s="858"/>
      <c r="DF79" s="859"/>
      <c r="DG79" s="857"/>
      <c r="DH79" s="858"/>
      <c r="DI79" s="858"/>
      <c r="DJ79" s="858"/>
      <c r="DK79" s="859"/>
      <c r="DL79" s="857"/>
      <c r="DM79" s="858"/>
      <c r="DN79" s="858"/>
      <c r="DO79" s="858"/>
      <c r="DP79" s="859"/>
      <c r="DQ79" s="857"/>
      <c r="DR79" s="858"/>
      <c r="DS79" s="858"/>
      <c r="DT79" s="858"/>
      <c r="DU79" s="859"/>
      <c r="DV79" s="854"/>
      <c r="DW79" s="855"/>
      <c r="DX79" s="855"/>
      <c r="DY79" s="855"/>
      <c r="DZ79" s="856"/>
      <c r="EA79" s="197"/>
    </row>
    <row r="80" spans="1:131" s="198" customFormat="1" ht="26.25" customHeight="1">
      <c r="A80" s="212">
        <v>13</v>
      </c>
      <c r="B80" s="870"/>
      <c r="C80" s="871"/>
      <c r="D80" s="871"/>
      <c r="E80" s="871"/>
      <c r="F80" s="871"/>
      <c r="G80" s="871"/>
      <c r="H80" s="871"/>
      <c r="I80" s="871"/>
      <c r="J80" s="871"/>
      <c r="K80" s="871"/>
      <c r="L80" s="871"/>
      <c r="M80" s="871"/>
      <c r="N80" s="871"/>
      <c r="O80" s="871"/>
      <c r="P80" s="872"/>
      <c r="Q80" s="873"/>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74"/>
      <c r="BA80" s="874"/>
      <c r="BB80" s="874"/>
      <c r="BC80" s="874"/>
      <c r="BD80" s="875"/>
      <c r="BE80" s="216"/>
      <c r="BF80" s="216"/>
      <c r="BG80" s="216"/>
      <c r="BH80" s="216"/>
      <c r="BI80" s="216"/>
      <c r="BJ80" s="216"/>
      <c r="BK80" s="216"/>
      <c r="BL80" s="216"/>
      <c r="BM80" s="216"/>
      <c r="BN80" s="216"/>
      <c r="BO80" s="216"/>
      <c r="BP80" s="216"/>
      <c r="BQ80" s="213">
        <v>74</v>
      </c>
      <c r="BR80" s="218"/>
      <c r="BS80" s="860"/>
      <c r="BT80" s="861"/>
      <c r="BU80" s="861"/>
      <c r="BV80" s="861"/>
      <c r="BW80" s="861"/>
      <c r="BX80" s="861"/>
      <c r="BY80" s="861"/>
      <c r="BZ80" s="861"/>
      <c r="CA80" s="861"/>
      <c r="CB80" s="861"/>
      <c r="CC80" s="861"/>
      <c r="CD80" s="861"/>
      <c r="CE80" s="861"/>
      <c r="CF80" s="861"/>
      <c r="CG80" s="862"/>
      <c r="CH80" s="857"/>
      <c r="CI80" s="858"/>
      <c r="CJ80" s="858"/>
      <c r="CK80" s="858"/>
      <c r="CL80" s="859"/>
      <c r="CM80" s="857"/>
      <c r="CN80" s="858"/>
      <c r="CO80" s="858"/>
      <c r="CP80" s="858"/>
      <c r="CQ80" s="859"/>
      <c r="CR80" s="857"/>
      <c r="CS80" s="858"/>
      <c r="CT80" s="858"/>
      <c r="CU80" s="858"/>
      <c r="CV80" s="859"/>
      <c r="CW80" s="857"/>
      <c r="CX80" s="858"/>
      <c r="CY80" s="858"/>
      <c r="CZ80" s="858"/>
      <c r="DA80" s="859"/>
      <c r="DB80" s="857"/>
      <c r="DC80" s="858"/>
      <c r="DD80" s="858"/>
      <c r="DE80" s="858"/>
      <c r="DF80" s="859"/>
      <c r="DG80" s="857"/>
      <c r="DH80" s="858"/>
      <c r="DI80" s="858"/>
      <c r="DJ80" s="858"/>
      <c r="DK80" s="859"/>
      <c r="DL80" s="857"/>
      <c r="DM80" s="858"/>
      <c r="DN80" s="858"/>
      <c r="DO80" s="858"/>
      <c r="DP80" s="859"/>
      <c r="DQ80" s="857"/>
      <c r="DR80" s="858"/>
      <c r="DS80" s="858"/>
      <c r="DT80" s="858"/>
      <c r="DU80" s="859"/>
      <c r="DV80" s="854"/>
      <c r="DW80" s="855"/>
      <c r="DX80" s="855"/>
      <c r="DY80" s="855"/>
      <c r="DZ80" s="856"/>
      <c r="EA80" s="197"/>
    </row>
    <row r="81" spans="1:131" s="198" customFormat="1" ht="26.25" customHeight="1">
      <c r="A81" s="212">
        <v>14</v>
      </c>
      <c r="B81" s="870"/>
      <c r="C81" s="871"/>
      <c r="D81" s="871"/>
      <c r="E81" s="871"/>
      <c r="F81" s="871"/>
      <c r="G81" s="871"/>
      <c r="H81" s="871"/>
      <c r="I81" s="871"/>
      <c r="J81" s="871"/>
      <c r="K81" s="871"/>
      <c r="L81" s="871"/>
      <c r="M81" s="871"/>
      <c r="N81" s="871"/>
      <c r="O81" s="871"/>
      <c r="P81" s="872"/>
      <c r="Q81" s="873"/>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74"/>
      <c r="BA81" s="874"/>
      <c r="BB81" s="874"/>
      <c r="BC81" s="874"/>
      <c r="BD81" s="875"/>
      <c r="BE81" s="216"/>
      <c r="BF81" s="216"/>
      <c r="BG81" s="216"/>
      <c r="BH81" s="216"/>
      <c r="BI81" s="216"/>
      <c r="BJ81" s="216"/>
      <c r="BK81" s="216"/>
      <c r="BL81" s="216"/>
      <c r="BM81" s="216"/>
      <c r="BN81" s="216"/>
      <c r="BO81" s="216"/>
      <c r="BP81" s="216"/>
      <c r="BQ81" s="213">
        <v>75</v>
      </c>
      <c r="BR81" s="218"/>
      <c r="BS81" s="860"/>
      <c r="BT81" s="861"/>
      <c r="BU81" s="861"/>
      <c r="BV81" s="861"/>
      <c r="BW81" s="861"/>
      <c r="BX81" s="861"/>
      <c r="BY81" s="861"/>
      <c r="BZ81" s="861"/>
      <c r="CA81" s="861"/>
      <c r="CB81" s="861"/>
      <c r="CC81" s="861"/>
      <c r="CD81" s="861"/>
      <c r="CE81" s="861"/>
      <c r="CF81" s="861"/>
      <c r="CG81" s="862"/>
      <c r="CH81" s="857"/>
      <c r="CI81" s="858"/>
      <c r="CJ81" s="858"/>
      <c r="CK81" s="858"/>
      <c r="CL81" s="859"/>
      <c r="CM81" s="857"/>
      <c r="CN81" s="858"/>
      <c r="CO81" s="858"/>
      <c r="CP81" s="858"/>
      <c r="CQ81" s="859"/>
      <c r="CR81" s="857"/>
      <c r="CS81" s="858"/>
      <c r="CT81" s="858"/>
      <c r="CU81" s="858"/>
      <c r="CV81" s="859"/>
      <c r="CW81" s="857"/>
      <c r="CX81" s="858"/>
      <c r="CY81" s="858"/>
      <c r="CZ81" s="858"/>
      <c r="DA81" s="859"/>
      <c r="DB81" s="857"/>
      <c r="DC81" s="858"/>
      <c r="DD81" s="858"/>
      <c r="DE81" s="858"/>
      <c r="DF81" s="859"/>
      <c r="DG81" s="857"/>
      <c r="DH81" s="858"/>
      <c r="DI81" s="858"/>
      <c r="DJ81" s="858"/>
      <c r="DK81" s="859"/>
      <c r="DL81" s="857"/>
      <c r="DM81" s="858"/>
      <c r="DN81" s="858"/>
      <c r="DO81" s="858"/>
      <c r="DP81" s="859"/>
      <c r="DQ81" s="857"/>
      <c r="DR81" s="858"/>
      <c r="DS81" s="858"/>
      <c r="DT81" s="858"/>
      <c r="DU81" s="859"/>
      <c r="DV81" s="854"/>
      <c r="DW81" s="855"/>
      <c r="DX81" s="855"/>
      <c r="DY81" s="855"/>
      <c r="DZ81" s="856"/>
      <c r="EA81" s="197"/>
    </row>
    <row r="82" spans="1:131" s="198" customFormat="1" ht="26.25" customHeight="1">
      <c r="A82" s="212">
        <v>15</v>
      </c>
      <c r="B82" s="870"/>
      <c r="C82" s="871"/>
      <c r="D82" s="871"/>
      <c r="E82" s="871"/>
      <c r="F82" s="871"/>
      <c r="G82" s="871"/>
      <c r="H82" s="871"/>
      <c r="I82" s="871"/>
      <c r="J82" s="871"/>
      <c r="K82" s="871"/>
      <c r="L82" s="871"/>
      <c r="M82" s="871"/>
      <c r="N82" s="871"/>
      <c r="O82" s="871"/>
      <c r="P82" s="872"/>
      <c r="Q82" s="873"/>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74"/>
      <c r="BA82" s="874"/>
      <c r="BB82" s="874"/>
      <c r="BC82" s="874"/>
      <c r="BD82" s="875"/>
      <c r="BE82" s="216"/>
      <c r="BF82" s="216"/>
      <c r="BG82" s="216"/>
      <c r="BH82" s="216"/>
      <c r="BI82" s="216"/>
      <c r="BJ82" s="216"/>
      <c r="BK82" s="216"/>
      <c r="BL82" s="216"/>
      <c r="BM82" s="216"/>
      <c r="BN82" s="216"/>
      <c r="BO82" s="216"/>
      <c r="BP82" s="216"/>
      <c r="BQ82" s="213">
        <v>76</v>
      </c>
      <c r="BR82" s="218"/>
      <c r="BS82" s="860"/>
      <c r="BT82" s="861"/>
      <c r="BU82" s="861"/>
      <c r="BV82" s="861"/>
      <c r="BW82" s="861"/>
      <c r="BX82" s="861"/>
      <c r="BY82" s="861"/>
      <c r="BZ82" s="861"/>
      <c r="CA82" s="861"/>
      <c r="CB82" s="861"/>
      <c r="CC82" s="861"/>
      <c r="CD82" s="861"/>
      <c r="CE82" s="861"/>
      <c r="CF82" s="861"/>
      <c r="CG82" s="862"/>
      <c r="CH82" s="857"/>
      <c r="CI82" s="858"/>
      <c r="CJ82" s="858"/>
      <c r="CK82" s="858"/>
      <c r="CL82" s="859"/>
      <c r="CM82" s="857"/>
      <c r="CN82" s="858"/>
      <c r="CO82" s="858"/>
      <c r="CP82" s="858"/>
      <c r="CQ82" s="859"/>
      <c r="CR82" s="857"/>
      <c r="CS82" s="858"/>
      <c r="CT82" s="858"/>
      <c r="CU82" s="858"/>
      <c r="CV82" s="859"/>
      <c r="CW82" s="857"/>
      <c r="CX82" s="858"/>
      <c r="CY82" s="858"/>
      <c r="CZ82" s="858"/>
      <c r="DA82" s="859"/>
      <c r="DB82" s="857"/>
      <c r="DC82" s="858"/>
      <c r="DD82" s="858"/>
      <c r="DE82" s="858"/>
      <c r="DF82" s="859"/>
      <c r="DG82" s="857"/>
      <c r="DH82" s="858"/>
      <c r="DI82" s="858"/>
      <c r="DJ82" s="858"/>
      <c r="DK82" s="859"/>
      <c r="DL82" s="857"/>
      <c r="DM82" s="858"/>
      <c r="DN82" s="858"/>
      <c r="DO82" s="858"/>
      <c r="DP82" s="859"/>
      <c r="DQ82" s="857"/>
      <c r="DR82" s="858"/>
      <c r="DS82" s="858"/>
      <c r="DT82" s="858"/>
      <c r="DU82" s="859"/>
      <c r="DV82" s="854"/>
      <c r="DW82" s="855"/>
      <c r="DX82" s="855"/>
      <c r="DY82" s="855"/>
      <c r="DZ82" s="856"/>
      <c r="EA82" s="197"/>
    </row>
    <row r="83" spans="1:131" s="198" customFormat="1" ht="26.25" customHeight="1">
      <c r="A83" s="212">
        <v>16</v>
      </c>
      <c r="B83" s="870"/>
      <c r="C83" s="871"/>
      <c r="D83" s="871"/>
      <c r="E83" s="871"/>
      <c r="F83" s="871"/>
      <c r="G83" s="871"/>
      <c r="H83" s="871"/>
      <c r="I83" s="871"/>
      <c r="J83" s="871"/>
      <c r="K83" s="871"/>
      <c r="L83" s="871"/>
      <c r="M83" s="871"/>
      <c r="N83" s="871"/>
      <c r="O83" s="871"/>
      <c r="P83" s="872"/>
      <c r="Q83" s="873"/>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74"/>
      <c r="BA83" s="874"/>
      <c r="BB83" s="874"/>
      <c r="BC83" s="874"/>
      <c r="BD83" s="875"/>
      <c r="BE83" s="216"/>
      <c r="BF83" s="216"/>
      <c r="BG83" s="216"/>
      <c r="BH83" s="216"/>
      <c r="BI83" s="216"/>
      <c r="BJ83" s="216"/>
      <c r="BK83" s="216"/>
      <c r="BL83" s="216"/>
      <c r="BM83" s="216"/>
      <c r="BN83" s="216"/>
      <c r="BO83" s="216"/>
      <c r="BP83" s="216"/>
      <c r="BQ83" s="213">
        <v>77</v>
      </c>
      <c r="BR83" s="218"/>
      <c r="BS83" s="860"/>
      <c r="BT83" s="861"/>
      <c r="BU83" s="861"/>
      <c r="BV83" s="861"/>
      <c r="BW83" s="861"/>
      <c r="BX83" s="861"/>
      <c r="BY83" s="861"/>
      <c r="BZ83" s="861"/>
      <c r="CA83" s="861"/>
      <c r="CB83" s="861"/>
      <c r="CC83" s="861"/>
      <c r="CD83" s="861"/>
      <c r="CE83" s="861"/>
      <c r="CF83" s="861"/>
      <c r="CG83" s="862"/>
      <c r="CH83" s="857"/>
      <c r="CI83" s="858"/>
      <c r="CJ83" s="858"/>
      <c r="CK83" s="858"/>
      <c r="CL83" s="859"/>
      <c r="CM83" s="857"/>
      <c r="CN83" s="858"/>
      <c r="CO83" s="858"/>
      <c r="CP83" s="858"/>
      <c r="CQ83" s="859"/>
      <c r="CR83" s="857"/>
      <c r="CS83" s="858"/>
      <c r="CT83" s="858"/>
      <c r="CU83" s="858"/>
      <c r="CV83" s="859"/>
      <c r="CW83" s="857"/>
      <c r="CX83" s="858"/>
      <c r="CY83" s="858"/>
      <c r="CZ83" s="858"/>
      <c r="DA83" s="859"/>
      <c r="DB83" s="857"/>
      <c r="DC83" s="858"/>
      <c r="DD83" s="858"/>
      <c r="DE83" s="858"/>
      <c r="DF83" s="859"/>
      <c r="DG83" s="857"/>
      <c r="DH83" s="858"/>
      <c r="DI83" s="858"/>
      <c r="DJ83" s="858"/>
      <c r="DK83" s="859"/>
      <c r="DL83" s="857"/>
      <c r="DM83" s="858"/>
      <c r="DN83" s="858"/>
      <c r="DO83" s="858"/>
      <c r="DP83" s="859"/>
      <c r="DQ83" s="857"/>
      <c r="DR83" s="858"/>
      <c r="DS83" s="858"/>
      <c r="DT83" s="858"/>
      <c r="DU83" s="859"/>
      <c r="DV83" s="854"/>
      <c r="DW83" s="855"/>
      <c r="DX83" s="855"/>
      <c r="DY83" s="855"/>
      <c r="DZ83" s="856"/>
      <c r="EA83" s="197"/>
    </row>
    <row r="84" spans="1:131" s="198" customFormat="1" ht="26.25" customHeight="1">
      <c r="A84" s="212">
        <v>17</v>
      </c>
      <c r="B84" s="870"/>
      <c r="C84" s="871"/>
      <c r="D84" s="871"/>
      <c r="E84" s="871"/>
      <c r="F84" s="871"/>
      <c r="G84" s="871"/>
      <c r="H84" s="871"/>
      <c r="I84" s="871"/>
      <c r="J84" s="871"/>
      <c r="K84" s="871"/>
      <c r="L84" s="871"/>
      <c r="M84" s="871"/>
      <c r="N84" s="871"/>
      <c r="O84" s="871"/>
      <c r="P84" s="872"/>
      <c r="Q84" s="873"/>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74"/>
      <c r="BA84" s="874"/>
      <c r="BB84" s="874"/>
      <c r="BC84" s="874"/>
      <c r="BD84" s="875"/>
      <c r="BE84" s="216"/>
      <c r="BF84" s="216"/>
      <c r="BG84" s="216"/>
      <c r="BH84" s="216"/>
      <c r="BI84" s="216"/>
      <c r="BJ84" s="216"/>
      <c r="BK84" s="216"/>
      <c r="BL84" s="216"/>
      <c r="BM84" s="216"/>
      <c r="BN84" s="216"/>
      <c r="BO84" s="216"/>
      <c r="BP84" s="216"/>
      <c r="BQ84" s="213">
        <v>78</v>
      </c>
      <c r="BR84" s="218"/>
      <c r="BS84" s="860"/>
      <c r="BT84" s="861"/>
      <c r="BU84" s="861"/>
      <c r="BV84" s="861"/>
      <c r="BW84" s="861"/>
      <c r="BX84" s="861"/>
      <c r="BY84" s="861"/>
      <c r="BZ84" s="861"/>
      <c r="CA84" s="861"/>
      <c r="CB84" s="861"/>
      <c r="CC84" s="861"/>
      <c r="CD84" s="861"/>
      <c r="CE84" s="861"/>
      <c r="CF84" s="861"/>
      <c r="CG84" s="862"/>
      <c r="CH84" s="857"/>
      <c r="CI84" s="858"/>
      <c r="CJ84" s="858"/>
      <c r="CK84" s="858"/>
      <c r="CL84" s="859"/>
      <c r="CM84" s="857"/>
      <c r="CN84" s="858"/>
      <c r="CO84" s="858"/>
      <c r="CP84" s="858"/>
      <c r="CQ84" s="859"/>
      <c r="CR84" s="857"/>
      <c r="CS84" s="858"/>
      <c r="CT84" s="858"/>
      <c r="CU84" s="858"/>
      <c r="CV84" s="859"/>
      <c r="CW84" s="857"/>
      <c r="CX84" s="858"/>
      <c r="CY84" s="858"/>
      <c r="CZ84" s="858"/>
      <c r="DA84" s="859"/>
      <c r="DB84" s="857"/>
      <c r="DC84" s="858"/>
      <c r="DD84" s="858"/>
      <c r="DE84" s="858"/>
      <c r="DF84" s="859"/>
      <c r="DG84" s="857"/>
      <c r="DH84" s="858"/>
      <c r="DI84" s="858"/>
      <c r="DJ84" s="858"/>
      <c r="DK84" s="859"/>
      <c r="DL84" s="857"/>
      <c r="DM84" s="858"/>
      <c r="DN84" s="858"/>
      <c r="DO84" s="858"/>
      <c r="DP84" s="859"/>
      <c r="DQ84" s="857"/>
      <c r="DR84" s="858"/>
      <c r="DS84" s="858"/>
      <c r="DT84" s="858"/>
      <c r="DU84" s="859"/>
      <c r="DV84" s="854"/>
      <c r="DW84" s="855"/>
      <c r="DX84" s="855"/>
      <c r="DY84" s="855"/>
      <c r="DZ84" s="856"/>
      <c r="EA84" s="197"/>
    </row>
    <row r="85" spans="1:131" s="198" customFormat="1" ht="26.25" customHeight="1">
      <c r="A85" s="212">
        <v>18</v>
      </c>
      <c r="B85" s="870"/>
      <c r="C85" s="871"/>
      <c r="D85" s="871"/>
      <c r="E85" s="871"/>
      <c r="F85" s="871"/>
      <c r="G85" s="871"/>
      <c r="H85" s="871"/>
      <c r="I85" s="871"/>
      <c r="J85" s="871"/>
      <c r="K85" s="871"/>
      <c r="L85" s="871"/>
      <c r="M85" s="871"/>
      <c r="N85" s="871"/>
      <c r="O85" s="871"/>
      <c r="P85" s="872"/>
      <c r="Q85" s="873"/>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74"/>
      <c r="BA85" s="874"/>
      <c r="BB85" s="874"/>
      <c r="BC85" s="874"/>
      <c r="BD85" s="875"/>
      <c r="BE85" s="216"/>
      <c r="BF85" s="216"/>
      <c r="BG85" s="216"/>
      <c r="BH85" s="216"/>
      <c r="BI85" s="216"/>
      <c r="BJ85" s="216"/>
      <c r="BK85" s="216"/>
      <c r="BL85" s="216"/>
      <c r="BM85" s="216"/>
      <c r="BN85" s="216"/>
      <c r="BO85" s="216"/>
      <c r="BP85" s="216"/>
      <c r="BQ85" s="213">
        <v>79</v>
      </c>
      <c r="BR85" s="218"/>
      <c r="BS85" s="860"/>
      <c r="BT85" s="861"/>
      <c r="BU85" s="861"/>
      <c r="BV85" s="861"/>
      <c r="BW85" s="861"/>
      <c r="BX85" s="861"/>
      <c r="BY85" s="861"/>
      <c r="BZ85" s="861"/>
      <c r="CA85" s="861"/>
      <c r="CB85" s="861"/>
      <c r="CC85" s="861"/>
      <c r="CD85" s="861"/>
      <c r="CE85" s="861"/>
      <c r="CF85" s="861"/>
      <c r="CG85" s="862"/>
      <c r="CH85" s="857"/>
      <c r="CI85" s="858"/>
      <c r="CJ85" s="858"/>
      <c r="CK85" s="858"/>
      <c r="CL85" s="859"/>
      <c r="CM85" s="857"/>
      <c r="CN85" s="858"/>
      <c r="CO85" s="858"/>
      <c r="CP85" s="858"/>
      <c r="CQ85" s="859"/>
      <c r="CR85" s="857"/>
      <c r="CS85" s="858"/>
      <c r="CT85" s="858"/>
      <c r="CU85" s="858"/>
      <c r="CV85" s="859"/>
      <c r="CW85" s="857"/>
      <c r="CX85" s="858"/>
      <c r="CY85" s="858"/>
      <c r="CZ85" s="858"/>
      <c r="DA85" s="859"/>
      <c r="DB85" s="857"/>
      <c r="DC85" s="858"/>
      <c r="DD85" s="858"/>
      <c r="DE85" s="858"/>
      <c r="DF85" s="859"/>
      <c r="DG85" s="857"/>
      <c r="DH85" s="858"/>
      <c r="DI85" s="858"/>
      <c r="DJ85" s="858"/>
      <c r="DK85" s="859"/>
      <c r="DL85" s="857"/>
      <c r="DM85" s="858"/>
      <c r="DN85" s="858"/>
      <c r="DO85" s="858"/>
      <c r="DP85" s="859"/>
      <c r="DQ85" s="857"/>
      <c r="DR85" s="858"/>
      <c r="DS85" s="858"/>
      <c r="DT85" s="858"/>
      <c r="DU85" s="859"/>
      <c r="DV85" s="854"/>
      <c r="DW85" s="855"/>
      <c r="DX85" s="855"/>
      <c r="DY85" s="855"/>
      <c r="DZ85" s="856"/>
      <c r="EA85" s="197"/>
    </row>
    <row r="86" spans="1:131" s="198" customFormat="1" ht="26.25" customHeight="1">
      <c r="A86" s="212">
        <v>19</v>
      </c>
      <c r="B86" s="870"/>
      <c r="C86" s="871"/>
      <c r="D86" s="871"/>
      <c r="E86" s="871"/>
      <c r="F86" s="871"/>
      <c r="G86" s="871"/>
      <c r="H86" s="871"/>
      <c r="I86" s="871"/>
      <c r="J86" s="871"/>
      <c r="K86" s="871"/>
      <c r="L86" s="871"/>
      <c r="M86" s="871"/>
      <c r="N86" s="871"/>
      <c r="O86" s="871"/>
      <c r="P86" s="872"/>
      <c r="Q86" s="873"/>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74"/>
      <c r="BA86" s="874"/>
      <c r="BB86" s="874"/>
      <c r="BC86" s="874"/>
      <c r="BD86" s="875"/>
      <c r="BE86" s="216"/>
      <c r="BF86" s="216"/>
      <c r="BG86" s="216"/>
      <c r="BH86" s="216"/>
      <c r="BI86" s="216"/>
      <c r="BJ86" s="216"/>
      <c r="BK86" s="216"/>
      <c r="BL86" s="216"/>
      <c r="BM86" s="216"/>
      <c r="BN86" s="216"/>
      <c r="BO86" s="216"/>
      <c r="BP86" s="216"/>
      <c r="BQ86" s="213">
        <v>80</v>
      </c>
      <c r="BR86" s="218"/>
      <c r="BS86" s="860"/>
      <c r="BT86" s="861"/>
      <c r="BU86" s="861"/>
      <c r="BV86" s="861"/>
      <c r="BW86" s="861"/>
      <c r="BX86" s="861"/>
      <c r="BY86" s="861"/>
      <c r="BZ86" s="861"/>
      <c r="CA86" s="861"/>
      <c r="CB86" s="861"/>
      <c r="CC86" s="861"/>
      <c r="CD86" s="861"/>
      <c r="CE86" s="861"/>
      <c r="CF86" s="861"/>
      <c r="CG86" s="862"/>
      <c r="CH86" s="857"/>
      <c r="CI86" s="858"/>
      <c r="CJ86" s="858"/>
      <c r="CK86" s="858"/>
      <c r="CL86" s="859"/>
      <c r="CM86" s="857"/>
      <c r="CN86" s="858"/>
      <c r="CO86" s="858"/>
      <c r="CP86" s="858"/>
      <c r="CQ86" s="859"/>
      <c r="CR86" s="857"/>
      <c r="CS86" s="858"/>
      <c r="CT86" s="858"/>
      <c r="CU86" s="858"/>
      <c r="CV86" s="859"/>
      <c r="CW86" s="857"/>
      <c r="CX86" s="858"/>
      <c r="CY86" s="858"/>
      <c r="CZ86" s="858"/>
      <c r="DA86" s="859"/>
      <c r="DB86" s="857"/>
      <c r="DC86" s="858"/>
      <c r="DD86" s="858"/>
      <c r="DE86" s="858"/>
      <c r="DF86" s="859"/>
      <c r="DG86" s="857"/>
      <c r="DH86" s="858"/>
      <c r="DI86" s="858"/>
      <c r="DJ86" s="858"/>
      <c r="DK86" s="859"/>
      <c r="DL86" s="857"/>
      <c r="DM86" s="858"/>
      <c r="DN86" s="858"/>
      <c r="DO86" s="858"/>
      <c r="DP86" s="859"/>
      <c r="DQ86" s="857"/>
      <c r="DR86" s="858"/>
      <c r="DS86" s="858"/>
      <c r="DT86" s="858"/>
      <c r="DU86" s="859"/>
      <c r="DV86" s="854"/>
      <c r="DW86" s="855"/>
      <c r="DX86" s="855"/>
      <c r="DY86" s="855"/>
      <c r="DZ86" s="856"/>
      <c r="EA86" s="197"/>
    </row>
    <row r="87" spans="1:131" s="198" customFormat="1" ht="26.25" customHeight="1">
      <c r="A87" s="220">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16"/>
      <c r="BF87" s="216"/>
      <c r="BG87" s="216"/>
      <c r="BH87" s="216"/>
      <c r="BI87" s="216"/>
      <c r="BJ87" s="216"/>
      <c r="BK87" s="216"/>
      <c r="BL87" s="216"/>
      <c r="BM87" s="216"/>
      <c r="BN87" s="216"/>
      <c r="BO87" s="216"/>
      <c r="BP87" s="216"/>
      <c r="BQ87" s="213">
        <v>81</v>
      </c>
      <c r="BR87" s="218"/>
      <c r="BS87" s="860"/>
      <c r="BT87" s="861"/>
      <c r="BU87" s="861"/>
      <c r="BV87" s="861"/>
      <c r="BW87" s="861"/>
      <c r="BX87" s="861"/>
      <c r="BY87" s="861"/>
      <c r="BZ87" s="861"/>
      <c r="CA87" s="861"/>
      <c r="CB87" s="861"/>
      <c r="CC87" s="861"/>
      <c r="CD87" s="861"/>
      <c r="CE87" s="861"/>
      <c r="CF87" s="861"/>
      <c r="CG87" s="862"/>
      <c r="CH87" s="857"/>
      <c r="CI87" s="858"/>
      <c r="CJ87" s="858"/>
      <c r="CK87" s="858"/>
      <c r="CL87" s="859"/>
      <c r="CM87" s="857"/>
      <c r="CN87" s="858"/>
      <c r="CO87" s="858"/>
      <c r="CP87" s="858"/>
      <c r="CQ87" s="859"/>
      <c r="CR87" s="857"/>
      <c r="CS87" s="858"/>
      <c r="CT87" s="858"/>
      <c r="CU87" s="858"/>
      <c r="CV87" s="859"/>
      <c r="CW87" s="857"/>
      <c r="CX87" s="858"/>
      <c r="CY87" s="858"/>
      <c r="CZ87" s="858"/>
      <c r="DA87" s="859"/>
      <c r="DB87" s="857"/>
      <c r="DC87" s="858"/>
      <c r="DD87" s="858"/>
      <c r="DE87" s="858"/>
      <c r="DF87" s="859"/>
      <c r="DG87" s="857"/>
      <c r="DH87" s="858"/>
      <c r="DI87" s="858"/>
      <c r="DJ87" s="858"/>
      <c r="DK87" s="859"/>
      <c r="DL87" s="857"/>
      <c r="DM87" s="858"/>
      <c r="DN87" s="858"/>
      <c r="DO87" s="858"/>
      <c r="DP87" s="859"/>
      <c r="DQ87" s="857"/>
      <c r="DR87" s="858"/>
      <c r="DS87" s="858"/>
      <c r="DT87" s="858"/>
      <c r="DU87" s="859"/>
      <c r="DV87" s="854"/>
      <c r="DW87" s="855"/>
      <c r="DX87" s="855"/>
      <c r="DY87" s="855"/>
      <c r="DZ87" s="856"/>
      <c r="EA87" s="197"/>
    </row>
    <row r="88" spans="1:131" s="198" customFormat="1" ht="26.25" customHeight="1" thickBot="1">
      <c r="A88" s="215" t="s">
        <v>370</v>
      </c>
      <c r="B88" s="778" t="s">
        <v>402</v>
      </c>
      <c r="C88" s="779"/>
      <c r="D88" s="779"/>
      <c r="E88" s="779"/>
      <c r="F88" s="779"/>
      <c r="G88" s="779"/>
      <c r="H88" s="779"/>
      <c r="I88" s="779"/>
      <c r="J88" s="779"/>
      <c r="K88" s="779"/>
      <c r="L88" s="779"/>
      <c r="M88" s="779"/>
      <c r="N88" s="779"/>
      <c r="O88" s="779"/>
      <c r="P88" s="780"/>
      <c r="Q88" s="835"/>
      <c r="R88" s="836"/>
      <c r="S88" s="836"/>
      <c r="T88" s="836"/>
      <c r="U88" s="836"/>
      <c r="V88" s="836"/>
      <c r="W88" s="836"/>
      <c r="X88" s="836"/>
      <c r="Y88" s="836"/>
      <c r="Z88" s="836"/>
      <c r="AA88" s="836"/>
      <c r="AB88" s="836"/>
      <c r="AC88" s="836"/>
      <c r="AD88" s="836"/>
      <c r="AE88" s="836"/>
      <c r="AF88" s="839">
        <v>17312</v>
      </c>
      <c r="AG88" s="839"/>
      <c r="AH88" s="839"/>
      <c r="AI88" s="839"/>
      <c r="AJ88" s="839"/>
      <c r="AK88" s="836"/>
      <c r="AL88" s="836"/>
      <c r="AM88" s="836"/>
      <c r="AN88" s="836"/>
      <c r="AO88" s="836"/>
      <c r="AP88" s="839">
        <v>3309</v>
      </c>
      <c r="AQ88" s="839"/>
      <c r="AR88" s="839"/>
      <c r="AS88" s="839"/>
      <c r="AT88" s="839"/>
      <c r="AU88" s="839">
        <v>1172</v>
      </c>
      <c r="AV88" s="839"/>
      <c r="AW88" s="839"/>
      <c r="AX88" s="839"/>
      <c r="AY88" s="839"/>
      <c r="AZ88" s="844"/>
      <c r="BA88" s="844"/>
      <c r="BB88" s="844"/>
      <c r="BC88" s="844"/>
      <c r="BD88" s="845"/>
      <c r="BE88" s="216"/>
      <c r="BF88" s="216"/>
      <c r="BG88" s="216"/>
      <c r="BH88" s="216"/>
      <c r="BI88" s="216"/>
      <c r="BJ88" s="216"/>
      <c r="BK88" s="216"/>
      <c r="BL88" s="216"/>
      <c r="BM88" s="216"/>
      <c r="BN88" s="216"/>
      <c r="BO88" s="216"/>
      <c r="BP88" s="216"/>
      <c r="BQ88" s="213">
        <v>82</v>
      </c>
      <c r="BR88" s="218"/>
      <c r="BS88" s="860"/>
      <c r="BT88" s="861"/>
      <c r="BU88" s="861"/>
      <c r="BV88" s="861"/>
      <c r="BW88" s="861"/>
      <c r="BX88" s="861"/>
      <c r="BY88" s="861"/>
      <c r="BZ88" s="861"/>
      <c r="CA88" s="861"/>
      <c r="CB88" s="861"/>
      <c r="CC88" s="861"/>
      <c r="CD88" s="861"/>
      <c r="CE88" s="861"/>
      <c r="CF88" s="861"/>
      <c r="CG88" s="862"/>
      <c r="CH88" s="857"/>
      <c r="CI88" s="858"/>
      <c r="CJ88" s="858"/>
      <c r="CK88" s="858"/>
      <c r="CL88" s="859"/>
      <c r="CM88" s="857"/>
      <c r="CN88" s="858"/>
      <c r="CO88" s="858"/>
      <c r="CP88" s="858"/>
      <c r="CQ88" s="859"/>
      <c r="CR88" s="857"/>
      <c r="CS88" s="858"/>
      <c r="CT88" s="858"/>
      <c r="CU88" s="858"/>
      <c r="CV88" s="859"/>
      <c r="CW88" s="857"/>
      <c r="CX88" s="858"/>
      <c r="CY88" s="858"/>
      <c r="CZ88" s="858"/>
      <c r="DA88" s="859"/>
      <c r="DB88" s="857"/>
      <c r="DC88" s="858"/>
      <c r="DD88" s="858"/>
      <c r="DE88" s="858"/>
      <c r="DF88" s="859"/>
      <c r="DG88" s="857"/>
      <c r="DH88" s="858"/>
      <c r="DI88" s="858"/>
      <c r="DJ88" s="858"/>
      <c r="DK88" s="859"/>
      <c r="DL88" s="857"/>
      <c r="DM88" s="858"/>
      <c r="DN88" s="858"/>
      <c r="DO88" s="858"/>
      <c r="DP88" s="859"/>
      <c r="DQ88" s="857"/>
      <c r="DR88" s="858"/>
      <c r="DS88" s="858"/>
      <c r="DT88" s="858"/>
      <c r="DU88" s="859"/>
      <c r="DV88" s="854"/>
      <c r="DW88" s="855"/>
      <c r="DX88" s="855"/>
      <c r="DY88" s="855"/>
      <c r="DZ88" s="85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0"/>
      <c r="BT89" s="861"/>
      <c r="BU89" s="861"/>
      <c r="BV89" s="861"/>
      <c r="BW89" s="861"/>
      <c r="BX89" s="861"/>
      <c r="BY89" s="861"/>
      <c r="BZ89" s="861"/>
      <c r="CA89" s="861"/>
      <c r="CB89" s="861"/>
      <c r="CC89" s="861"/>
      <c r="CD89" s="861"/>
      <c r="CE89" s="861"/>
      <c r="CF89" s="861"/>
      <c r="CG89" s="862"/>
      <c r="CH89" s="857"/>
      <c r="CI89" s="858"/>
      <c r="CJ89" s="858"/>
      <c r="CK89" s="858"/>
      <c r="CL89" s="859"/>
      <c r="CM89" s="857"/>
      <c r="CN89" s="858"/>
      <c r="CO89" s="858"/>
      <c r="CP89" s="858"/>
      <c r="CQ89" s="859"/>
      <c r="CR89" s="857"/>
      <c r="CS89" s="858"/>
      <c r="CT89" s="858"/>
      <c r="CU89" s="858"/>
      <c r="CV89" s="859"/>
      <c r="CW89" s="857"/>
      <c r="CX89" s="858"/>
      <c r="CY89" s="858"/>
      <c r="CZ89" s="858"/>
      <c r="DA89" s="859"/>
      <c r="DB89" s="857"/>
      <c r="DC89" s="858"/>
      <c r="DD89" s="858"/>
      <c r="DE89" s="858"/>
      <c r="DF89" s="859"/>
      <c r="DG89" s="857"/>
      <c r="DH89" s="858"/>
      <c r="DI89" s="858"/>
      <c r="DJ89" s="858"/>
      <c r="DK89" s="859"/>
      <c r="DL89" s="857"/>
      <c r="DM89" s="858"/>
      <c r="DN89" s="858"/>
      <c r="DO89" s="858"/>
      <c r="DP89" s="859"/>
      <c r="DQ89" s="857"/>
      <c r="DR89" s="858"/>
      <c r="DS89" s="858"/>
      <c r="DT89" s="858"/>
      <c r="DU89" s="859"/>
      <c r="DV89" s="854"/>
      <c r="DW89" s="855"/>
      <c r="DX89" s="855"/>
      <c r="DY89" s="855"/>
      <c r="DZ89" s="85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0"/>
      <c r="BT90" s="861"/>
      <c r="BU90" s="861"/>
      <c r="BV90" s="861"/>
      <c r="BW90" s="861"/>
      <c r="BX90" s="861"/>
      <c r="BY90" s="861"/>
      <c r="BZ90" s="861"/>
      <c r="CA90" s="861"/>
      <c r="CB90" s="861"/>
      <c r="CC90" s="861"/>
      <c r="CD90" s="861"/>
      <c r="CE90" s="861"/>
      <c r="CF90" s="861"/>
      <c r="CG90" s="862"/>
      <c r="CH90" s="857"/>
      <c r="CI90" s="858"/>
      <c r="CJ90" s="858"/>
      <c r="CK90" s="858"/>
      <c r="CL90" s="859"/>
      <c r="CM90" s="857"/>
      <c r="CN90" s="858"/>
      <c r="CO90" s="858"/>
      <c r="CP90" s="858"/>
      <c r="CQ90" s="859"/>
      <c r="CR90" s="857"/>
      <c r="CS90" s="858"/>
      <c r="CT90" s="858"/>
      <c r="CU90" s="858"/>
      <c r="CV90" s="859"/>
      <c r="CW90" s="857"/>
      <c r="CX90" s="858"/>
      <c r="CY90" s="858"/>
      <c r="CZ90" s="858"/>
      <c r="DA90" s="859"/>
      <c r="DB90" s="857"/>
      <c r="DC90" s="858"/>
      <c r="DD90" s="858"/>
      <c r="DE90" s="858"/>
      <c r="DF90" s="859"/>
      <c r="DG90" s="857"/>
      <c r="DH90" s="858"/>
      <c r="DI90" s="858"/>
      <c r="DJ90" s="858"/>
      <c r="DK90" s="859"/>
      <c r="DL90" s="857"/>
      <c r="DM90" s="858"/>
      <c r="DN90" s="858"/>
      <c r="DO90" s="858"/>
      <c r="DP90" s="859"/>
      <c r="DQ90" s="857"/>
      <c r="DR90" s="858"/>
      <c r="DS90" s="858"/>
      <c r="DT90" s="858"/>
      <c r="DU90" s="859"/>
      <c r="DV90" s="854"/>
      <c r="DW90" s="855"/>
      <c r="DX90" s="855"/>
      <c r="DY90" s="855"/>
      <c r="DZ90" s="85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0"/>
      <c r="BT91" s="861"/>
      <c r="BU91" s="861"/>
      <c r="BV91" s="861"/>
      <c r="BW91" s="861"/>
      <c r="BX91" s="861"/>
      <c r="BY91" s="861"/>
      <c r="BZ91" s="861"/>
      <c r="CA91" s="861"/>
      <c r="CB91" s="861"/>
      <c r="CC91" s="861"/>
      <c r="CD91" s="861"/>
      <c r="CE91" s="861"/>
      <c r="CF91" s="861"/>
      <c r="CG91" s="862"/>
      <c r="CH91" s="857"/>
      <c r="CI91" s="858"/>
      <c r="CJ91" s="858"/>
      <c r="CK91" s="858"/>
      <c r="CL91" s="859"/>
      <c r="CM91" s="857"/>
      <c r="CN91" s="858"/>
      <c r="CO91" s="858"/>
      <c r="CP91" s="858"/>
      <c r="CQ91" s="859"/>
      <c r="CR91" s="857"/>
      <c r="CS91" s="858"/>
      <c r="CT91" s="858"/>
      <c r="CU91" s="858"/>
      <c r="CV91" s="859"/>
      <c r="CW91" s="857"/>
      <c r="CX91" s="858"/>
      <c r="CY91" s="858"/>
      <c r="CZ91" s="858"/>
      <c r="DA91" s="859"/>
      <c r="DB91" s="857"/>
      <c r="DC91" s="858"/>
      <c r="DD91" s="858"/>
      <c r="DE91" s="858"/>
      <c r="DF91" s="859"/>
      <c r="DG91" s="857"/>
      <c r="DH91" s="858"/>
      <c r="DI91" s="858"/>
      <c r="DJ91" s="858"/>
      <c r="DK91" s="859"/>
      <c r="DL91" s="857"/>
      <c r="DM91" s="858"/>
      <c r="DN91" s="858"/>
      <c r="DO91" s="858"/>
      <c r="DP91" s="859"/>
      <c r="DQ91" s="857"/>
      <c r="DR91" s="858"/>
      <c r="DS91" s="858"/>
      <c r="DT91" s="858"/>
      <c r="DU91" s="859"/>
      <c r="DV91" s="854"/>
      <c r="DW91" s="855"/>
      <c r="DX91" s="855"/>
      <c r="DY91" s="855"/>
      <c r="DZ91" s="85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0"/>
      <c r="BT92" s="861"/>
      <c r="BU92" s="861"/>
      <c r="BV92" s="861"/>
      <c r="BW92" s="861"/>
      <c r="BX92" s="861"/>
      <c r="BY92" s="861"/>
      <c r="BZ92" s="861"/>
      <c r="CA92" s="861"/>
      <c r="CB92" s="861"/>
      <c r="CC92" s="861"/>
      <c r="CD92" s="861"/>
      <c r="CE92" s="861"/>
      <c r="CF92" s="861"/>
      <c r="CG92" s="862"/>
      <c r="CH92" s="857"/>
      <c r="CI92" s="858"/>
      <c r="CJ92" s="858"/>
      <c r="CK92" s="858"/>
      <c r="CL92" s="859"/>
      <c r="CM92" s="857"/>
      <c r="CN92" s="858"/>
      <c r="CO92" s="858"/>
      <c r="CP92" s="858"/>
      <c r="CQ92" s="859"/>
      <c r="CR92" s="857"/>
      <c r="CS92" s="858"/>
      <c r="CT92" s="858"/>
      <c r="CU92" s="858"/>
      <c r="CV92" s="859"/>
      <c r="CW92" s="857"/>
      <c r="CX92" s="858"/>
      <c r="CY92" s="858"/>
      <c r="CZ92" s="858"/>
      <c r="DA92" s="859"/>
      <c r="DB92" s="857"/>
      <c r="DC92" s="858"/>
      <c r="DD92" s="858"/>
      <c r="DE92" s="858"/>
      <c r="DF92" s="859"/>
      <c r="DG92" s="857"/>
      <c r="DH92" s="858"/>
      <c r="DI92" s="858"/>
      <c r="DJ92" s="858"/>
      <c r="DK92" s="859"/>
      <c r="DL92" s="857"/>
      <c r="DM92" s="858"/>
      <c r="DN92" s="858"/>
      <c r="DO92" s="858"/>
      <c r="DP92" s="859"/>
      <c r="DQ92" s="857"/>
      <c r="DR92" s="858"/>
      <c r="DS92" s="858"/>
      <c r="DT92" s="858"/>
      <c r="DU92" s="859"/>
      <c r="DV92" s="854"/>
      <c r="DW92" s="855"/>
      <c r="DX92" s="855"/>
      <c r="DY92" s="855"/>
      <c r="DZ92" s="85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0"/>
      <c r="BT93" s="861"/>
      <c r="BU93" s="861"/>
      <c r="BV93" s="861"/>
      <c r="BW93" s="861"/>
      <c r="BX93" s="861"/>
      <c r="BY93" s="861"/>
      <c r="BZ93" s="861"/>
      <c r="CA93" s="861"/>
      <c r="CB93" s="861"/>
      <c r="CC93" s="861"/>
      <c r="CD93" s="861"/>
      <c r="CE93" s="861"/>
      <c r="CF93" s="861"/>
      <c r="CG93" s="862"/>
      <c r="CH93" s="857"/>
      <c r="CI93" s="858"/>
      <c r="CJ93" s="858"/>
      <c r="CK93" s="858"/>
      <c r="CL93" s="859"/>
      <c r="CM93" s="857"/>
      <c r="CN93" s="858"/>
      <c r="CO93" s="858"/>
      <c r="CP93" s="858"/>
      <c r="CQ93" s="859"/>
      <c r="CR93" s="857"/>
      <c r="CS93" s="858"/>
      <c r="CT93" s="858"/>
      <c r="CU93" s="858"/>
      <c r="CV93" s="859"/>
      <c r="CW93" s="857"/>
      <c r="CX93" s="858"/>
      <c r="CY93" s="858"/>
      <c r="CZ93" s="858"/>
      <c r="DA93" s="859"/>
      <c r="DB93" s="857"/>
      <c r="DC93" s="858"/>
      <c r="DD93" s="858"/>
      <c r="DE93" s="858"/>
      <c r="DF93" s="859"/>
      <c r="DG93" s="857"/>
      <c r="DH93" s="858"/>
      <c r="DI93" s="858"/>
      <c r="DJ93" s="858"/>
      <c r="DK93" s="859"/>
      <c r="DL93" s="857"/>
      <c r="DM93" s="858"/>
      <c r="DN93" s="858"/>
      <c r="DO93" s="858"/>
      <c r="DP93" s="859"/>
      <c r="DQ93" s="857"/>
      <c r="DR93" s="858"/>
      <c r="DS93" s="858"/>
      <c r="DT93" s="858"/>
      <c r="DU93" s="859"/>
      <c r="DV93" s="854"/>
      <c r="DW93" s="855"/>
      <c r="DX93" s="855"/>
      <c r="DY93" s="855"/>
      <c r="DZ93" s="85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0"/>
      <c r="BT94" s="861"/>
      <c r="BU94" s="861"/>
      <c r="BV94" s="861"/>
      <c r="BW94" s="861"/>
      <c r="BX94" s="861"/>
      <c r="BY94" s="861"/>
      <c r="BZ94" s="861"/>
      <c r="CA94" s="861"/>
      <c r="CB94" s="861"/>
      <c r="CC94" s="861"/>
      <c r="CD94" s="861"/>
      <c r="CE94" s="861"/>
      <c r="CF94" s="861"/>
      <c r="CG94" s="862"/>
      <c r="CH94" s="857"/>
      <c r="CI94" s="858"/>
      <c r="CJ94" s="858"/>
      <c r="CK94" s="858"/>
      <c r="CL94" s="859"/>
      <c r="CM94" s="857"/>
      <c r="CN94" s="858"/>
      <c r="CO94" s="858"/>
      <c r="CP94" s="858"/>
      <c r="CQ94" s="859"/>
      <c r="CR94" s="857"/>
      <c r="CS94" s="858"/>
      <c r="CT94" s="858"/>
      <c r="CU94" s="858"/>
      <c r="CV94" s="859"/>
      <c r="CW94" s="857"/>
      <c r="CX94" s="858"/>
      <c r="CY94" s="858"/>
      <c r="CZ94" s="858"/>
      <c r="DA94" s="859"/>
      <c r="DB94" s="857"/>
      <c r="DC94" s="858"/>
      <c r="DD94" s="858"/>
      <c r="DE94" s="858"/>
      <c r="DF94" s="859"/>
      <c r="DG94" s="857"/>
      <c r="DH94" s="858"/>
      <c r="DI94" s="858"/>
      <c r="DJ94" s="858"/>
      <c r="DK94" s="859"/>
      <c r="DL94" s="857"/>
      <c r="DM94" s="858"/>
      <c r="DN94" s="858"/>
      <c r="DO94" s="858"/>
      <c r="DP94" s="859"/>
      <c r="DQ94" s="857"/>
      <c r="DR94" s="858"/>
      <c r="DS94" s="858"/>
      <c r="DT94" s="858"/>
      <c r="DU94" s="859"/>
      <c r="DV94" s="854"/>
      <c r="DW94" s="855"/>
      <c r="DX94" s="855"/>
      <c r="DY94" s="855"/>
      <c r="DZ94" s="85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0"/>
      <c r="BT95" s="861"/>
      <c r="BU95" s="861"/>
      <c r="BV95" s="861"/>
      <c r="BW95" s="861"/>
      <c r="BX95" s="861"/>
      <c r="BY95" s="861"/>
      <c r="BZ95" s="861"/>
      <c r="CA95" s="861"/>
      <c r="CB95" s="861"/>
      <c r="CC95" s="861"/>
      <c r="CD95" s="861"/>
      <c r="CE95" s="861"/>
      <c r="CF95" s="861"/>
      <c r="CG95" s="862"/>
      <c r="CH95" s="857"/>
      <c r="CI95" s="858"/>
      <c r="CJ95" s="858"/>
      <c r="CK95" s="858"/>
      <c r="CL95" s="859"/>
      <c r="CM95" s="857"/>
      <c r="CN95" s="858"/>
      <c r="CO95" s="858"/>
      <c r="CP95" s="858"/>
      <c r="CQ95" s="859"/>
      <c r="CR95" s="857"/>
      <c r="CS95" s="858"/>
      <c r="CT95" s="858"/>
      <c r="CU95" s="858"/>
      <c r="CV95" s="859"/>
      <c r="CW95" s="857"/>
      <c r="CX95" s="858"/>
      <c r="CY95" s="858"/>
      <c r="CZ95" s="858"/>
      <c r="DA95" s="859"/>
      <c r="DB95" s="857"/>
      <c r="DC95" s="858"/>
      <c r="DD95" s="858"/>
      <c r="DE95" s="858"/>
      <c r="DF95" s="859"/>
      <c r="DG95" s="857"/>
      <c r="DH95" s="858"/>
      <c r="DI95" s="858"/>
      <c r="DJ95" s="858"/>
      <c r="DK95" s="859"/>
      <c r="DL95" s="857"/>
      <c r="DM95" s="858"/>
      <c r="DN95" s="858"/>
      <c r="DO95" s="858"/>
      <c r="DP95" s="859"/>
      <c r="DQ95" s="857"/>
      <c r="DR95" s="858"/>
      <c r="DS95" s="858"/>
      <c r="DT95" s="858"/>
      <c r="DU95" s="859"/>
      <c r="DV95" s="854"/>
      <c r="DW95" s="855"/>
      <c r="DX95" s="855"/>
      <c r="DY95" s="855"/>
      <c r="DZ95" s="85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0"/>
      <c r="BT96" s="861"/>
      <c r="BU96" s="861"/>
      <c r="BV96" s="861"/>
      <c r="BW96" s="861"/>
      <c r="BX96" s="861"/>
      <c r="BY96" s="861"/>
      <c r="BZ96" s="861"/>
      <c r="CA96" s="861"/>
      <c r="CB96" s="861"/>
      <c r="CC96" s="861"/>
      <c r="CD96" s="861"/>
      <c r="CE96" s="861"/>
      <c r="CF96" s="861"/>
      <c r="CG96" s="862"/>
      <c r="CH96" s="857"/>
      <c r="CI96" s="858"/>
      <c r="CJ96" s="858"/>
      <c r="CK96" s="858"/>
      <c r="CL96" s="859"/>
      <c r="CM96" s="857"/>
      <c r="CN96" s="858"/>
      <c r="CO96" s="858"/>
      <c r="CP96" s="858"/>
      <c r="CQ96" s="859"/>
      <c r="CR96" s="857"/>
      <c r="CS96" s="858"/>
      <c r="CT96" s="858"/>
      <c r="CU96" s="858"/>
      <c r="CV96" s="859"/>
      <c r="CW96" s="857"/>
      <c r="CX96" s="858"/>
      <c r="CY96" s="858"/>
      <c r="CZ96" s="858"/>
      <c r="DA96" s="859"/>
      <c r="DB96" s="857"/>
      <c r="DC96" s="858"/>
      <c r="DD96" s="858"/>
      <c r="DE96" s="858"/>
      <c r="DF96" s="859"/>
      <c r="DG96" s="857"/>
      <c r="DH96" s="858"/>
      <c r="DI96" s="858"/>
      <c r="DJ96" s="858"/>
      <c r="DK96" s="859"/>
      <c r="DL96" s="857"/>
      <c r="DM96" s="858"/>
      <c r="DN96" s="858"/>
      <c r="DO96" s="858"/>
      <c r="DP96" s="859"/>
      <c r="DQ96" s="857"/>
      <c r="DR96" s="858"/>
      <c r="DS96" s="858"/>
      <c r="DT96" s="858"/>
      <c r="DU96" s="859"/>
      <c r="DV96" s="854"/>
      <c r="DW96" s="855"/>
      <c r="DX96" s="855"/>
      <c r="DY96" s="855"/>
      <c r="DZ96" s="85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0"/>
      <c r="BT97" s="861"/>
      <c r="BU97" s="861"/>
      <c r="BV97" s="861"/>
      <c r="BW97" s="861"/>
      <c r="BX97" s="861"/>
      <c r="BY97" s="861"/>
      <c r="BZ97" s="861"/>
      <c r="CA97" s="861"/>
      <c r="CB97" s="861"/>
      <c r="CC97" s="861"/>
      <c r="CD97" s="861"/>
      <c r="CE97" s="861"/>
      <c r="CF97" s="861"/>
      <c r="CG97" s="862"/>
      <c r="CH97" s="857"/>
      <c r="CI97" s="858"/>
      <c r="CJ97" s="858"/>
      <c r="CK97" s="858"/>
      <c r="CL97" s="859"/>
      <c r="CM97" s="857"/>
      <c r="CN97" s="858"/>
      <c r="CO97" s="858"/>
      <c r="CP97" s="858"/>
      <c r="CQ97" s="859"/>
      <c r="CR97" s="857"/>
      <c r="CS97" s="858"/>
      <c r="CT97" s="858"/>
      <c r="CU97" s="858"/>
      <c r="CV97" s="859"/>
      <c r="CW97" s="857"/>
      <c r="CX97" s="858"/>
      <c r="CY97" s="858"/>
      <c r="CZ97" s="858"/>
      <c r="DA97" s="859"/>
      <c r="DB97" s="857"/>
      <c r="DC97" s="858"/>
      <c r="DD97" s="858"/>
      <c r="DE97" s="858"/>
      <c r="DF97" s="859"/>
      <c r="DG97" s="857"/>
      <c r="DH97" s="858"/>
      <c r="DI97" s="858"/>
      <c r="DJ97" s="858"/>
      <c r="DK97" s="859"/>
      <c r="DL97" s="857"/>
      <c r="DM97" s="858"/>
      <c r="DN97" s="858"/>
      <c r="DO97" s="858"/>
      <c r="DP97" s="859"/>
      <c r="DQ97" s="857"/>
      <c r="DR97" s="858"/>
      <c r="DS97" s="858"/>
      <c r="DT97" s="858"/>
      <c r="DU97" s="859"/>
      <c r="DV97" s="854"/>
      <c r="DW97" s="855"/>
      <c r="DX97" s="855"/>
      <c r="DY97" s="855"/>
      <c r="DZ97" s="85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0"/>
      <c r="BT98" s="861"/>
      <c r="BU98" s="861"/>
      <c r="BV98" s="861"/>
      <c r="BW98" s="861"/>
      <c r="BX98" s="861"/>
      <c r="BY98" s="861"/>
      <c r="BZ98" s="861"/>
      <c r="CA98" s="861"/>
      <c r="CB98" s="861"/>
      <c r="CC98" s="861"/>
      <c r="CD98" s="861"/>
      <c r="CE98" s="861"/>
      <c r="CF98" s="861"/>
      <c r="CG98" s="862"/>
      <c r="CH98" s="857"/>
      <c r="CI98" s="858"/>
      <c r="CJ98" s="858"/>
      <c r="CK98" s="858"/>
      <c r="CL98" s="859"/>
      <c r="CM98" s="857"/>
      <c r="CN98" s="858"/>
      <c r="CO98" s="858"/>
      <c r="CP98" s="858"/>
      <c r="CQ98" s="859"/>
      <c r="CR98" s="857"/>
      <c r="CS98" s="858"/>
      <c r="CT98" s="858"/>
      <c r="CU98" s="858"/>
      <c r="CV98" s="859"/>
      <c r="CW98" s="857"/>
      <c r="CX98" s="858"/>
      <c r="CY98" s="858"/>
      <c r="CZ98" s="858"/>
      <c r="DA98" s="859"/>
      <c r="DB98" s="857"/>
      <c r="DC98" s="858"/>
      <c r="DD98" s="858"/>
      <c r="DE98" s="858"/>
      <c r="DF98" s="859"/>
      <c r="DG98" s="857"/>
      <c r="DH98" s="858"/>
      <c r="DI98" s="858"/>
      <c r="DJ98" s="858"/>
      <c r="DK98" s="859"/>
      <c r="DL98" s="857"/>
      <c r="DM98" s="858"/>
      <c r="DN98" s="858"/>
      <c r="DO98" s="858"/>
      <c r="DP98" s="859"/>
      <c r="DQ98" s="857"/>
      <c r="DR98" s="858"/>
      <c r="DS98" s="858"/>
      <c r="DT98" s="858"/>
      <c r="DU98" s="859"/>
      <c r="DV98" s="854"/>
      <c r="DW98" s="855"/>
      <c r="DX98" s="855"/>
      <c r="DY98" s="855"/>
      <c r="DZ98" s="85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0"/>
      <c r="BT99" s="861"/>
      <c r="BU99" s="861"/>
      <c r="BV99" s="861"/>
      <c r="BW99" s="861"/>
      <c r="BX99" s="861"/>
      <c r="BY99" s="861"/>
      <c r="BZ99" s="861"/>
      <c r="CA99" s="861"/>
      <c r="CB99" s="861"/>
      <c r="CC99" s="861"/>
      <c r="CD99" s="861"/>
      <c r="CE99" s="861"/>
      <c r="CF99" s="861"/>
      <c r="CG99" s="862"/>
      <c r="CH99" s="857"/>
      <c r="CI99" s="858"/>
      <c r="CJ99" s="858"/>
      <c r="CK99" s="858"/>
      <c r="CL99" s="859"/>
      <c r="CM99" s="857"/>
      <c r="CN99" s="858"/>
      <c r="CO99" s="858"/>
      <c r="CP99" s="858"/>
      <c r="CQ99" s="859"/>
      <c r="CR99" s="857"/>
      <c r="CS99" s="858"/>
      <c r="CT99" s="858"/>
      <c r="CU99" s="858"/>
      <c r="CV99" s="859"/>
      <c r="CW99" s="857"/>
      <c r="CX99" s="858"/>
      <c r="CY99" s="858"/>
      <c r="CZ99" s="858"/>
      <c r="DA99" s="859"/>
      <c r="DB99" s="857"/>
      <c r="DC99" s="858"/>
      <c r="DD99" s="858"/>
      <c r="DE99" s="858"/>
      <c r="DF99" s="859"/>
      <c r="DG99" s="857"/>
      <c r="DH99" s="858"/>
      <c r="DI99" s="858"/>
      <c r="DJ99" s="858"/>
      <c r="DK99" s="859"/>
      <c r="DL99" s="857"/>
      <c r="DM99" s="858"/>
      <c r="DN99" s="858"/>
      <c r="DO99" s="858"/>
      <c r="DP99" s="859"/>
      <c r="DQ99" s="857"/>
      <c r="DR99" s="858"/>
      <c r="DS99" s="858"/>
      <c r="DT99" s="858"/>
      <c r="DU99" s="859"/>
      <c r="DV99" s="854"/>
      <c r="DW99" s="855"/>
      <c r="DX99" s="855"/>
      <c r="DY99" s="855"/>
      <c r="DZ99" s="85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0"/>
      <c r="BT100" s="861"/>
      <c r="BU100" s="861"/>
      <c r="BV100" s="861"/>
      <c r="BW100" s="861"/>
      <c r="BX100" s="861"/>
      <c r="BY100" s="861"/>
      <c r="BZ100" s="861"/>
      <c r="CA100" s="861"/>
      <c r="CB100" s="861"/>
      <c r="CC100" s="861"/>
      <c r="CD100" s="861"/>
      <c r="CE100" s="861"/>
      <c r="CF100" s="861"/>
      <c r="CG100" s="862"/>
      <c r="CH100" s="857"/>
      <c r="CI100" s="858"/>
      <c r="CJ100" s="858"/>
      <c r="CK100" s="858"/>
      <c r="CL100" s="859"/>
      <c r="CM100" s="857"/>
      <c r="CN100" s="858"/>
      <c r="CO100" s="858"/>
      <c r="CP100" s="858"/>
      <c r="CQ100" s="859"/>
      <c r="CR100" s="857"/>
      <c r="CS100" s="858"/>
      <c r="CT100" s="858"/>
      <c r="CU100" s="858"/>
      <c r="CV100" s="859"/>
      <c r="CW100" s="857"/>
      <c r="CX100" s="858"/>
      <c r="CY100" s="858"/>
      <c r="CZ100" s="858"/>
      <c r="DA100" s="859"/>
      <c r="DB100" s="857"/>
      <c r="DC100" s="858"/>
      <c r="DD100" s="858"/>
      <c r="DE100" s="858"/>
      <c r="DF100" s="859"/>
      <c r="DG100" s="857"/>
      <c r="DH100" s="858"/>
      <c r="DI100" s="858"/>
      <c r="DJ100" s="858"/>
      <c r="DK100" s="859"/>
      <c r="DL100" s="857"/>
      <c r="DM100" s="858"/>
      <c r="DN100" s="858"/>
      <c r="DO100" s="858"/>
      <c r="DP100" s="859"/>
      <c r="DQ100" s="857"/>
      <c r="DR100" s="858"/>
      <c r="DS100" s="858"/>
      <c r="DT100" s="858"/>
      <c r="DU100" s="859"/>
      <c r="DV100" s="854"/>
      <c r="DW100" s="855"/>
      <c r="DX100" s="855"/>
      <c r="DY100" s="855"/>
      <c r="DZ100" s="85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0"/>
      <c r="BT101" s="861"/>
      <c r="BU101" s="861"/>
      <c r="BV101" s="861"/>
      <c r="BW101" s="861"/>
      <c r="BX101" s="861"/>
      <c r="BY101" s="861"/>
      <c r="BZ101" s="861"/>
      <c r="CA101" s="861"/>
      <c r="CB101" s="861"/>
      <c r="CC101" s="861"/>
      <c r="CD101" s="861"/>
      <c r="CE101" s="861"/>
      <c r="CF101" s="861"/>
      <c r="CG101" s="862"/>
      <c r="CH101" s="857"/>
      <c r="CI101" s="858"/>
      <c r="CJ101" s="858"/>
      <c r="CK101" s="858"/>
      <c r="CL101" s="859"/>
      <c r="CM101" s="857"/>
      <c r="CN101" s="858"/>
      <c r="CO101" s="858"/>
      <c r="CP101" s="858"/>
      <c r="CQ101" s="859"/>
      <c r="CR101" s="857"/>
      <c r="CS101" s="858"/>
      <c r="CT101" s="858"/>
      <c r="CU101" s="858"/>
      <c r="CV101" s="859"/>
      <c r="CW101" s="857"/>
      <c r="CX101" s="858"/>
      <c r="CY101" s="858"/>
      <c r="CZ101" s="858"/>
      <c r="DA101" s="859"/>
      <c r="DB101" s="857"/>
      <c r="DC101" s="858"/>
      <c r="DD101" s="858"/>
      <c r="DE101" s="858"/>
      <c r="DF101" s="859"/>
      <c r="DG101" s="857"/>
      <c r="DH101" s="858"/>
      <c r="DI101" s="858"/>
      <c r="DJ101" s="858"/>
      <c r="DK101" s="859"/>
      <c r="DL101" s="857"/>
      <c r="DM101" s="858"/>
      <c r="DN101" s="858"/>
      <c r="DO101" s="858"/>
      <c r="DP101" s="859"/>
      <c r="DQ101" s="857"/>
      <c r="DR101" s="858"/>
      <c r="DS101" s="858"/>
      <c r="DT101" s="858"/>
      <c r="DU101" s="859"/>
      <c r="DV101" s="854"/>
      <c r="DW101" s="855"/>
      <c r="DX101" s="855"/>
      <c r="DY101" s="855"/>
      <c r="DZ101" s="85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403</v>
      </c>
      <c r="BS102" s="779"/>
      <c r="BT102" s="779"/>
      <c r="BU102" s="779"/>
      <c r="BV102" s="779"/>
      <c r="BW102" s="779"/>
      <c r="BX102" s="779"/>
      <c r="BY102" s="779"/>
      <c r="BZ102" s="779"/>
      <c r="CA102" s="779"/>
      <c r="CB102" s="779"/>
      <c r="CC102" s="779"/>
      <c r="CD102" s="779"/>
      <c r="CE102" s="779"/>
      <c r="CF102" s="779"/>
      <c r="CG102" s="780"/>
      <c r="CH102" s="884"/>
      <c r="CI102" s="885"/>
      <c r="CJ102" s="885"/>
      <c r="CK102" s="885"/>
      <c r="CL102" s="886"/>
      <c r="CM102" s="884"/>
      <c r="CN102" s="885"/>
      <c r="CO102" s="885"/>
      <c r="CP102" s="885"/>
      <c r="CQ102" s="886"/>
      <c r="CR102" s="887">
        <v>8027</v>
      </c>
      <c r="CS102" s="847"/>
      <c r="CT102" s="847"/>
      <c r="CU102" s="847"/>
      <c r="CV102" s="888"/>
      <c r="CW102" s="887">
        <v>348</v>
      </c>
      <c r="CX102" s="847"/>
      <c r="CY102" s="847"/>
      <c r="CZ102" s="847"/>
      <c r="DA102" s="888"/>
      <c r="DB102" s="887">
        <v>0</v>
      </c>
      <c r="DC102" s="847"/>
      <c r="DD102" s="847"/>
      <c r="DE102" s="847"/>
      <c r="DF102" s="888"/>
      <c r="DG102" s="887">
        <v>4238</v>
      </c>
      <c r="DH102" s="847"/>
      <c r="DI102" s="847"/>
      <c r="DJ102" s="847"/>
      <c r="DK102" s="888"/>
      <c r="DL102" s="887">
        <v>0</v>
      </c>
      <c r="DM102" s="847"/>
      <c r="DN102" s="847"/>
      <c r="DO102" s="847"/>
      <c r="DP102" s="888"/>
      <c r="DQ102" s="887">
        <v>2150</v>
      </c>
      <c r="DR102" s="847"/>
      <c r="DS102" s="847"/>
      <c r="DT102" s="847"/>
      <c r="DU102" s="888"/>
      <c r="DV102" s="913"/>
      <c r="DW102" s="914"/>
      <c r="DX102" s="914"/>
      <c r="DY102" s="914"/>
      <c r="DZ102" s="915"/>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6" t="s">
        <v>404</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7" t="s">
        <v>405</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8" t="s">
        <v>408</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409</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197" customFormat="1" ht="26.25" customHeight="1">
      <c r="A109" s="911" t="s">
        <v>410</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411</v>
      </c>
      <c r="AB109" s="890"/>
      <c r="AC109" s="890"/>
      <c r="AD109" s="890"/>
      <c r="AE109" s="891"/>
      <c r="AF109" s="889" t="s">
        <v>286</v>
      </c>
      <c r="AG109" s="890"/>
      <c r="AH109" s="890"/>
      <c r="AI109" s="890"/>
      <c r="AJ109" s="891"/>
      <c r="AK109" s="889" t="s">
        <v>285</v>
      </c>
      <c r="AL109" s="890"/>
      <c r="AM109" s="890"/>
      <c r="AN109" s="890"/>
      <c r="AO109" s="891"/>
      <c r="AP109" s="889" t="s">
        <v>412</v>
      </c>
      <c r="AQ109" s="890"/>
      <c r="AR109" s="890"/>
      <c r="AS109" s="890"/>
      <c r="AT109" s="892"/>
      <c r="AU109" s="911" t="s">
        <v>410</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411</v>
      </c>
      <c r="BR109" s="890"/>
      <c r="BS109" s="890"/>
      <c r="BT109" s="890"/>
      <c r="BU109" s="891"/>
      <c r="BV109" s="889" t="s">
        <v>286</v>
      </c>
      <c r="BW109" s="890"/>
      <c r="BX109" s="890"/>
      <c r="BY109" s="890"/>
      <c r="BZ109" s="891"/>
      <c r="CA109" s="889" t="s">
        <v>285</v>
      </c>
      <c r="CB109" s="890"/>
      <c r="CC109" s="890"/>
      <c r="CD109" s="890"/>
      <c r="CE109" s="891"/>
      <c r="CF109" s="912" t="s">
        <v>412</v>
      </c>
      <c r="CG109" s="912"/>
      <c r="CH109" s="912"/>
      <c r="CI109" s="912"/>
      <c r="CJ109" s="912"/>
      <c r="CK109" s="889" t="s">
        <v>413</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411</v>
      </c>
      <c r="DH109" s="890"/>
      <c r="DI109" s="890"/>
      <c r="DJ109" s="890"/>
      <c r="DK109" s="891"/>
      <c r="DL109" s="889" t="s">
        <v>286</v>
      </c>
      <c r="DM109" s="890"/>
      <c r="DN109" s="890"/>
      <c r="DO109" s="890"/>
      <c r="DP109" s="891"/>
      <c r="DQ109" s="889" t="s">
        <v>285</v>
      </c>
      <c r="DR109" s="890"/>
      <c r="DS109" s="890"/>
      <c r="DT109" s="890"/>
      <c r="DU109" s="891"/>
      <c r="DV109" s="889" t="s">
        <v>412</v>
      </c>
      <c r="DW109" s="890"/>
      <c r="DX109" s="890"/>
      <c r="DY109" s="890"/>
      <c r="DZ109" s="892"/>
    </row>
    <row r="110" spans="1:131" s="197" customFormat="1" ht="26.25" customHeight="1">
      <c r="A110" s="893" t="s">
        <v>414</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35029355</v>
      </c>
      <c r="AB110" s="897"/>
      <c r="AC110" s="897"/>
      <c r="AD110" s="897"/>
      <c r="AE110" s="898"/>
      <c r="AF110" s="899">
        <v>34746152</v>
      </c>
      <c r="AG110" s="897"/>
      <c r="AH110" s="897"/>
      <c r="AI110" s="897"/>
      <c r="AJ110" s="898"/>
      <c r="AK110" s="899">
        <v>32664775</v>
      </c>
      <c r="AL110" s="897"/>
      <c r="AM110" s="897"/>
      <c r="AN110" s="897"/>
      <c r="AO110" s="898"/>
      <c r="AP110" s="900">
        <v>23.5</v>
      </c>
      <c r="AQ110" s="901"/>
      <c r="AR110" s="901"/>
      <c r="AS110" s="901"/>
      <c r="AT110" s="902"/>
      <c r="AU110" s="903" t="s">
        <v>61</v>
      </c>
      <c r="AV110" s="904"/>
      <c r="AW110" s="904"/>
      <c r="AX110" s="904"/>
      <c r="AY110" s="905"/>
      <c r="AZ110" s="947" t="s">
        <v>415</v>
      </c>
      <c r="BA110" s="894"/>
      <c r="BB110" s="894"/>
      <c r="BC110" s="894"/>
      <c r="BD110" s="894"/>
      <c r="BE110" s="894"/>
      <c r="BF110" s="894"/>
      <c r="BG110" s="894"/>
      <c r="BH110" s="894"/>
      <c r="BI110" s="894"/>
      <c r="BJ110" s="894"/>
      <c r="BK110" s="894"/>
      <c r="BL110" s="894"/>
      <c r="BM110" s="894"/>
      <c r="BN110" s="894"/>
      <c r="BO110" s="894"/>
      <c r="BP110" s="895"/>
      <c r="BQ110" s="933">
        <v>420297447</v>
      </c>
      <c r="BR110" s="934"/>
      <c r="BS110" s="934"/>
      <c r="BT110" s="934"/>
      <c r="BU110" s="934"/>
      <c r="BV110" s="934">
        <v>431142935</v>
      </c>
      <c r="BW110" s="934"/>
      <c r="BX110" s="934"/>
      <c r="BY110" s="934"/>
      <c r="BZ110" s="934"/>
      <c r="CA110" s="934">
        <v>441892566</v>
      </c>
      <c r="CB110" s="934"/>
      <c r="CC110" s="934"/>
      <c r="CD110" s="934"/>
      <c r="CE110" s="934"/>
      <c r="CF110" s="948">
        <v>318.39999999999998</v>
      </c>
      <c r="CG110" s="949"/>
      <c r="CH110" s="949"/>
      <c r="CI110" s="949"/>
      <c r="CJ110" s="949"/>
      <c r="CK110" s="950" t="s">
        <v>416</v>
      </c>
      <c r="CL110" s="951"/>
      <c r="CM110" s="930" t="s">
        <v>417</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33">
        <v>2484752</v>
      </c>
      <c r="DH110" s="934"/>
      <c r="DI110" s="934"/>
      <c r="DJ110" s="934"/>
      <c r="DK110" s="934"/>
      <c r="DL110" s="934">
        <v>2379231</v>
      </c>
      <c r="DM110" s="934"/>
      <c r="DN110" s="934"/>
      <c r="DO110" s="934"/>
      <c r="DP110" s="934"/>
      <c r="DQ110" s="934">
        <v>2173444</v>
      </c>
      <c r="DR110" s="934"/>
      <c r="DS110" s="934"/>
      <c r="DT110" s="934"/>
      <c r="DU110" s="934"/>
      <c r="DV110" s="935">
        <v>1.6</v>
      </c>
      <c r="DW110" s="935"/>
      <c r="DX110" s="935"/>
      <c r="DY110" s="935"/>
      <c r="DZ110" s="936"/>
    </row>
    <row r="111" spans="1:131" s="197" customFormat="1" ht="26.25" customHeight="1">
      <c r="A111" s="937" t="s">
        <v>418</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112</v>
      </c>
      <c r="AB111" s="941"/>
      <c r="AC111" s="941"/>
      <c r="AD111" s="941"/>
      <c r="AE111" s="942"/>
      <c r="AF111" s="943" t="s">
        <v>112</v>
      </c>
      <c r="AG111" s="941"/>
      <c r="AH111" s="941"/>
      <c r="AI111" s="941"/>
      <c r="AJ111" s="942"/>
      <c r="AK111" s="943" t="s">
        <v>112</v>
      </c>
      <c r="AL111" s="941"/>
      <c r="AM111" s="941"/>
      <c r="AN111" s="941"/>
      <c r="AO111" s="942"/>
      <c r="AP111" s="944" t="s">
        <v>112</v>
      </c>
      <c r="AQ111" s="945"/>
      <c r="AR111" s="945"/>
      <c r="AS111" s="945"/>
      <c r="AT111" s="946"/>
      <c r="AU111" s="906"/>
      <c r="AV111" s="907"/>
      <c r="AW111" s="907"/>
      <c r="AX111" s="907"/>
      <c r="AY111" s="908"/>
      <c r="AZ111" s="956" t="s">
        <v>419</v>
      </c>
      <c r="BA111" s="957"/>
      <c r="BB111" s="957"/>
      <c r="BC111" s="957"/>
      <c r="BD111" s="957"/>
      <c r="BE111" s="957"/>
      <c r="BF111" s="957"/>
      <c r="BG111" s="957"/>
      <c r="BH111" s="957"/>
      <c r="BI111" s="957"/>
      <c r="BJ111" s="957"/>
      <c r="BK111" s="957"/>
      <c r="BL111" s="957"/>
      <c r="BM111" s="957"/>
      <c r="BN111" s="957"/>
      <c r="BO111" s="957"/>
      <c r="BP111" s="958"/>
      <c r="BQ111" s="926">
        <v>10009521</v>
      </c>
      <c r="BR111" s="927"/>
      <c r="BS111" s="927"/>
      <c r="BT111" s="927"/>
      <c r="BU111" s="927"/>
      <c r="BV111" s="927">
        <v>4382513</v>
      </c>
      <c r="BW111" s="927"/>
      <c r="BX111" s="927"/>
      <c r="BY111" s="927"/>
      <c r="BZ111" s="927"/>
      <c r="CA111" s="927">
        <v>5889956</v>
      </c>
      <c r="CB111" s="927"/>
      <c r="CC111" s="927"/>
      <c r="CD111" s="927"/>
      <c r="CE111" s="927"/>
      <c r="CF111" s="921">
        <v>4.2</v>
      </c>
      <c r="CG111" s="922"/>
      <c r="CH111" s="922"/>
      <c r="CI111" s="922"/>
      <c r="CJ111" s="922"/>
      <c r="CK111" s="952"/>
      <c r="CL111" s="953"/>
      <c r="CM111" s="923" t="s">
        <v>420</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112</v>
      </c>
      <c r="DH111" s="927"/>
      <c r="DI111" s="927"/>
      <c r="DJ111" s="927"/>
      <c r="DK111" s="927"/>
      <c r="DL111" s="927" t="s">
        <v>112</v>
      </c>
      <c r="DM111" s="927"/>
      <c r="DN111" s="927"/>
      <c r="DO111" s="927"/>
      <c r="DP111" s="927"/>
      <c r="DQ111" s="927" t="s">
        <v>112</v>
      </c>
      <c r="DR111" s="927"/>
      <c r="DS111" s="927"/>
      <c r="DT111" s="927"/>
      <c r="DU111" s="927"/>
      <c r="DV111" s="928" t="s">
        <v>112</v>
      </c>
      <c r="DW111" s="928"/>
      <c r="DX111" s="928"/>
      <c r="DY111" s="928"/>
      <c r="DZ111" s="929"/>
    </row>
    <row r="112" spans="1:131" s="197" customFormat="1" ht="26.25" customHeight="1">
      <c r="A112" s="959" t="s">
        <v>421</v>
      </c>
      <c r="B112" s="960"/>
      <c r="C112" s="957" t="s">
        <v>422</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65">
        <v>3800000</v>
      </c>
      <c r="AB112" s="966"/>
      <c r="AC112" s="966"/>
      <c r="AD112" s="966"/>
      <c r="AE112" s="967"/>
      <c r="AF112" s="968">
        <v>4500000</v>
      </c>
      <c r="AG112" s="966"/>
      <c r="AH112" s="966"/>
      <c r="AI112" s="966"/>
      <c r="AJ112" s="967"/>
      <c r="AK112" s="968">
        <v>5166667</v>
      </c>
      <c r="AL112" s="966"/>
      <c r="AM112" s="966"/>
      <c r="AN112" s="966"/>
      <c r="AO112" s="967"/>
      <c r="AP112" s="969">
        <v>3.7</v>
      </c>
      <c r="AQ112" s="970"/>
      <c r="AR112" s="970"/>
      <c r="AS112" s="970"/>
      <c r="AT112" s="971"/>
      <c r="AU112" s="906"/>
      <c r="AV112" s="907"/>
      <c r="AW112" s="907"/>
      <c r="AX112" s="907"/>
      <c r="AY112" s="908"/>
      <c r="AZ112" s="956" t="s">
        <v>423</v>
      </c>
      <c r="BA112" s="957"/>
      <c r="BB112" s="957"/>
      <c r="BC112" s="957"/>
      <c r="BD112" s="957"/>
      <c r="BE112" s="957"/>
      <c r="BF112" s="957"/>
      <c r="BG112" s="957"/>
      <c r="BH112" s="957"/>
      <c r="BI112" s="957"/>
      <c r="BJ112" s="957"/>
      <c r="BK112" s="957"/>
      <c r="BL112" s="957"/>
      <c r="BM112" s="957"/>
      <c r="BN112" s="957"/>
      <c r="BO112" s="957"/>
      <c r="BP112" s="958"/>
      <c r="BQ112" s="926">
        <v>93506069</v>
      </c>
      <c r="BR112" s="927"/>
      <c r="BS112" s="927"/>
      <c r="BT112" s="927"/>
      <c r="BU112" s="927"/>
      <c r="BV112" s="927">
        <v>94704423</v>
      </c>
      <c r="BW112" s="927"/>
      <c r="BX112" s="927"/>
      <c r="BY112" s="927"/>
      <c r="BZ112" s="927"/>
      <c r="CA112" s="927">
        <v>92817893</v>
      </c>
      <c r="CB112" s="927"/>
      <c r="CC112" s="927"/>
      <c r="CD112" s="927"/>
      <c r="CE112" s="927"/>
      <c r="CF112" s="921">
        <v>66.900000000000006</v>
      </c>
      <c r="CG112" s="922"/>
      <c r="CH112" s="922"/>
      <c r="CI112" s="922"/>
      <c r="CJ112" s="922"/>
      <c r="CK112" s="952"/>
      <c r="CL112" s="953"/>
      <c r="CM112" s="923" t="s">
        <v>424</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112</v>
      </c>
      <c r="DH112" s="927"/>
      <c r="DI112" s="927"/>
      <c r="DJ112" s="927"/>
      <c r="DK112" s="927"/>
      <c r="DL112" s="927" t="s">
        <v>112</v>
      </c>
      <c r="DM112" s="927"/>
      <c r="DN112" s="927"/>
      <c r="DO112" s="927"/>
      <c r="DP112" s="927"/>
      <c r="DQ112" s="927" t="s">
        <v>112</v>
      </c>
      <c r="DR112" s="927"/>
      <c r="DS112" s="927"/>
      <c r="DT112" s="927"/>
      <c r="DU112" s="927"/>
      <c r="DV112" s="928" t="s">
        <v>112</v>
      </c>
      <c r="DW112" s="928"/>
      <c r="DX112" s="928"/>
      <c r="DY112" s="928"/>
      <c r="DZ112" s="929"/>
    </row>
    <row r="113" spans="1:130" s="197" customFormat="1" ht="26.25" customHeight="1">
      <c r="A113" s="961"/>
      <c r="B113" s="962"/>
      <c r="C113" s="957" t="s">
        <v>425</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40">
        <v>7838860</v>
      </c>
      <c r="AB113" s="941"/>
      <c r="AC113" s="941"/>
      <c r="AD113" s="941"/>
      <c r="AE113" s="942"/>
      <c r="AF113" s="943">
        <v>8348140</v>
      </c>
      <c r="AG113" s="941"/>
      <c r="AH113" s="941"/>
      <c r="AI113" s="941"/>
      <c r="AJ113" s="942"/>
      <c r="AK113" s="943">
        <v>8314191</v>
      </c>
      <c r="AL113" s="941"/>
      <c r="AM113" s="941"/>
      <c r="AN113" s="941"/>
      <c r="AO113" s="942"/>
      <c r="AP113" s="944">
        <v>6</v>
      </c>
      <c r="AQ113" s="945"/>
      <c r="AR113" s="945"/>
      <c r="AS113" s="945"/>
      <c r="AT113" s="946"/>
      <c r="AU113" s="906"/>
      <c r="AV113" s="907"/>
      <c r="AW113" s="907"/>
      <c r="AX113" s="907"/>
      <c r="AY113" s="908"/>
      <c r="AZ113" s="956" t="s">
        <v>426</v>
      </c>
      <c r="BA113" s="957"/>
      <c r="BB113" s="957"/>
      <c r="BC113" s="957"/>
      <c r="BD113" s="957"/>
      <c r="BE113" s="957"/>
      <c r="BF113" s="957"/>
      <c r="BG113" s="957"/>
      <c r="BH113" s="957"/>
      <c r="BI113" s="957"/>
      <c r="BJ113" s="957"/>
      <c r="BK113" s="957"/>
      <c r="BL113" s="957"/>
      <c r="BM113" s="957"/>
      <c r="BN113" s="957"/>
      <c r="BO113" s="957"/>
      <c r="BP113" s="958"/>
      <c r="BQ113" s="926">
        <v>1278930</v>
      </c>
      <c r="BR113" s="927"/>
      <c r="BS113" s="927"/>
      <c r="BT113" s="927"/>
      <c r="BU113" s="927"/>
      <c r="BV113" s="927">
        <v>1196802</v>
      </c>
      <c r="BW113" s="927"/>
      <c r="BX113" s="927"/>
      <c r="BY113" s="927"/>
      <c r="BZ113" s="927"/>
      <c r="CA113" s="927">
        <v>1171507</v>
      </c>
      <c r="CB113" s="927"/>
      <c r="CC113" s="927"/>
      <c r="CD113" s="927"/>
      <c r="CE113" s="927"/>
      <c r="CF113" s="921">
        <v>0.8</v>
      </c>
      <c r="CG113" s="922"/>
      <c r="CH113" s="922"/>
      <c r="CI113" s="922"/>
      <c r="CJ113" s="922"/>
      <c r="CK113" s="952"/>
      <c r="CL113" s="953"/>
      <c r="CM113" s="923" t="s">
        <v>427</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65">
        <v>76114</v>
      </c>
      <c r="DH113" s="966"/>
      <c r="DI113" s="966"/>
      <c r="DJ113" s="966"/>
      <c r="DK113" s="967"/>
      <c r="DL113" s="968" t="s">
        <v>112</v>
      </c>
      <c r="DM113" s="966"/>
      <c r="DN113" s="966"/>
      <c r="DO113" s="966"/>
      <c r="DP113" s="967"/>
      <c r="DQ113" s="968" t="s">
        <v>112</v>
      </c>
      <c r="DR113" s="966"/>
      <c r="DS113" s="966"/>
      <c r="DT113" s="966"/>
      <c r="DU113" s="967"/>
      <c r="DV113" s="969" t="s">
        <v>112</v>
      </c>
      <c r="DW113" s="970"/>
      <c r="DX113" s="970"/>
      <c r="DY113" s="970"/>
      <c r="DZ113" s="971"/>
    </row>
    <row r="114" spans="1:130" s="197" customFormat="1" ht="26.25" customHeight="1">
      <c r="A114" s="961"/>
      <c r="B114" s="962"/>
      <c r="C114" s="957" t="s">
        <v>428</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65">
        <v>173004</v>
      </c>
      <c r="AB114" s="966"/>
      <c r="AC114" s="966"/>
      <c r="AD114" s="966"/>
      <c r="AE114" s="967"/>
      <c r="AF114" s="968">
        <v>117637</v>
      </c>
      <c r="AG114" s="966"/>
      <c r="AH114" s="966"/>
      <c r="AI114" s="966"/>
      <c r="AJ114" s="967"/>
      <c r="AK114" s="968">
        <v>138788</v>
      </c>
      <c r="AL114" s="966"/>
      <c r="AM114" s="966"/>
      <c r="AN114" s="966"/>
      <c r="AO114" s="967"/>
      <c r="AP114" s="969">
        <v>0.1</v>
      </c>
      <c r="AQ114" s="970"/>
      <c r="AR114" s="970"/>
      <c r="AS114" s="970"/>
      <c r="AT114" s="971"/>
      <c r="AU114" s="906"/>
      <c r="AV114" s="907"/>
      <c r="AW114" s="907"/>
      <c r="AX114" s="907"/>
      <c r="AY114" s="908"/>
      <c r="AZ114" s="956" t="s">
        <v>429</v>
      </c>
      <c r="BA114" s="957"/>
      <c r="BB114" s="957"/>
      <c r="BC114" s="957"/>
      <c r="BD114" s="957"/>
      <c r="BE114" s="957"/>
      <c r="BF114" s="957"/>
      <c r="BG114" s="957"/>
      <c r="BH114" s="957"/>
      <c r="BI114" s="957"/>
      <c r="BJ114" s="957"/>
      <c r="BK114" s="957"/>
      <c r="BL114" s="957"/>
      <c r="BM114" s="957"/>
      <c r="BN114" s="957"/>
      <c r="BO114" s="957"/>
      <c r="BP114" s="958"/>
      <c r="BQ114" s="926">
        <v>44017899</v>
      </c>
      <c r="BR114" s="927"/>
      <c r="BS114" s="927"/>
      <c r="BT114" s="927"/>
      <c r="BU114" s="927"/>
      <c r="BV114" s="927">
        <v>44675905</v>
      </c>
      <c r="BW114" s="927"/>
      <c r="BX114" s="927"/>
      <c r="BY114" s="927"/>
      <c r="BZ114" s="927"/>
      <c r="CA114" s="927">
        <v>42083426</v>
      </c>
      <c r="CB114" s="927"/>
      <c r="CC114" s="927"/>
      <c r="CD114" s="927"/>
      <c r="CE114" s="927"/>
      <c r="CF114" s="921">
        <v>30.3</v>
      </c>
      <c r="CG114" s="922"/>
      <c r="CH114" s="922"/>
      <c r="CI114" s="922"/>
      <c r="CJ114" s="922"/>
      <c r="CK114" s="952"/>
      <c r="CL114" s="953"/>
      <c r="CM114" s="923" t="s">
        <v>430</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65" t="s">
        <v>112</v>
      </c>
      <c r="DH114" s="966"/>
      <c r="DI114" s="966"/>
      <c r="DJ114" s="966"/>
      <c r="DK114" s="967"/>
      <c r="DL114" s="968" t="s">
        <v>112</v>
      </c>
      <c r="DM114" s="966"/>
      <c r="DN114" s="966"/>
      <c r="DO114" s="966"/>
      <c r="DP114" s="967"/>
      <c r="DQ114" s="968" t="s">
        <v>112</v>
      </c>
      <c r="DR114" s="966"/>
      <c r="DS114" s="966"/>
      <c r="DT114" s="966"/>
      <c r="DU114" s="967"/>
      <c r="DV114" s="969" t="s">
        <v>112</v>
      </c>
      <c r="DW114" s="970"/>
      <c r="DX114" s="970"/>
      <c r="DY114" s="970"/>
      <c r="DZ114" s="971"/>
    </row>
    <row r="115" spans="1:130" s="197" customFormat="1" ht="26.25" customHeight="1">
      <c r="A115" s="961"/>
      <c r="B115" s="962"/>
      <c r="C115" s="957" t="s">
        <v>431</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40">
        <v>1885517</v>
      </c>
      <c r="AB115" s="941"/>
      <c r="AC115" s="941"/>
      <c r="AD115" s="941"/>
      <c r="AE115" s="942"/>
      <c r="AF115" s="943">
        <v>787565</v>
      </c>
      <c r="AG115" s="941"/>
      <c r="AH115" s="941"/>
      <c r="AI115" s="941"/>
      <c r="AJ115" s="942"/>
      <c r="AK115" s="943">
        <v>732263</v>
      </c>
      <c r="AL115" s="941"/>
      <c r="AM115" s="941"/>
      <c r="AN115" s="941"/>
      <c r="AO115" s="942"/>
      <c r="AP115" s="944">
        <v>0.5</v>
      </c>
      <c r="AQ115" s="945"/>
      <c r="AR115" s="945"/>
      <c r="AS115" s="945"/>
      <c r="AT115" s="946"/>
      <c r="AU115" s="906"/>
      <c r="AV115" s="907"/>
      <c r="AW115" s="907"/>
      <c r="AX115" s="907"/>
      <c r="AY115" s="908"/>
      <c r="AZ115" s="956" t="s">
        <v>432</v>
      </c>
      <c r="BA115" s="957"/>
      <c r="BB115" s="957"/>
      <c r="BC115" s="957"/>
      <c r="BD115" s="957"/>
      <c r="BE115" s="957"/>
      <c r="BF115" s="957"/>
      <c r="BG115" s="957"/>
      <c r="BH115" s="957"/>
      <c r="BI115" s="957"/>
      <c r="BJ115" s="957"/>
      <c r="BK115" s="957"/>
      <c r="BL115" s="957"/>
      <c r="BM115" s="957"/>
      <c r="BN115" s="957"/>
      <c r="BO115" s="957"/>
      <c r="BP115" s="958"/>
      <c r="BQ115" s="926">
        <v>3318716</v>
      </c>
      <c r="BR115" s="927"/>
      <c r="BS115" s="927"/>
      <c r="BT115" s="927"/>
      <c r="BU115" s="927"/>
      <c r="BV115" s="927">
        <v>2254784</v>
      </c>
      <c r="BW115" s="927"/>
      <c r="BX115" s="927"/>
      <c r="BY115" s="927"/>
      <c r="BZ115" s="927"/>
      <c r="CA115" s="927">
        <v>2150099</v>
      </c>
      <c r="CB115" s="927"/>
      <c r="CC115" s="927"/>
      <c r="CD115" s="927"/>
      <c r="CE115" s="927"/>
      <c r="CF115" s="921">
        <v>1.5</v>
      </c>
      <c r="CG115" s="922"/>
      <c r="CH115" s="922"/>
      <c r="CI115" s="922"/>
      <c r="CJ115" s="922"/>
      <c r="CK115" s="952"/>
      <c r="CL115" s="953"/>
      <c r="CM115" s="956" t="s">
        <v>433</v>
      </c>
      <c r="CN115" s="980"/>
      <c r="CO115" s="980"/>
      <c r="CP115" s="980"/>
      <c r="CQ115" s="980"/>
      <c r="CR115" s="980"/>
      <c r="CS115" s="980"/>
      <c r="CT115" s="980"/>
      <c r="CU115" s="980"/>
      <c r="CV115" s="980"/>
      <c r="CW115" s="980"/>
      <c r="CX115" s="980"/>
      <c r="CY115" s="980"/>
      <c r="CZ115" s="980"/>
      <c r="DA115" s="980"/>
      <c r="DB115" s="980"/>
      <c r="DC115" s="980"/>
      <c r="DD115" s="980"/>
      <c r="DE115" s="980"/>
      <c r="DF115" s="958"/>
      <c r="DG115" s="965">
        <v>7101319</v>
      </c>
      <c r="DH115" s="966"/>
      <c r="DI115" s="966"/>
      <c r="DJ115" s="966"/>
      <c r="DK115" s="967"/>
      <c r="DL115" s="968">
        <v>1684059</v>
      </c>
      <c r="DM115" s="966"/>
      <c r="DN115" s="966"/>
      <c r="DO115" s="966"/>
      <c r="DP115" s="967"/>
      <c r="DQ115" s="968">
        <v>2233102</v>
      </c>
      <c r="DR115" s="966"/>
      <c r="DS115" s="966"/>
      <c r="DT115" s="966"/>
      <c r="DU115" s="967"/>
      <c r="DV115" s="969">
        <v>1.6</v>
      </c>
      <c r="DW115" s="970"/>
      <c r="DX115" s="970"/>
      <c r="DY115" s="970"/>
      <c r="DZ115" s="971"/>
    </row>
    <row r="116" spans="1:130" s="197" customFormat="1" ht="26.25" customHeight="1">
      <c r="A116" s="963"/>
      <c r="B116" s="964"/>
      <c r="C116" s="978" t="s">
        <v>434</v>
      </c>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9"/>
      <c r="AA116" s="965" t="s">
        <v>112</v>
      </c>
      <c r="AB116" s="966"/>
      <c r="AC116" s="966"/>
      <c r="AD116" s="966"/>
      <c r="AE116" s="967"/>
      <c r="AF116" s="968" t="s">
        <v>112</v>
      </c>
      <c r="AG116" s="966"/>
      <c r="AH116" s="966"/>
      <c r="AI116" s="966"/>
      <c r="AJ116" s="967"/>
      <c r="AK116" s="968" t="s">
        <v>112</v>
      </c>
      <c r="AL116" s="966"/>
      <c r="AM116" s="966"/>
      <c r="AN116" s="966"/>
      <c r="AO116" s="967"/>
      <c r="AP116" s="969" t="s">
        <v>112</v>
      </c>
      <c r="AQ116" s="970"/>
      <c r="AR116" s="970"/>
      <c r="AS116" s="970"/>
      <c r="AT116" s="971"/>
      <c r="AU116" s="906"/>
      <c r="AV116" s="907"/>
      <c r="AW116" s="907"/>
      <c r="AX116" s="907"/>
      <c r="AY116" s="908"/>
      <c r="AZ116" s="956" t="s">
        <v>435</v>
      </c>
      <c r="BA116" s="957"/>
      <c r="BB116" s="957"/>
      <c r="BC116" s="957"/>
      <c r="BD116" s="957"/>
      <c r="BE116" s="957"/>
      <c r="BF116" s="957"/>
      <c r="BG116" s="957"/>
      <c r="BH116" s="957"/>
      <c r="BI116" s="957"/>
      <c r="BJ116" s="957"/>
      <c r="BK116" s="957"/>
      <c r="BL116" s="957"/>
      <c r="BM116" s="957"/>
      <c r="BN116" s="957"/>
      <c r="BO116" s="957"/>
      <c r="BP116" s="958"/>
      <c r="BQ116" s="926" t="s">
        <v>112</v>
      </c>
      <c r="BR116" s="927"/>
      <c r="BS116" s="927"/>
      <c r="BT116" s="927"/>
      <c r="BU116" s="927"/>
      <c r="BV116" s="927" t="s">
        <v>112</v>
      </c>
      <c r="BW116" s="927"/>
      <c r="BX116" s="927"/>
      <c r="BY116" s="927"/>
      <c r="BZ116" s="927"/>
      <c r="CA116" s="927" t="s">
        <v>112</v>
      </c>
      <c r="CB116" s="927"/>
      <c r="CC116" s="927"/>
      <c r="CD116" s="927"/>
      <c r="CE116" s="927"/>
      <c r="CF116" s="921" t="s">
        <v>112</v>
      </c>
      <c r="CG116" s="922"/>
      <c r="CH116" s="922"/>
      <c r="CI116" s="922"/>
      <c r="CJ116" s="922"/>
      <c r="CK116" s="952"/>
      <c r="CL116" s="953"/>
      <c r="CM116" s="923" t="s">
        <v>436</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65">
        <v>110775</v>
      </c>
      <c r="DH116" s="966"/>
      <c r="DI116" s="966"/>
      <c r="DJ116" s="966"/>
      <c r="DK116" s="967"/>
      <c r="DL116" s="968">
        <v>99698</v>
      </c>
      <c r="DM116" s="966"/>
      <c r="DN116" s="966"/>
      <c r="DO116" s="966"/>
      <c r="DP116" s="967"/>
      <c r="DQ116" s="968">
        <v>88620</v>
      </c>
      <c r="DR116" s="966"/>
      <c r="DS116" s="966"/>
      <c r="DT116" s="966"/>
      <c r="DU116" s="967"/>
      <c r="DV116" s="969">
        <v>0.1</v>
      </c>
      <c r="DW116" s="970"/>
      <c r="DX116" s="970"/>
      <c r="DY116" s="970"/>
      <c r="DZ116" s="971"/>
    </row>
    <row r="117" spans="1:130" s="197" customFormat="1" ht="26.25" customHeight="1">
      <c r="A117" s="911" t="s">
        <v>170</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1000" t="s">
        <v>437</v>
      </c>
      <c r="Z117" s="891"/>
      <c r="AA117" s="1003">
        <v>48726736</v>
      </c>
      <c r="AB117" s="973"/>
      <c r="AC117" s="973"/>
      <c r="AD117" s="973"/>
      <c r="AE117" s="974"/>
      <c r="AF117" s="972">
        <v>48499494</v>
      </c>
      <c r="AG117" s="973"/>
      <c r="AH117" s="973"/>
      <c r="AI117" s="973"/>
      <c r="AJ117" s="974"/>
      <c r="AK117" s="972">
        <v>47016684</v>
      </c>
      <c r="AL117" s="973"/>
      <c r="AM117" s="973"/>
      <c r="AN117" s="973"/>
      <c r="AO117" s="974"/>
      <c r="AP117" s="975"/>
      <c r="AQ117" s="976"/>
      <c r="AR117" s="976"/>
      <c r="AS117" s="976"/>
      <c r="AT117" s="977"/>
      <c r="AU117" s="906"/>
      <c r="AV117" s="907"/>
      <c r="AW117" s="907"/>
      <c r="AX117" s="907"/>
      <c r="AY117" s="908"/>
      <c r="AZ117" s="1002" t="s">
        <v>438</v>
      </c>
      <c r="BA117" s="978"/>
      <c r="BB117" s="978"/>
      <c r="BC117" s="978"/>
      <c r="BD117" s="978"/>
      <c r="BE117" s="978"/>
      <c r="BF117" s="978"/>
      <c r="BG117" s="978"/>
      <c r="BH117" s="978"/>
      <c r="BI117" s="978"/>
      <c r="BJ117" s="978"/>
      <c r="BK117" s="978"/>
      <c r="BL117" s="978"/>
      <c r="BM117" s="978"/>
      <c r="BN117" s="978"/>
      <c r="BO117" s="978"/>
      <c r="BP117" s="979"/>
      <c r="BQ117" s="992" t="s">
        <v>112</v>
      </c>
      <c r="BR117" s="993"/>
      <c r="BS117" s="993"/>
      <c r="BT117" s="993"/>
      <c r="BU117" s="993"/>
      <c r="BV117" s="993" t="s">
        <v>112</v>
      </c>
      <c r="BW117" s="993"/>
      <c r="BX117" s="993"/>
      <c r="BY117" s="993"/>
      <c r="BZ117" s="993"/>
      <c r="CA117" s="993" t="s">
        <v>112</v>
      </c>
      <c r="CB117" s="993"/>
      <c r="CC117" s="993"/>
      <c r="CD117" s="993"/>
      <c r="CE117" s="993"/>
      <c r="CF117" s="921" t="s">
        <v>112</v>
      </c>
      <c r="CG117" s="922"/>
      <c r="CH117" s="922"/>
      <c r="CI117" s="922"/>
      <c r="CJ117" s="922"/>
      <c r="CK117" s="952"/>
      <c r="CL117" s="953"/>
      <c r="CM117" s="923" t="s">
        <v>439</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65" t="s">
        <v>112</v>
      </c>
      <c r="DH117" s="966"/>
      <c r="DI117" s="966"/>
      <c r="DJ117" s="966"/>
      <c r="DK117" s="967"/>
      <c r="DL117" s="968" t="s">
        <v>112</v>
      </c>
      <c r="DM117" s="966"/>
      <c r="DN117" s="966"/>
      <c r="DO117" s="966"/>
      <c r="DP117" s="967"/>
      <c r="DQ117" s="968" t="s">
        <v>112</v>
      </c>
      <c r="DR117" s="966"/>
      <c r="DS117" s="966"/>
      <c r="DT117" s="966"/>
      <c r="DU117" s="967"/>
      <c r="DV117" s="969" t="s">
        <v>112</v>
      </c>
      <c r="DW117" s="970"/>
      <c r="DX117" s="970"/>
      <c r="DY117" s="970"/>
      <c r="DZ117" s="971"/>
    </row>
    <row r="118" spans="1:130" s="197" customFormat="1" ht="26.25" customHeight="1">
      <c r="A118" s="911" t="s">
        <v>413</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411</v>
      </c>
      <c r="AB118" s="890"/>
      <c r="AC118" s="890"/>
      <c r="AD118" s="890"/>
      <c r="AE118" s="891"/>
      <c r="AF118" s="889" t="s">
        <v>286</v>
      </c>
      <c r="AG118" s="890"/>
      <c r="AH118" s="890"/>
      <c r="AI118" s="890"/>
      <c r="AJ118" s="891"/>
      <c r="AK118" s="889" t="s">
        <v>285</v>
      </c>
      <c r="AL118" s="890"/>
      <c r="AM118" s="890"/>
      <c r="AN118" s="890"/>
      <c r="AO118" s="891"/>
      <c r="AP118" s="997" t="s">
        <v>412</v>
      </c>
      <c r="AQ118" s="998"/>
      <c r="AR118" s="998"/>
      <c r="AS118" s="998"/>
      <c r="AT118" s="999"/>
      <c r="AU118" s="909"/>
      <c r="AV118" s="910"/>
      <c r="AW118" s="910"/>
      <c r="AX118" s="910"/>
      <c r="AY118" s="910"/>
      <c r="AZ118" s="228" t="s">
        <v>170</v>
      </c>
      <c r="BA118" s="228"/>
      <c r="BB118" s="228"/>
      <c r="BC118" s="228"/>
      <c r="BD118" s="228"/>
      <c r="BE118" s="228"/>
      <c r="BF118" s="228"/>
      <c r="BG118" s="228"/>
      <c r="BH118" s="228"/>
      <c r="BI118" s="228"/>
      <c r="BJ118" s="228"/>
      <c r="BK118" s="228"/>
      <c r="BL118" s="228"/>
      <c r="BM118" s="228"/>
      <c r="BN118" s="228"/>
      <c r="BO118" s="1000" t="s">
        <v>440</v>
      </c>
      <c r="BP118" s="1001"/>
      <c r="BQ118" s="992">
        <v>572428582</v>
      </c>
      <c r="BR118" s="993"/>
      <c r="BS118" s="993"/>
      <c r="BT118" s="993"/>
      <c r="BU118" s="993"/>
      <c r="BV118" s="993">
        <v>578357362</v>
      </c>
      <c r="BW118" s="993"/>
      <c r="BX118" s="993"/>
      <c r="BY118" s="993"/>
      <c r="BZ118" s="993"/>
      <c r="CA118" s="993">
        <v>586005447</v>
      </c>
      <c r="CB118" s="993"/>
      <c r="CC118" s="993"/>
      <c r="CD118" s="993"/>
      <c r="CE118" s="993"/>
      <c r="CF118" s="994"/>
      <c r="CG118" s="995"/>
      <c r="CH118" s="995"/>
      <c r="CI118" s="995"/>
      <c r="CJ118" s="996"/>
      <c r="CK118" s="952"/>
      <c r="CL118" s="953"/>
      <c r="CM118" s="923" t="s">
        <v>441</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65" t="s">
        <v>112</v>
      </c>
      <c r="DH118" s="966"/>
      <c r="DI118" s="966"/>
      <c r="DJ118" s="966"/>
      <c r="DK118" s="967"/>
      <c r="DL118" s="968" t="s">
        <v>112</v>
      </c>
      <c r="DM118" s="966"/>
      <c r="DN118" s="966"/>
      <c r="DO118" s="966"/>
      <c r="DP118" s="967"/>
      <c r="DQ118" s="968" t="s">
        <v>112</v>
      </c>
      <c r="DR118" s="966"/>
      <c r="DS118" s="966"/>
      <c r="DT118" s="966"/>
      <c r="DU118" s="967"/>
      <c r="DV118" s="969" t="s">
        <v>112</v>
      </c>
      <c r="DW118" s="970"/>
      <c r="DX118" s="970"/>
      <c r="DY118" s="970"/>
      <c r="DZ118" s="971"/>
    </row>
    <row r="119" spans="1:130" s="197" customFormat="1" ht="26.25" customHeight="1">
      <c r="A119" s="981" t="s">
        <v>416</v>
      </c>
      <c r="B119" s="951"/>
      <c r="C119" s="930" t="s">
        <v>417</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896">
        <v>590700</v>
      </c>
      <c r="AB119" s="897"/>
      <c r="AC119" s="897"/>
      <c r="AD119" s="897"/>
      <c r="AE119" s="898"/>
      <c r="AF119" s="899">
        <v>237303</v>
      </c>
      <c r="AG119" s="897"/>
      <c r="AH119" s="897"/>
      <c r="AI119" s="897"/>
      <c r="AJ119" s="898"/>
      <c r="AK119" s="899">
        <v>234659</v>
      </c>
      <c r="AL119" s="897"/>
      <c r="AM119" s="897"/>
      <c r="AN119" s="897"/>
      <c r="AO119" s="898"/>
      <c r="AP119" s="900">
        <v>0.2</v>
      </c>
      <c r="AQ119" s="901"/>
      <c r="AR119" s="901"/>
      <c r="AS119" s="901"/>
      <c r="AT119" s="902"/>
      <c r="AU119" s="984" t="s">
        <v>442</v>
      </c>
      <c r="AV119" s="985"/>
      <c r="AW119" s="985"/>
      <c r="AX119" s="985"/>
      <c r="AY119" s="986"/>
      <c r="AZ119" s="947" t="s">
        <v>443</v>
      </c>
      <c r="BA119" s="894"/>
      <c r="BB119" s="894"/>
      <c r="BC119" s="894"/>
      <c r="BD119" s="894"/>
      <c r="BE119" s="894"/>
      <c r="BF119" s="894"/>
      <c r="BG119" s="894"/>
      <c r="BH119" s="894"/>
      <c r="BI119" s="894"/>
      <c r="BJ119" s="894"/>
      <c r="BK119" s="894"/>
      <c r="BL119" s="894"/>
      <c r="BM119" s="894"/>
      <c r="BN119" s="894"/>
      <c r="BO119" s="894"/>
      <c r="BP119" s="895"/>
      <c r="BQ119" s="933">
        <v>42052140</v>
      </c>
      <c r="BR119" s="934"/>
      <c r="BS119" s="934"/>
      <c r="BT119" s="934"/>
      <c r="BU119" s="934"/>
      <c r="BV119" s="934">
        <v>49956176</v>
      </c>
      <c r="BW119" s="934"/>
      <c r="BX119" s="934"/>
      <c r="BY119" s="934"/>
      <c r="BZ119" s="934"/>
      <c r="CA119" s="934">
        <v>58151343</v>
      </c>
      <c r="CB119" s="934"/>
      <c r="CC119" s="934"/>
      <c r="CD119" s="934"/>
      <c r="CE119" s="934"/>
      <c r="CF119" s="948">
        <v>41.9</v>
      </c>
      <c r="CG119" s="949"/>
      <c r="CH119" s="949"/>
      <c r="CI119" s="949"/>
      <c r="CJ119" s="949"/>
      <c r="CK119" s="954"/>
      <c r="CL119" s="955"/>
      <c r="CM119" s="1011" t="s">
        <v>444</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1004">
        <v>236561</v>
      </c>
      <c r="DH119" s="1005"/>
      <c r="DI119" s="1005"/>
      <c r="DJ119" s="1005"/>
      <c r="DK119" s="1006"/>
      <c r="DL119" s="1007">
        <v>219525</v>
      </c>
      <c r="DM119" s="1005"/>
      <c r="DN119" s="1005"/>
      <c r="DO119" s="1005"/>
      <c r="DP119" s="1006"/>
      <c r="DQ119" s="1007">
        <v>1394790</v>
      </c>
      <c r="DR119" s="1005"/>
      <c r="DS119" s="1005"/>
      <c r="DT119" s="1005"/>
      <c r="DU119" s="1006"/>
      <c r="DV119" s="1008">
        <v>1</v>
      </c>
      <c r="DW119" s="1009"/>
      <c r="DX119" s="1009"/>
      <c r="DY119" s="1009"/>
      <c r="DZ119" s="1010"/>
    </row>
    <row r="120" spans="1:130" s="197" customFormat="1" ht="26.25" customHeight="1">
      <c r="A120" s="982"/>
      <c r="B120" s="953"/>
      <c r="C120" s="923" t="s">
        <v>420</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65" t="s">
        <v>112</v>
      </c>
      <c r="AB120" s="966"/>
      <c r="AC120" s="966"/>
      <c r="AD120" s="966"/>
      <c r="AE120" s="967"/>
      <c r="AF120" s="968" t="s">
        <v>112</v>
      </c>
      <c r="AG120" s="966"/>
      <c r="AH120" s="966"/>
      <c r="AI120" s="966"/>
      <c r="AJ120" s="967"/>
      <c r="AK120" s="968" t="s">
        <v>112</v>
      </c>
      <c r="AL120" s="966"/>
      <c r="AM120" s="966"/>
      <c r="AN120" s="966"/>
      <c r="AO120" s="967"/>
      <c r="AP120" s="969" t="s">
        <v>112</v>
      </c>
      <c r="AQ120" s="970"/>
      <c r="AR120" s="970"/>
      <c r="AS120" s="970"/>
      <c r="AT120" s="971"/>
      <c r="AU120" s="987"/>
      <c r="AV120" s="988"/>
      <c r="AW120" s="988"/>
      <c r="AX120" s="988"/>
      <c r="AY120" s="989"/>
      <c r="AZ120" s="956" t="s">
        <v>445</v>
      </c>
      <c r="BA120" s="957"/>
      <c r="BB120" s="957"/>
      <c r="BC120" s="957"/>
      <c r="BD120" s="957"/>
      <c r="BE120" s="957"/>
      <c r="BF120" s="957"/>
      <c r="BG120" s="957"/>
      <c r="BH120" s="957"/>
      <c r="BI120" s="957"/>
      <c r="BJ120" s="957"/>
      <c r="BK120" s="957"/>
      <c r="BL120" s="957"/>
      <c r="BM120" s="957"/>
      <c r="BN120" s="957"/>
      <c r="BO120" s="957"/>
      <c r="BP120" s="958"/>
      <c r="BQ120" s="926">
        <v>87557084</v>
      </c>
      <c r="BR120" s="927"/>
      <c r="BS120" s="927"/>
      <c r="BT120" s="927"/>
      <c r="BU120" s="927"/>
      <c r="BV120" s="927">
        <v>88091809</v>
      </c>
      <c r="BW120" s="927"/>
      <c r="BX120" s="927"/>
      <c r="BY120" s="927"/>
      <c r="BZ120" s="927"/>
      <c r="CA120" s="927">
        <v>87383635</v>
      </c>
      <c r="CB120" s="927"/>
      <c r="CC120" s="927"/>
      <c r="CD120" s="927"/>
      <c r="CE120" s="927"/>
      <c r="CF120" s="921">
        <v>63</v>
      </c>
      <c r="CG120" s="922"/>
      <c r="CH120" s="922"/>
      <c r="CI120" s="922"/>
      <c r="CJ120" s="922"/>
      <c r="CK120" s="1020" t="s">
        <v>446</v>
      </c>
      <c r="CL120" s="1021"/>
      <c r="CM120" s="1021"/>
      <c r="CN120" s="1021"/>
      <c r="CO120" s="1022"/>
      <c r="CP120" s="1028" t="s">
        <v>390</v>
      </c>
      <c r="CQ120" s="1029"/>
      <c r="CR120" s="1029"/>
      <c r="CS120" s="1029"/>
      <c r="CT120" s="1029"/>
      <c r="CU120" s="1029"/>
      <c r="CV120" s="1029"/>
      <c r="CW120" s="1029"/>
      <c r="CX120" s="1029"/>
      <c r="CY120" s="1029"/>
      <c r="CZ120" s="1029"/>
      <c r="DA120" s="1029"/>
      <c r="DB120" s="1029"/>
      <c r="DC120" s="1029"/>
      <c r="DD120" s="1029"/>
      <c r="DE120" s="1029"/>
      <c r="DF120" s="1030"/>
      <c r="DG120" s="933">
        <v>80299213</v>
      </c>
      <c r="DH120" s="934"/>
      <c r="DI120" s="934"/>
      <c r="DJ120" s="934"/>
      <c r="DK120" s="934"/>
      <c r="DL120" s="934">
        <v>81795904</v>
      </c>
      <c r="DM120" s="934"/>
      <c r="DN120" s="934"/>
      <c r="DO120" s="934"/>
      <c r="DP120" s="934"/>
      <c r="DQ120" s="934">
        <v>79832379</v>
      </c>
      <c r="DR120" s="934"/>
      <c r="DS120" s="934"/>
      <c r="DT120" s="934"/>
      <c r="DU120" s="934"/>
      <c r="DV120" s="935">
        <v>57.5</v>
      </c>
      <c r="DW120" s="935"/>
      <c r="DX120" s="935"/>
      <c r="DY120" s="935"/>
      <c r="DZ120" s="936"/>
    </row>
    <row r="121" spans="1:130" s="197" customFormat="1" ht="26.25" customHeight="1">
      <c r="A121" s="982"/>
      <c r="B121" s="953"/>
      <c r="C121" s="1017" t="s">
        <v>447</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965">
        <v>84973</v>
      </c>
      <c r="AB121" s="966"/>
      <c r="AC121" s="966"/>
      <c r="AD121" s="966"/>
      <c r="AE121" s="967"/>
      <c r="AF121" s="968">
        <v>37858</v>
      </c>
      <c r="AG121" s="966"/>
      <c r="AH121" s="966"/>
      <c r="AI121" s="966"/>
      <c r="AJ121" s="967"/>
      <c r="AK121" s="968" t="s">
        <v>112</v>
      </c>
      <c r="AL121" s="966"/>
      <c r="AM121" s="966"/>
      <c r="AN121" s="966"/>
      <c r="AO121" s="967"/>
      <c r="AP121" s="969" t="s">
        <v>112</v>
      </c>
      <c r="AQ121" s="970"/>
      <c r="AR121" s="970"/>
      <c r="AS121" s="970"/>
      <c r="AT121" s="971"/>
      <c r="AU121" s="987"/>
      <c r="AV121" s="988"/>
      <c r="AW121" s="988"/>
      <c r="AX121" s="988"/>
      <c r="AY121" s="989"/>
      <c r="AZ121" s="1002" t="s">
        <v>448</v>
      </c>
      <c r="BA121" s="978"/>
      <c r="BB121" s="978"/>
      <c r="BC121" s="978"/>
      <c r="BD121" s="978"/>
      <c r="BE121" s="978"/>
      <c r="BF121" s="978"/>
      <c r="BG121" s="978"/>
      <c r="BH121" s="978"/>
      <c r="BI121" s="978"/>
      <c r="BJ121" s="978"/>
      <c r="BK121" s="978"/>
      <c r="BL121" s="978"/>
      <c r="BM121" s="978"/>
      <c r="BN121" s="978"/>
      <c r="BO121" s="978"/>
      <c r="BP121" s="979"/>
      <c r="BQ121" s="992">
        <v>321239682</v>
      </c>
      <c r="BR121" s="993"/>
      <c r="BS121" s="993"/>
      <c r="BT121" s="993"/>
      <c r="BU121" s="993"/>
      <c r="BV121" s="993">
        <v>333680612</v>
      </c>
      <c r="BW121" s="993"/>
      <c r="BX121" s="993"/>
      <c r="BY121" s="993"/>
      <c r="BZ121" s="993"/>
      <c r="CA121" s="993">
        <v>343410116</v>
      </c>
      <c r="CB121" s="993"/>
      <c r="CC121" s="993"/>
      <c r="CD121" s="993"/>
      <c r="CE121" s="993"/>
      <c r="CF121" s="1031">
        <v>247.4</v>
      </c>
      <c r="CG121" s="1032"/>
      <c r="CH121" s="1032"/>
      <c r="CI121" s="1032"/>
      <c r="CJ121" s="1032"/>
      <c r="CK121" s="1023"/>
      <c r="CL121" s="1024"/>
      <c r="CM121" s="1024"/>
      <c r="CN121" s="1024"/>
      <c r="CO121" s="1025"/>
      <c r="CP121" s="1014" t="s">
        <v>391</v>
      </c>
      <c r="CQ121" s="1015"/>
      <c r="CR121" s="1015"/>
      <c r="CS121" s="1015"/>
      <c r="CT121" s="1015"/>
      <c r="CU121" s="1015"/>
      <c r="CV121" s="1015"/>
      <c r="CW121" s="1015"/>
      <c r="CX121" s="1015"/>
      <c r="CY121" s="1015"/>
      <c r="CZ121" s="1015"/>
      <c r="DA121" s="1015"/>
      <c r="DB121" s="1015"/>
      <c r="DC121" s="1015"/>
      <c r="DD121" s="1015"/>
      <c r="DE121" s="1015"/>
      <c r="DF121" s="1016"/>
      <c r="DG121" s="926">
        <v>8428862</v>
      </c>
      <c r="DH121" s="927"/>
      <c r="DI121" s="927"/>
      <c r="DJ121" s="927"/>
      <c r="DK121" s="927"/>
      <c r="DL121" s="927">
        <v>8069855</v>
      </c>
      <c r="DM121" s="927"/>
      <c r="DN121" s="927"/>
      <c r="DO121" s="927"/>
      <c r="DP121" s="927"/>
      <c r="DQ121" s="927">
        <v>7937203</v>
      </c>
      <c r="DR121" s="927"/>
      <c r="DS121" s="927"/>
      <c r="DT121" s="927"/>
      <c r="DU121" s="927"/>
      <c r="DV121" s="928">
        <v>5.7</v>
      </c>
      <c r="DW121" s="928"/>
      <c r="DX121" s="928"/>
      <c r="DY121" s="928"/>
      <c r="DZ121" s="929"/>
    </row>
    <row r="122" spans="1:130" s="197" customFormat="1" ht="26.25" customHeight="1">
      <c r="A122" s="982"/>
      <c r="B122" s="953"/>
      <c r="C122" s="923" t="s">
        <v>430</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65" t="s">
        <v>112</v>
      </c>
      <c r="AB122" s="966"/>
      <c r="AC122" s="966"/>
      <c r="AD122" s="966"/>
      <c r="AE122" s="967"/>
      <c r="AF122" s="968" t="s">
        <v>112</v>
      </c>
      <c r="AG122" s="966"/>
      <c r="AH122" s="966"/>
      <c r="AI122" s="966"/>
      <c r="AJ122" s="967"/>
      <c r="AK122" s="968" t="s">
        <v>112</v>
      </c>
      <c r="AL122" s="966"/>
      <c r="AM122" s="966"/>
      <c r="AN122" s="966"/>
      <c r="AO122" s="967"/>
      <c r="AP122" s="969" t="s">
        <v>112</v>
      </c>
      <c r="AQ122" s="970"/>
      <c r="AR122" s="970"/>
      <c r="AS122" s="970"/>
      <c r="AT122" s="971"/>
      <c r="AU122" s="990"/>
      <c r="AV122" s="991"/>
      <c r="AW122" s="991"/>
      <c r="AX122" s="991"/>
      <c r="AY122" s="991"/>
      <c r="AZ122" s="228" t="s">
        <v>170</v>
      </c>
      <c r="BA122" s="228"/>
      <c r="BB122" s="228"/>
      <c r="BC122" s="228"/>
      <c r="BD122" s="228"/>
      <c r="BE122" s="228"/>
      <c r="BF122" s="228"/>
      <c r="BG122" s="228"/>
      <c r="BH122" s="228"/>
      <c r="BI122" s="228"/>
      <c r="BJ122" s="228"/>
      <c r="BK122" s="228"/>
      <c r="BL122" s="228"/>
      <c r="BM122" s="228"/>
      <c r="BN122" s="228"/>
      <c r="BO122" s="1000" t="s">
        <v>449</v>
      </c>
      <c r="BP122" s="1001"/>
      <c r="BQ122" s="1041">
        <v>450848906</v>
      </c>
      <c r="BR122" s="1042"/>
      <c r="BS122" s="1042"/>
      <c r="BT122" s="1042"/>
      <c r="BU122" s="1042"/>
      <c r="BV122" s="1042">
        <v>471728597</v>
      </c>
      <c r="BW122" s="1042"/>
      <c r="BX122" s="1042"/>
      <c r="BY122" s="1042"/>
      <c r="BZ122" s="1042"/>
      <c r="CA122" s="1042">
        <v>488945094</v>
      </c>
      <c r="CB122" s="1042"/>
      <c r="CC122" s="1042"/>
      <c r="CD122" s="1042"/>
      <c r="CE122" s="1042"/>
      <c r="CF122" s="994"/>
      <c r="CG122" s="995"/>
      <c r="CH122" s="995"/>
      <c r="CI122" s="995"/>
      <c r="CJ122" s="996"/>
      <c r="CK122" s="1023"/>
      <c r="CL122" s="1024"/>
      <c r="CM122" s="1024"/>
      <c r="CN122" s="1024"/>
      <c r="CO122" s="1025"/>
      <c r="CP122" s="1014" t="s">
        <v>392</v>
      </c>
      <c r="CQ122" s="1015"/>
      <c r="CR122" s="1015"/>
      <c r="CS122" s="1015"/>
      <c r="CT122" s="1015"/>
      <c r="CU122" s="1015"/>
      <c r="CV122" s="1015"/>
      <c r="CW122" s="1015"/>
      <c r="CX122" s="1015"/>
      <c r="CY122" s="1015"/>
      <c r="CZ122" s="1015"/>
      <c r="DA122" s="1015"/>
      <c r="DB122" s="1015"/>
      <c r="DC122" s="1015"/>
      <c r="DD122" s="1015"/>
      <c r="DE122" s="1015"/>
      <c r="DF122" s="1016"/>
      <c r="DG122" s="926">
        <v>1841014</v>
      </c>
      <c r="DH122" s="927"/>
      <c r="DI122" s="927"/>
      <c r="DJ122" s="927"/>
      <c r="DK122" s="927"/>
      <c r="DL122" s="927">
        <v>1905816</v>
      </c>
      <c r="DM122" s="927"/>
      <c r="DN122" s="927"/>
      <c r="DO122" s="927"/>
      <c r="DP122" s="927"/>
      <c r="DQ122" s="927">
        <v>2078938</v>
      </c>
      <c r="DR122" s="927"/>
      <c r="DS122" s="927"/>
      <c r="DT122" s="927"/>
      <c r="DU122" s="927"/>
      <c r="DV122" s="928">
        <v>1.5</v>
      </c>
      <c r="DW122" s="928"/>
      <c r="DX122" s="928"/>
      <c r="DY122" s="928"/>
      <c r="DZ122" s="929"/>
    </row>
    <row r="123" spans="1:130" s="197" customFormat="1" ht="26.25" customHeight="1" thickBot="1">
      <c r="A123" s="982"/>
      <c r="B123" s="953"/>
      <c r="C123" s="923" t="s">
        <v>436</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65">
        <v>11077</v>
      </c>
      <c r="AB123" s="966"/>
      <c r="AC123" s="966"/>
      <c r="AD123" s="966"/>
      <c r="AE123" s="967"/>
      <c r="AF123" s="968">
        <v>11077</v>
      </c>
      <c r="AG123" s="966"/>
      <c r="AH123" s="966"/>
      <c r="AI123" s="966"/>
      <c r="AJ123" s="967"/>
      <c r="AK123" s="968">
        <v>11077</v>
      </c>
      <c r="AL123" s="966"/>
      <c r="AM123" s="966"/>
      <c r="AN123" s="966"/>
      <c r="AO123" s="967"/>
      <c r="AP123" s="969">
        <v>0</v>
      </c>
      <c r="AQ123" s="970"/>
      <c r="AR123" s="970"/>
      <c r="AS123" s="970"/>
      <c r="AT123" s="971"/>
      <c r="AU123" s="1038" t="s">
        <v>450</v>
      </c>
      <c r="AV123" s="1039"/>
      <c r="AW123" s="1039"/>
      <c r="AX123" s="1039"/>
      <c r="AY123" s="1039"/>
      <c r="AZ123" s="1039"/>
      <c r="BA123" s="1039"/>
      <c r="BB123" s="1039"/>
      <c r="BC123" s="1039"/>
      <c r="BD123" s="1039"/>
      <c r="BE123" s="1039"/>
      <c r="BF123" s="1039"/>
      <c r="BG123" s="1039"/>
      <c r="BH123" s="1039"/>
      <c r="BI123" s="1039"/>
      <c r="BJ123" s="1039"/>
      <c r="BK123" s="1039"/>
      <c r="BL123" s="1039"/>
      <c r="BM123" s="1039"/>
      <c r="BN123" s="1039"/>
      <c r="BO123" s="1039"/>
      <c r="BP123" s="1040"/>
      <c r="BQ123" s="1033">
        <v>87.3</v>
      </c>
      <c r="BR123" s="1034"/>
      <c r="BS123" s="1034"/>
      <c r="BT123" s="1034"/>
      <c r="BU123" s="1034"/>
      <c r="BV123" s="1034">
        <v>76.2</v>
      </c>
      <c r="BW123" s="1034"/>
      <c r="BX123" s="1034"/>
      <c r="BY123" s="1034"/>
      <c r="BZ123" s="1034"/>
      <c r="CA123" s="1034">
        <v>69.900000000000006</v>
      </c>
      <c r="CB123" s="1034"/>
      <c r="CC123" s="1034"/>
      <c r="CD123" s="1034"/>
      <c r="CE123" s="1034"/>
      <c r="CF123" s="1035"/>
      <c r="CG123" s="1036"/>
      <c r="CH123" s="1036"/>
      <c r="CI123" s="1036"/>
      <c r="CJ123" s="1037"/>
      <c r="CK123" s="1023"/>
      <c r="CL123" s="1024"/>
      <c r="CM123" s="1024"/>
      <c r="CN123" s="1024"/>
      <c r="CO123" s="1025"/>
      <c r="CP123" s="1014" t="s">
        <v>395</v>
      </c>
      <c r="CQ123" s="1015"/>
      <c r="CR123" s="1015"/>
      <c r="CS123" s="1015"/>
      <c r="CT123" s="1015"/>
      <c r="CU123" s="1015"/>
      <c r="CV123" s="1015"/>
      <c r="CW123" s="1015"/>
      <c r="CX123" s="1015"/>
      <c r="CY123" s="1015"/>
      <c r="CZ123" s="1015"/>
      <c r="DA123" s="1015"/>
      <c r="DB123" s="1015"/>
      <c r="DC123" s="1015"/>
      <c r="DD123" s="1015"/>
      <c r="DE123" s="1015"/>
      <c r="DF123" s="1016"/>
      <c r="DG123" s="965">
        <v>1898008</v>
      </c>
      <c r="DH123" s="966"/>
      <c r="DI123" s="966"/>
      <c r="DJ123" s="966"/>
      <c r="DK123" s="967"/>
      <c r="DL123" s="968">
        <v>1931338</v>
      </c>
      <c r="DM123" s="966"/>
      <c r="DN123" s="966"/>
      <c r="DO123" s="966"/>
      <c r="DP123" s="967"/>
      <c r="DQ123" s="968">
        <v>2000496</v>
      </c>
      <c r="DR123" s="966"/>
      <c r="DS123" s="966"/>
      <c r="DT123" s="966"/>
      <c r="DU123" s="967"/>
      <c r="DV123" s="969">
        <v>1.4</v>
      </c>
      <c r="DW123" s="970"/>
      <c r="DX123" s="970"/>
      <c r="DY123" s="970"/>
      <c r="DZ123" s="971"/>
    </row>
    <row r="124" spans="1:130" s="197" customFormat="1" ht="26.25" customHeight="1">
      <c r="A124" s="982"/>
      <c r="B124" s="953"/>
      <c r="C124" s="923" t="s">
        <v>439</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65" t="s">
        <v>112</v>
      </c>
      <c r="AB124" s="966"/>
      <c r="AC124" s="966"/>
      <c r="AD124" s="966"/>
      <c r="AE124" s="967"/>
      <c r="AF124" s="968" t="s">
        <v>112</v>
      </c>
      <c r="AG124" s="966"/>
      <c r="AH124" s="966"/>
      <c r="AI124" s="966"/>
      <c r="AJ124" s="967"/>
      <c r="AK124" s="968" t="s">
        <v>112</v>
      </c>
      <c r="AL124" s="966"/>
      <c r="AM124" s="966"/>
      <c r="AN124" s="966"/>
      <c r="AO124" s="967"/>
      <c r="AP124" s="969" t="s">
        <v>112</v>
      </c>
      <c r="AQ124" s="970"/>
      <c r="AR124" s="970"/>
      <c r="AS124" s="970"/>
      <c r="AT124" s="97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6"/>
      <c r="CL124" s="1026"/>
      <c r="CM124" s="1026"/>
      <c r="CN124" s="1026"/>
      <c r="CO124" s="1027"/>
      <c r="CP124" s="1014" t="s">
        <v>451</v>
      </c>
      <c r="CQ124" s="1015"/>
      <c r="CR124" s="1015"/>
      <c r="CS124" s="1015"/>
      <c r="CT124" s="1015"/>
      <c r="CU124" s="1015"/>
      <c r="CV124" s="1015"/>
      <c r="CW124" s="1015"/>
      <c r="CX124" s="1015"/>
      <c r="CY124" s="1015"/>
      <c r="CZ124" s="1015"/>
      <c r="DA124" s="1015"/>
      <c r="DB124" s="1015"/>
      <c r="DC124" s="1015"/>
      <c r="DD124" s="1015"/>
      <c r="DE124" s="1015"/>
      <c r="DF124" s="1016"/>
      <c r="DG124" s="1004">
        <v>286366</v>
      </c>
      <c r="DH124" s="1005"/>
      <c r="DI124" s="1005"/>
      <c r="DJ124" s="1005"/>
      <c r="DK124" s="1006"/>
      <c r="DL124" s="1007">
        <v>285647</v>
      </c>
      <c r="DM124" s="1005"/>
      <c r="DN124" s="1005"/>
      <c r="DO124" s="1005"/>
      <c r="DP124" s="1006"/>
      <c r="DQ124" s="1007">
        <v>324060</v>
      </c>
      <c r="DR124" s="1005"/>
      <c r="DS124" s="1005"/>
      <c r="DT124" s="1005"/>
      <c r="DU124" s="1006"/>
      <c r="DV124" s="1008">
        <v>0.2</v>
      </c>
      <c r="DW124" s="1009"/>
      <c r="DX124" s="1009"/>
      <c r="DY124" s="1009"/>
      <c r="DZ124" s="1010"/>
    </row>
    <row r="125" spans="1:130" s="197" customFormat="1" ht="26.25" customHeight="1" thickBot="1">
      <c r="A125" s="982"/>
      <c r="B125" s="953"/>
      <c r="C125" s="923" t="s">
        <v>441</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65" t="s">
        <v>112</v>
      </c>
      <c r="AB125" s="966"/>
      <c r="AC125" s="966"/>
      <c r="AD125" s="966"/>
      <c r="AE125" s="967"/>
      <c r="AF125" s="968" t="s">
        <v>112</v>
      </c>
      <c r="AG125" s="966"/>
      <c r="AH125" s="966"/>
      <c r="AI125" s="966"/>
      <c r="AJ125" s="967"/>
      <c r="AK125" s="968" t="s">
        <v>112</v>
      </c>
      <c r="AL125" s="966"/>
      <c r="AM125" s="966"/>
      <c r="AN125" s="966"/>
      <c r="AO125" s="967"/>
      <c r="AP125" s="969" t="s">
        <v>112</v>
      </c>
      <c r="AQ125" s="970"/>
      <c r="AR125" s="970"/>
      <c r="AS125" s="970"/>
      <c r="AT125" s="97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1" t="s">
        <v>452</v>
      </c>
      <c r="CL125" s="1021"/>
      <c r="CM125" s="1021"/>
      <c r="CN125" s="1021"/>
      <c r="CO125" s="1022"/>
      <c r="CP125" s="947" t="s">
        <v>453</v>
      </c>
      <c r="CQ125" s="894"/>
      <c r="CR125" s="894"/>
      <c r="CS125" s="894"/>
      <c r="CT125" s="894"/>
      <c r="CU125" s="894"/>
      <c r="CV125" s="894"/>
      <c r="CW125" s="894"/>
      <c r="CX125" s="894"/>
      <c r="CY125" s="894"/>
      <c r="CZ125" s="894"/>
      <c r="DA125" s="894"/>
      <c r="DB125" s="894"/>
      <c r="DC125" s="894"/>
      <c r="DD125" s="894"/>
      <c r="DE125" s="894"/>
      <c r="DF125" s="895"/>
      <c r="DG125" s="933" t="s">
        <v>112</v>
      </c>
      <c r="DH125" s="934"/>
      <c r="DI125" s="934"/>
      <c r="DJ125" s="934"/>
      <c r="DK125" s="934"/>
      <c r="DL125" s="934" t="s">
        <v>112</v>
      </c>
      <c r="DM125" s="934"/>
      <c r="DN125" s="934"/>
      <c r="DO125" s="934"/>
      <c r="DP125" s="934"/>
      <c r="DQ125" s="934" t="s">
        <v>112</v>
      </c>
      <c r="DR125" s="934"/>
      <c r="DS125" s="934"/>
      <c r="DT125" s="934"/>
      <c r="DU125" s="934"/>
      <c r="DV125" s="935" t="s">
        <v>112</v>
      </c>
      <c r="DW125" s="935"/>
      <c r="DX125" s="935"/>
      <c r="DY125" s="935"/>
      <c r="DZ125" s="936"/>
    </row>
    <row r="126" spans="1:130" s="197" customFormat="1" ht="26.25" customHeight="1">
      <c r="A126" s="982"/>
      <c r="B126" s="953"/>
      <c r="C126" s="923" t="s">
        <v>444</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65">
        <v>1192097</v>
      </c>
      <c r="AB126" s="966"/>
      <c r="AC126" s="966"/>
      <c r="AD126" s="966"/>
      <c r="AE126" s="967"/>
      <c r="AF126" s="968">
        <v>495183</v>
      </c>
      <c r="AG126" s="966"/>
      <c r="AH126" s="966"/>
      <c r="AI126" s="966"/>
      <c r="AJ126" s="967"/>
      <c r="AK126" s="968">
        <v>480916</v>
      </c>
      <c r="AL126" s="966"/>
      <c r="AM126" s="966"/>
      <c r="AN126" s="966"/>
      <c r="AO126" s="967"/>
      <c r="AP126" s="969">
        <v>0.3</v>
      </c>
      <c r="AQ126" s="970"/>
      <c r="AR126" s="970"/>
      <c r="AS126" s="970"/>
      <c r="AT126" s="971"/>
      <c r="AU126" s="233"/>
      <c r="AV126" s="233"/>
      <c r="AW126" s="233"/>
      <c r="AX126" s="1043" t="s">
        <v>454</v>
      </c>
      <c r="AY126" s="1044"/>
      <c r="AZ126" s="1044"/>
      <c r="BA126" s="1044"/>
      <c r="BB126" s="1044"/>
      <c r="BC126" s="1044"/>
      <c r="BD126" s="1044"/>
      <c r="BE126" s="1045"/>
      <c r="BF126" s="1059" t="s">
        <v>455</v>
      </c>
      <c r="BG126" s="1044"/>
      <c r="BH126" s="1044"/>
      <c r="BI126" s="1044"/>
      <c r="BJ126" s="1044"/>
      <c r="BK126" s="1044"/>
      <c r="BL126" s="1045"/>
      <c r="BM126" s="1059" t="s">
        <v>456</v>
      </c>
      <c r="BN126" s="1044"/>
      <c r="BO126" s="1044"/>
      <c r="BP126" s="1044"/>
      <c r="BQ126" s="1044"/>
      <c r="BR126" s="1044"/>
      <c r="BS126" s="1045"/>
      <c r="BT126" s="1059" t="s">
        <v>457</v>
      </c>
      <c r="BU126" s="1044"/>
      <c r="BV126" s="1044"/>
      <c r="BW126" s="1044"/>
      <c r="BX126" s="1044"/>
      <c r="BY126" s="1044"/>
      <c r="BZ126" s="1060"/>
      <c r="CA126" s="233"/>
      <c r="CB126" s="233"/>
      <c r="CC126" s="233"/>
      <c r="CD126" s="234"/>
      <c r="CE126" s="234"/>
      <c r="CF126" s="234"/>
      <c r="CG126" s="231"/>
      <c r="CH126" s="231"/>
      <c r="CI126" s="231"/>
      <c r="CJ126" s="232"/>
      <c r="CK126" s="1024"/>
      <c r="CL126" s="1024"/>
      <c r="CM126" s="1024"/>
      <c r="CN126" s="1024"/>
      <c r="CO126" s="1025"/>
      <c r="CP126" s="956" t="s">
        <v>458</v>
      </c>
      <c r="CQ126" s="957"/>
      <c r="CR126" s="957"/>
      <c r="CS126" s="957"/>
      <c r="CT126" s="957"/>
      <c r="CU126" s="957"/>
      <c r="CV126" s="957"/>
      <c r="CW126" s="957"/>
      <c r="CX126" s="957"/>
      <c r="CY126" s="957"/>
      <c r="CZ126" s="957"/>
      <c r="DA126" s="957"/>
      <c r="DB126" s="957"/>
      <c r="DC126" s="957"/>
      <c r="DD126" s="957"/>
      <c r="DE126" s="957"/>
      <c r="DF126" s="958"/>
      <c r="DG126" s="926">
        <v>3318716</v>
      </c>
      <c r="DH126" s="927"/>
      <c r="DI126" s="927"/>
      <c r="DJ126" s="927"/>
      <c r="DK126" s="927"/>
      <c r="DL126" s="927">
        <v>2254784</v>
      </c>
      <c r="DM126" s="927"/>
      <c r="DN126" s="927"/>
      <c r="DO126" s="927"/>
      <c r="DP126" s="927"/>
      <c r="DQ126" s="927">
        <v>2150099</v>
      </c>
      <c r="DR126" s="927"/>
      <c r="DS126" s="927"/>
      <c r="DT126" s="927"/>
      <c r="DU126" s="927"/>
      <c r="DV126" s="928">
        <v>1.5</v>
      </c>
      <c r="DW126" s="928"/>
      <c r="DX126" s="928"/>
      <c r="DY126" s="928"/>
      <c r="DZ126" s="929"/>
    </row>
    <row r="127" spans="1:130" s="197" customFormat="1" ht="26.25" customHeight="1" thickBot="1">
      <c r="A127" s="983"/>
      <c r="B127" s="955"/>
      <c r="C127" s="1011" t="s">
        <v>459</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965">
        <v>6670</v>
      </c>
      <c r="AB127" s="966"/>
      <c r="AC127" s="966"/>
      <c r="AD127" s="966"/>
      <c r="AE127" s="967"/>
      <c r="AF127" s="968">
        <v>6144</v>
      </c>
      <c r="AG127" s="966"/>
      <c r="AH127" s="966"/>
      <c r="AI127" s="966"/>
      <c r="AJ127" s="967"/>
      <c r="AK127" s="968">
        <v>5611</v>
      </c>
      <c r="AL127" s="966"/>
      <c r="AM127" s="966"/>
      <c r="AN127" s="966"/>
      <c r="AO127" s="967"/>
      <c r="AP127" s="969">
        <v>0</v>
      </c>
      <c r="AQ127" s="970"/>
      <c r="AR127" s="970"/>
      <c r="AS127" s="970"/>
      <c r="AT127" s="971"/>
      <c r="AU127" s="233"/>
      <c r="AV127" s="233"/>
      <c r="AW127" s="233"/>
      <c r="AX127" s="893" t="s">
        <v>460</v>
      </c>
      <c r="AY127" s="894"/>
      <c r="AZ127" s="894"/>
      <c r="BA127" s="894"/>
      <c r="BB127" s="894"/>
      <c r="BC127" s="894"/>
      <c r="BD127" s="894"/>
      <c r="BE127" s="895"/>
      <c r="BF127" s="1048" t="s">
        <v>112</v>
      </c>
      <c r="BG127" s="1049"/>
      <c r="BH127" s="1049"/>
      <c r="BI127" s="1049"/>
      <c r="BJ127" s="1049"/>
      <c r="BK127" s="1049"/>
      <c r="BL127" s="1058"/>
      <c r="BM127" s="1048">
        <v>11.25</v>
      </c>
      <c r="BN127" s="1049"/>
      <c r="BO127" s="1049"/>
      <c r="BP127" s="1049"/>
      <c r="BQ127" s="1049"/>
      <c r="BR127" s="1049"/>
      <c r="BS127" s="1058"/>
      <c r="BT127" s="1048">
        <v>20</v>
      </c>
      <c r="BU127" s="1049"/>
      <c r="BV127" s="1049"/>
      <c r="BW127" s="1049"/>
      <c r="BX127" s="1049"/>
      <c r="BY127" s="1049"/>
      <c r="BZ127" s="1050"/>
      <c r="CA127" s="234"/>
      <c r="CB127" s="234"/>
      <c r="CC127" s="234"/>
      <c r="CD127" s="234"/>
      <c r="CE127" s="234"/>
      <c r="CF127" s="234"/>
      <c r="CG127" s="231"/>
      <c r="CH127" s="231"/>
      <c r="CI127" s="231"/>
      <c r="CJ127" s="232"/>
      <c r="CK127" s="1046"/>
      <c r="CL127" s="1046"/>
      <c r="CM127" s="1046"/>
      <c r="CN127" s="1046"/>
      <c r="CO127" s="1047"/>
      <c r="CP127" s="1051" t="s">
        <v>461</v>
      </c>
      <c r="CQ127" s="1052"/>
      <c r="CR127" s="1052"/>
      <c r="CS127" s="1052"/>
      <c r="CT127" s="1052"/>
      <c r="CU127" s="1052"/>
      <c r="CV127" s="1052"/>
      <c r="CW127" s="1052"/>
      <c r="CX127" s="1052"/>
      <c r="CY127" s="1052"/>
      <c r="CZ127" s="1052"/>
      <c r="DA127" s="1052"/>
      <c r="DB127" s="1052"/>
      <c r="DC127" s="1052"/>
      <c r="DD127" s="1052"/>
      <c r="DE127" s="1052"/>
      <c r="DF127" s="1053"/>
      <c r="DG127" s="1054" t="s">
        <v>112</v>
      </c>
      <c r="DH127" s="1055"/>
      <c r="DI127" s="1055"/>
      <c r="DJ127" s="1055"/>
      <c r="DK127" s="1055"/>
      <c r="DL127" s="1055" t="s">
        <v>112</v>
      </c>
      <c r="DM127" s="1055"/>
      <c r="DN127" s="1055"/>
      <c r="DO127" s="1055"/>
      <c r="DP127" s="1055"/>
      <c r="DQ127" s="1055" t="s">
        <v>112</v>
      </c>
      <c r="DR127" s="1055"/>
      <c r="DS127" s="1055"/>
      <c r="DT127" s="1055"/>
      <c r="DU127" s="1055"/>
      <c r="DV127" s="1056" t="s">
        <v>112</v>
      </c>
      <c r="DW127" s="1056"/>
      <c r="DX127" s="1056"/>
      <c r="DY127" s="1056"/>
      <c r="DZ127" s="1057"/>
    </row>
    <row r="128" spans="1:130" s="197" customFormat="1" ht="26.25" customHeight="1">
      <c r="A128" s="1078" t="s">
        <v>462</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463</v>
      </c>
      <c r="X128" s="1080"/>
      <c r="Y128" s="1080"/>
      <c r="Z128" s="1081"/>
      <c r="AA128" s="1096">
        <v>9990469</v>
      </c>
      <c r="AB128" s="1097"/>
      <c r="AC128" s="1097"/>
      <c r="AD128" s="1097"/>
      <c r="AE128" s="1098"/>
      <c r="AF128" s="1099">
        <v>10114977</v>
      </c>
      <c r="AG128" s="1097"/>
      <c r="AH128" s="1097"/>
      <c r="AI128" s="1097"/>
      <c r="AJ128" s="1098"/>
      <c r="AK128" s="1099">
        <v>10229461</v>
      </c>
      <c r="AL128" s="1097"/>
      <c r="AM128" s="1097"/>
      <c r="AN128" s="1097"/>
      <c r="AO128" s="1098"/>
      <c r="AP128" s="1100"/>
      <c r="AQ128" s="1101"/>
      <c r="AR128" s="1101"/>
      <c r="AS128" s="1101"/>
      <c r="AT128" s="1102"/>
      <c r="AU128" s="235"/>
      <c r="AV128" s="235"/>
      <c r="AW128" s="235"/>
      <c r="AX128" s="1061" t="s">
        <v>464</v>
      </c>
      <c r="AY128" s="957"/>
      <c r="AZ128" s="957"/>
      <c r="BA128" s="957"/>
      <c r="BB128" s="957"/>
      <c r="BC128" s="957"/>
      <c r="BD128" s="957"/>
      <c r="BE128" s="958"/>
      <c r="BF128" s="1073" t="s">
        <v>112</v>
      </c>
      <c r="BG128" s="1074"/>
      <c r="BH128" s="1074"/>
      <c r="BI128" s="1074"/>
      <c r="BJ128" s="1074"/>
      <c r="BK128" s="1074"/>
      <c r="BL128" s="1075"/>
      <c r="BM128" s="1073">
        <v>16.25</v>
      </c>
      <c r="BN128" s="1074"/>
      <c r="BO128" s="1074"/>
      <c r="BP128" s="1074"/>
      <c r="BQ128" s="1074"/>
      <c r="BR128" s="1074"/>
      <c r="BS128" s="1075"/>
      <c r="BT128" s="1073">
        <v>30</v>
      </c>
      <c r="BU128" s="1076"/>
      <c r="BV128" s="1076"/>
      <c r="BW128" s="1076"/>
      <c r="BX128" s="1076"/>
      <c r="BY128" s="1076"/>
      <c r="BZ128" s="107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7" t="s">
        <v>91</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67" t="s">
        <v>465</v>
      </c>
      <c r="X129" s="1068"/>
      <c r="Y129" s="1068"/>
      <c r="Z129" s="1069"/>
      <c r="AA129" s="965">
        <v>163439162</v>
      </c>
      <c r="AB129" s="966"/>
      <c r="AC129" s="966"/>
      <c r="AD129" s="966"/>
      <c r="AE129" s="967"/>
      <c r="AF129" s="968">
        <v>165129535</v>
      </c>
      <c r="AG129" s="966"/>
      <c r="AH129" s="966"/>
      <c r="AI129" s="966"/>
      <c r="AJ129" s="967"/>
      <c r="AK129" s="968">
        <v>164267070</v>
      </c>
      <c r="AL129" s="966"/>
      <c r="AM129" s="966"/>
      <c r="AN129" s="966"/>
      <c r="AO129" s="967"/>
      <c r="AP129" s="1070"/>
      <c r="AQ129" s="1071"/>
      <c r="AR129" s="1071"/>
      <c r="AS129" s="1071"/>
      <c r="AT129" s="1072"/>
      <c r="AU129" s="235"/>
      <c r="AV129" s="235"/>
      <c r="AW129" s="235"/>
      <c r="AX129" s="1061" t="s">
        <v>466</v>
      </c>
      <c r="AY129" s="957"/>
      <c r="AZ129" s="957"/>
      <c r="BA129" s="957"/>
      <c r="BB129" s="957"/>
      <c r="BC129" s="957"/>
      <c r="BD129" s="957"/>
      <c r="BE129" s="958"/>
      <c r="BF129" s="1062">
        <v>9.3000000000000007</v>
      </c>
      <c r="BG129" s="1063"/>
      <c r="BH129" s="1063"/>
      <c r="BI129" s="1063"/>
      <c r="BJ129" s="1063"/>
      <c r="BK129" s="1063"/>
      <c r="BL129" s="1064"/>
      <c r="BM129" s="1062">
        <v>25</v>
      </c>
      <c r="BN129" s="1063"/>
      <c r="BO129" s="1063"/>
      <c r="BP129" s="1063"/>
      <c r="BQ129" s="1063"/>
      <c r="BR129" s="1063"/>
      <c r="BS129" s="1064"/>
      <c r="BT129" s="1062">
        <v>35</v>
      </c>
      <c r="BU129" s="1065"/>
      <c r="BV129" s="1065"/>
      <c r="BW129" s="1065"/>
      <c r="BX129" s="1065"/>
      <c r="BY129" s="1065"/>
      <c r="BZ129" s="106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7" t="s">
        <v>467</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67" t="s">
        <v>468</v>
      </c>
      <c r="X130" s="1068"/>
      <c r="Y130" s="1068"/>
      <c r="Z130" s="1069"/>
      <c r="AA130" s="965">
        <v>24256532</v>
      </c>
      <c r="AB130" s="966"/>
      <c r="AC130" s="966"/>
      <c r="AD130" s="966"/>
      <c r="AE130" s="967"/>
      <c r="AF130" s="968">
        <v>25206117</v>
      </c>
      <c r="AG130" s="966"/>
      <c r="AH130" s="966"/>
      <c r="AI130" s="966"/>
      <c r="AJ130" s="967"/>
      <c r="AK130" s="968">
        <v>25459947</v>
      </c>
      <c r="AL130" s="966"/>
      <c r="AM130" s="966"/>
      <c r="AN130" s="966"/>
      <c r="AO130" s="967"/>
      <c r="AP130" s="1070"/>
      <c r="AQ130" s="1071"/>
      <c r="AR130" s="1071"/>
      <c r="AS130" s="1071"/>
      <c r="AT130" s="1072"/>
      <c r="AU130" s="235"/>
      <c r="AV130" s="235"/>
      <c r="AW130" s="235"/>
      <c r="AX130" s="1120" t="s">
        <v>469</v>
      </c>
      <c r="AY130" s="1052"/>
      <c r="AZ130" s="1052"/>
      <c r="BA130" s="1052"/>
      <c r="BB130" s="1052"/>
      <c r="BC130" s="1052"/>
      <c r="BD130" s="1052"/>
      <c r="BE130" s="1053"/>
      <c r="BF130" s="1082">
        <v>69.900000000000006</v>
      </c>
      <c r="BG130" s="1083"/>
      <c r="BH130" s="1083"/>
      <c r="BI130" s="1083"/>
      <c r="BJ130" s="1083"/>
      <c r="BK130" s="1083"/>
      <c r="BL130" s="1084"/>
      <c r="BM130" s="1082">
        <v>400</v>
      </c>
      <c r="BN130" s="1083"/>
      <c r="BO130" s="1083"/>
      <c r="BP130" s="1083"/>
      <c r="BQ130" s="1083"/>
      <c r="BR130" s="1083"/>
      <c r="BS130" s="1084"/>
      <c r="BT130" s="1085"/>
      <c r="BU130" s="1086"/>
      <c r="BV130" s="1086"/>
      <c r="BW130" s="1086"/>
      <c r="BX130" s="1086"/>
      <c r="BY130" s="1086"/>
      <c r="BZ130" s="108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470</v>
      </c>
      <c r="X131" s="1091"/>
      <c r="Y131" s="1091"/>
      <c r="Z131" s="1092"/>
      <c r="AA131" s="1004">
        <v>139182630</v>
      </c>
      <c r="AB131" s="1005"/>
      <c r="AC131" s="1005"/>
      <c r="AD131" s="1005"/>
      <c r="AE131" s="1006"/>
      <c r="AF131" s="1007">
        <v>139923418</v>
      </c>
      <c r="AG131" s="1005"/>
      <c r="AH131" s="1005"/>
      <c r="AI131" s="1005"/>
      <c r="AJ131" s="1006"/>
      <c r="AK131" s="1007">
        <v>138807123</v>
      </c>
      <c r="AL131" s="1005"/>
      <c r="AM131" s="1005"/>
      <c r="AN131" s="1005"/>
      <c r="AO131" s="1006"/>
      <c r="AP131" s="1093"/>
      <c r="AQ131" s="1094"/>
      <c r="AR131" s="1094"/>
      <c r="AS131" s="1094"/>
      <c r="AT131" s="109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4" t="s">
        <v>471</v>
      </c>
      <c r="B132" s="1105"/>
      <c r="C132" s="1105"/>
      <c r="D132" s="1105"/>
      <c r="E132" s="1105"/>
      <c r="F132" s="1105"/>
      <c r="G132" s="1105"/>
      <c r="H132" s="1105"/>
      <c r="I132" s="1105"/>
      <c r="J132" s="1105"/>
      <c r="K132" s="1105"/>
      <c r="L132" s="1105"/>
      <c r="M132" s="1105"/>
      <c r="N132" s="1105"/>
      <c r="O132" s="1105"/>
      <c r="P132" s="1105"/>
      <c r="Q132" s="1105"/>
      <c r="R132" s="1105"/>
      <c r="S132" s="1105"/>
      <c r="T132" s="1105"/>
      <c r="U132" s="1105"/>
      <c r="V132" s="1108" t="s">
        <v>472</v>
      </c>
      <c r="W132" s="1108"/>
      <c r="X132" s="1108"/>
      <c r="Y132" s="1108"/>
      <c r="Z132" s="1109"/>
      <c r="AA132" s="1110">
        <v>10.40340666</v>
      </c>
      <c r="AB132" s="1111"/>
      <c r="AC132" s="1111"/>
      <c r="AD132" s="1111"/>
      <c r="AE132" s="1112"/>
      <c r="AF132" s="1113">
        <v>9.4182947989999999</v>
      </c>
      <c r="AG132" s="1111"/>
      <c r="AH132" s="1111"/>
      <c r="AI132" s="1111"/>
      <c r="AJ132" s="1112"/>
      <c r="AK132" s="1113">
        <v>8.1604429320000005</v>
      </c>
      <c r="AL132" s="1111"/>
      <c r="AM132" s="1111"/>
      <c r="AN132" s="1111"/>
      <c r="AO132" s="1112"/>
      <c r="AP132" s="994"/>
      <c r="AQ132" s="995"/>
      <c r="AR132" s="995"/>
      <c r="AS132" s="995"/>
      <c r="AT132" s="111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6"/>
      <c r="B133" s="1107"/>
      <c r="C133" s="1107"/>
      <c r="D133" s="1107"/>
      <c r="E133" s="1107"/>
      <c r="F133" s="1107"/>
      <c r="G133" s="1107"/>
      <c r="H133" s="1107"/>
      <c r="I133" s="1107"/>
      <c r="J133" s="1107"/>
      <c r="K133" s="1107"/>
      <c r="L133" s="1107"/>
      <c r="M133" s="1107"/>
      <c r="N133" s="1107"/>
      <c r="O133" s="1107"/>
      <c r="P133" s="1107"/>
      <c r="Q133" s="1107"/>
      <c r="R133" s="1107"/>
      <c r="S133" s="1107"/>
      <c r="T133" s="1107"/>
      <c r="U133" s="1107"/>
      <c r="V133" s="1115" t="s">
        <v>473</v>
      </c>
      <c r="W133" s="1115"/>
      <c r="X133" s="1115"/>
      <c r="Y133" s="1115"/>
      <c r="Z133" s="1116"/>
      <c r="AA133" s="1117">
        <v>11.5</v>
      </c>
      <c r="AB133" s="1118"/>
      <c r="AC133" s="1118"/>
      <c r="AD133" s="1118"/>
      <c r="AE133" s="1119"/>
      <c r="AF133" s="1117">
        <v>10.3</v>
      </c>
      <c r="AG133" s="1118"/>
      <c r="AH133" s="1118"/>
      <c r="AI133" s="1118"/>
      <c r="AJ133" s="1119"/>
      <c r="AK133" s="1117">
        <v>9.3000000000000007</v>
      </c>
      <c r="AL133" s="1118"/>
      <c r="AM133" s="1118"/>
      <c r="AN133" s="1118"/>
      <c r="AO133" s="1119"/>
      <c r="AP133" s="1035"/>
      <c r="AQ133" s="1036"/>
      <c r="AR133" s="1036"/>
      <c r="AS133" s="1036"/>
      <c r="AT133" s="110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474</v>
      </c>
      <c r="B5" s="246"/>
      <c r="C5" s="246"/>
      <c r="D5" s="246"/>
      <c r="E5" s="246"/>
      <c r="F5" s="246"/>
      <c r="G5" s="246"/>
      <c r="H5" s="246"/>
      <c r="I5" s="246"/>
      <c r="J5" s="246"/>
      <c r="K5" s="246"/>
      <c r="L5" s="246"/>
      <c r="M5" s="246"/>
      <c r="N5" s="246"/>
      <c r="O5" s="247"/>
    </row>
    <row r="6" spans="1:16" ht="13.2">
      <c r="A6" s="248"/>
      <c r="B6" s="244"/>
      <c r="C6" s="244"/>
      <c r="D6" s="244"/>
      <c r="E6" s="244"/>
      <c r="F6" s="244"/>
      <c r="G6" s="249" t="s">
        <v>475</v>
      </c>
      <c r="H6" s="249"/>
      <c r="I6" s="249"/>
      <c r="J6" s="249"/>
      <c r="K6" s="244"/>
      <c r="L6" s="244"/>
      <c r="M6" s="244"/>
      <c r="N6" s="244"/>
    </row>
    <row r="7" spans="1:16" ht="13.2">
      <c r="A7" s="248"/>
      <c r="B7" s="244"/>
      <c r="C7" s="244"/>
      <c r="D7" s="244"/>
      <c r="E7" s="244"/>
      <c r="F7" s="244"/>
      <c r="G7" s="251"/>
      <c r="H7" s="252"/>
      <c r="I7" s="252"/>
      <c r="J7" s="253"/>
      <c r="K7" s="1124" t="s">
        <v>476</v>
      </c>
      <c r="L7" s="254"/>
      <c r="M7" s="255" t="s">
        <v>477</v>
      </c>
      <c r="N7" s="256"/>
    </row>
    <row r="8" spans="1:16" ht="13.2">
      <c r="A8" s="248"/>
      <c r="B8" s="244"/>
      <c r="C8" s="244"/>
      <c r="D8" s="244"/>
      <c r="E8" s="244"/>
      <c r="F8" s="244"/>
      <c r="G8" s="257"/>
      <c r="H8" s="258"/>
      <c r="I8" s="258"/>
      <c r="J8" s="259"/>
      <c r="K8" s="1125"/>
      <c r="L8" s="260" t="s">
        <v>478</v>
      </c>
      <c r="M8" s="261" t="s">
        <v>479</v>
      </c>
      <c r="N8" s="262" t="s">
        <v>480</v>
      </c>
    </row>
    <row r="9" spans="1:16" ht="13.2">
      <c r="A9" s="248"/>
      <c r="B9" s="244"/>
      <c r="C9" s="244"/>
      <c r="D9" s="244"/>
      <c r="E9" s="244"/>
      <c r="F9" s="244"/>
      <c r="G9" s="1126" t="s">
        <v>481</v>
      </c>
      <c r="H9" s="1127"/>
      <c r="I9" s="1127"/>
      <c r="J9" s="1128"/>
      <c r="K9" s="263">
        <v>44364210</v>
      </c>
      <c r="L9" s="264">
        <v>61983</v>
      </c>
      <c r="M9" s="265">
        <v>63107</v>
      </c>
      <c r="N9" s="266">
        <v>-1.8</v>
      </c>
    </row>
    <row r="10" spans="1:16" ht="13.2">
      <c r="A10" s="248"/>
      <c r="B10" s="244"/>
      <c r="C10" s="244"/>
      <c r="D10" s="244"/>
      <c r="E10" s="244"/>
      <c r="F10" s="244"/>
      <c r="G10" s="1126" t="s">
        <v>482</v>
      </c>
      <c r="H10" s="1127"/>
      <c r="I10" s="1127"/>
      <c r="J10" s="1128"/>
      <c r="K10" s="267">
        <v>654164</v>
      </c>
      <c r="L10" s="268">
        <v>914</v>
      </c>
      <c r="M10" s="269">
        <v>1396</v>
      </c>
      <c r="N10" s="270">
        <v>-34.5</v>
      </c>
    </row>
    <row r="11" spans="1:16" ht="13.5" customHeight="1">
      <c r="A11" s="248"/>
      <c r="B11" s="244"/>
      <c r="C11" s="244"/>
      <c r="D11" s="244"/>
      <c r="E11" s="244"/>
      <c r="F11" s="244"/>
      <c r="G11" s="1126" t="s">
        <v>483</v>
      </c>
      <c r="H11" s="1127"/>
      <c r="I11" s="1127"/>
      <c r="J11" s="1128"/>
      <c r="K11" s="267">
        <v>16876</v>
      </c>
      <c r="L11" s="268">
        <v>24</v>
      </c>
      <c r="M11" s="269">
        <v>49</v>
      </c>
      <c r="N11" s="270">
        <v>-51</v>
      </c>
    </row>
    <row r="12" spans="1:16" ht="13.5" customHeight="1">
      <c r="A12" s="248"/>
      <c r="B12" s="244"/>
      <c r="C12" s="244"/>
      <c r="D12" s="244"/>
      <c r="E12" s="244"/>
      <c r="F12" s="244"/>
      <c r="G12" s="1126" t="s">
        <v>484</v>
      </c>
      <c r="H12" s="1127"/>
      <c r="I12" s="1127"/>
      <c r="J12" s="1128"/>
      <c r="K12" s="267">
        <v>5100388</v>
      </c>
      <c r="L12" s="268">
        <v>7126</v>
      </c>
      <c r="M12" s="269">
        <v>1372</v>
      </c>
      <c r="N12" s="270">
        <v>419.4</v>
      </c>
    </row>
    <row r="13" spans="1:16" ht="13.5" customHeight="1">
      <c r="A13" s="248"/>
      <c r="B13" s="244"/>
      <c r="C13" s="244"/>
      <c r="D13" s="244"/>
      <c r="E13" s="244"/>
      <c r="F13" s="244"/>
      <c r="G13" s="1126" t="s">
        <v>485</v>
      </c>
      <c r="H13" s="1127"/>
      <c r="I13" s="1127"/>
      <c r="J13" s="1128"/>
      <c r="K13" s="267" t="s">
        <v>486</v>
      </c>
      <c r="L13" s="268" t="s">
        <v>486</v>
      </c>
      <c r="M13" s="269">
        <v>15</v>
      </c>
      <c r="N13" s="270" t="s">
        <v>486</v>
      </c>
    </row>
    <row r="14" spans="1:16" ht="13.5" customHeight="1">
      <c r="A14" s="248"/>
      <c r="B14" s="244"/>
      <c r="C14" s="244"/>
      <c r="D14" s="244"/>
      <c r="E14" s="244"/>
      <c r="F14" s="244"/>
      <c r="G14" s="1126" t="s">
        <v>487</v>
      </c>
      <c r="H14" s="1127"/>
      <c r="I14" s="1127"/>
      <c r="J14" s="1128"/>
      <c r="K14" s="267">
        <v>1721491</v>
      </c>
      <c r="L14" s="268">
        <v>2405</v>
      </c>
      <c r="M14" s="269">
        <v>1866</v>
      </c>
      <c r="N14" s="270">
        <v>28.9</v>
      </c>
    </row>
    <row r="15" spans="1:16" ht="13.5" customHeight="1">
      <c r="A15" s="248"/>
      <c r="B15" s="244"/>
      <c r="C15" s="244"/>
      <c r="D15" s="244"/>
      <c r="E15" s="244"/>
      <c r="F15" s="244"/>
      <c r="G15" s="1126" t="s">
        <v>488</v>
      </c>
      <c r="H15" s="1127"/>
      <c r="I15" s="1127"/>
      <c r="J15" s="1128"/>
      <c r="K15" s="267">
        <v>1561880</v>
      </c>
      <c r="L15" s="268">
        <v>2182</v>
      </c>
      <c r="M15" s="269">
        <v>1215</v>
      </c>
      <c r="N15" s="270">
        <v>79.599999999999994</v>
      </c>
    </row>
    <row r="16" spans="1:16" ht="13.2">
      <c r="A16" s="248"/>
      <c r="B16" s="244"/>
      <c r="C16" s="244"/>
      <c r="D16" s="244"/>
      <c r="E16" s="244"/>
      <c r="F16" s="244"/>
      <c r="G16" s="1129" t="s">
        <v>489</v>
      </c>
      <c r="H16" s="1130"/>
      <c r="I16" s="1130"/>
      <c r="J16" s="1131"/>
      <c r="K16" s="268">
        <v>-4088524</v>
      </c>
      <c r="L16" s="268">
        <v>-5712</v>
      </c>
      <c r="M16" s="269">
        <v>-5468</v>
      </c>
      <c r="N16" s="270">
        <v>4.5</v>
      </c>
    </row>
    <row r="17" spans="1:16" ht="13.2">
      <c r="A17" s="248"/>
      <c r="B17" s="244"/>
      <c r="C17" s="244"/>
      <c r="D17" s="244"/>
      <c r="E17" s="244"/>
      <c r="F17" s="244"/>
      <c r="G17" s="1129" t="s">
        <v>170</v>
      </c>
      <c r="H17" s="1130"/>
      <c r="I17" s="1130"/>
      <c r="J17" s="1131"/>
      <c r="K17" s="268">
        <v>49330485</v>
      </c>
      <c r="L17" s="268">
        <v>68921</v>
      </c>
      <c r="M17" s="269">
        <v>63553</v>
      </c>
      <c r="N17" s="270">
        <v>8.4</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490</v>
      </c>
      <c r="H19" s="244"/>
      <c r="I19" s="244"/>
      <c r="J19" s="244"/>
      <c r="K19" s="244"/>
      <c r="L19" s="244"/>
      <c r="M19" s="244"/>
      <c r="N19" s="244"/>
    </row>
    <row r="20" spans="1:16" ht="13.2">
      <c r="A20" s="248"/>
      <c r="B20" s="244"/>
      <c r="C20" s="244"/>
      <c r="D20" s="244"/>
      <c r="E20" s="244"/>
      <c r="F20" s="244"/>
      <c r="G20" s="272"/>
      <c r="H20" s="273"/>
      <c r="I20" s="273"/>
      <c r="J20" s="274"/>
      <c r="K20" s="275" t="s">
        <v>491</v>
      </c>
      <c r="L20" s="276" t="s">
        <v>492</v>
      </c>
      <c r="M20" s="277" t="s">
        <v>493</v>
      </c>
      <c r="N20" s="278"/>
    </row>
    <row r="21" spans="1:16" s="284" customFormat="1" ht="13.2">
      <c r="A21" s="279"/>
      <c r="B21" s="249"/>
      <c r="C21" s="249"/>
      <c r="D21" s="249"/>
      <c r="E21" s="249"/>
      <c r="F21" s="249"/>
      <c r="G21" s="1121" t="s">
        <v>494</v>
      </c>
      <c r="H21" s="1122"/>
      <c r="I21" s="1122"/>
      <c r="J21" s="1123"/>
      <c r="K21" s="280">
        <v>6.36</v>
      </c>
      <c r="L21" s="281">
        <v>6.55</v>
      </c>
      <c r="M21" s="282">
        <v>-0.19</v>
      </c>
      <c r="N21" s="249"/>
      <c r="O21" s="283"/>
      <c r="P21" s="279"/>
    </row>
    <row r="22" spans="1:16" s="284" customFormat="1" ht="13.2">
      <c r="A22" s="279"/>
      <c r="B22" s="249"/>
      <c r="C22" s="249"/>
      <c r="D22" s="249"/>
      <c r="E22" s="249"/>
      <c r="F22" s="249"/>
      <c r="G22" s="1121" t="s">
        <v>495</v>
      </c>
      <c r="H22" s="1122"/>
      <c r="I22" s="1122"/>
      <c r="J22" s="1123"/>
      <c r="K22" s="285">
        <v>103.3</v>
      </c>
      <c r="L22" s="286">
        <v>101.2</v>
      </c>
      <c r="M22" s="287">
        <v>2.1</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496</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497</v>
      </c>
      <c r="H29" s="249"/>
      <c r="I29" s="249"/>
      <c r="J29" s="249"/>
      <c r="K29" s="244"/>
      <c r="L29" s="244"/>
      <c r="M29" s="244"/>
      <c r="N29" s="244"/>
      <c r="O29" s="293"/>
    </row>
    <row r="30" spans="1:16" ht="13.2">
      <c r="A30" s="248"/>
      <c r="B30" s="244"/>
      <c r="C30" s="244"/>
      <c r="D30" s="244"/>
      <c r="E30" s="244"/>
      <c r="F30" s="244"/>
      <c r="G30" s="251"/>
      <c r="H30" s="252"/>
      <c r="I30" s="252"/>
      <c r="J30" s="253"/>
      <c r="K30" s="1124" t="s">
        <v>476</v>
      </c>
      <c r="L30" s="254"/>
      <c r="M30" s="255" t="s">
        <v>477</v>
      </c>
      <c r="N30" s="256"/>
    </row>
    <row r="31" spans="1:16" ht="13.2">
      <c r="A31" s="248"/>
      <c r="B31" s="244"/>
      <c r="C31" s="244"/>
      <c r="D31" s="244"/>
      <c r="E31" s="244"/>
      <c r="F31" s="244"/>
      <c r="G31" s="257"/>
      <c r="H31" s="258"/>
      <c r="I31" s="258"/>
      <c r="J31" s="259"/>
      <c r="K31" s="1125"/>
      <c r="L31" s="260" t="s">
        <v>478</v>
      </c>
      <c r="M31" s="261" t="s">
        <v>479</v>
      </c>
      <c r="N31" s="262" t="s">
        <v>480</v>
      </c>
    </row>
    <row r="32" spans="1:16" ht="27" customHeight="1">
      <c r="A32" s="248"/>
      <c r="B32" s="244"/>
      <c r="C32" s="244"/>
      <c r="D32" s="244"/>
      <c r="E32" s="244"/>
      <c r="F32" s="244"/>
      <c r="G32" s="1137" t="s">
        <v>498</v>
      </c>
      <c r="H32" s="1138"/>
      <c r="I32" s="1138"/>
      <c r="J32" s="1139"/>
      <c r="K32" s="294">
        <v>32664775</v>
      </c>
      <c r="L32" s="294">
        <v>45637</v>
      </c>
      <c r="M32" s="295">
        <v>34659</v>
      </c>
      <c r="N32" s="296">
        <v>31.7</v>
      </c>
    </row>
    <row r="33" spans="1:16" ht="13.5" customHeight="1">
      <c r="A33" s="248"/>
      <c r="B33" s="244"/>
      <c r="C33" s="244"/>
      <c r="D33" s="244"/>
      <c r="E33" s="244"/>
      <c r="F33" s="244"/>
      <c r="G33" s="1137" t="s">
        <v>499</v>
      </c>
      <c r="H33" s="1138"/>
      <c r="I33" s="1138"/>
      <c r="J33" s="1139"/>
      <c r="K33" s="294" t="s">
        <v>486</v>
      </c>
      <c r="L33" s="294" t="s">
        <v>486</v>
      </c>
      <c r="M33" s="295">
        <v>4073</v>
      </c>
      <c r="N33" s="296" t="s">
        <v>486</v>
      </c>
    </row>
    <row r="34" spans="1:16" ht="27" customHeight="1">
      <c r="A34" s="248"/>
      <c r="B34" s="244"/>
      <c r="C34" s="244"/>
      <c r="D34" s="244"/>
      <c r="E34" s="244"/>
      <c r="F34" s="244"/>
      <c r="G34" s="1137" t="s">
        <v>500</v>
      </c>
      <c r="H34" s="1138"/>
      <c r="I34" s="1138"/>
      <c r="J34" s="1139"/>
      <c r="K34" s="294">
        <v>5166667</v>
      </c>
      <c r="L34" s="294">
        <v>7219</v>
      </c>
      <c r="M34" s="295">
        <v>20339</v>
      </c>
      <c r="N34" s="296">
        <v>-64.5</v>
      </c>
    </row>
    <row r="35" spans="1:16" ht="27" customHeight="1">
      <c r="A35" s="248"/>
      <c r="B35" s="244"/>
      <c r="C35" s="244"/>
      <c r="D35" s="244"/>
      <c r="E35" s="244"/>
      <c r="F35" s="244"/>
      <c r="G35" s="1137" t="s">
        <v>501</v>
      </c>
      <c r="H35" s="1138"/>
      <c r="I35" s="1138"/>
      <c r="J35" s="1139"/>
      <c r="K35" s="294">
        <v>8314191</v>
      </c>
      <c r="L35" s="294">
        <v>11616</v>
      </c>
      <c r="M35" s="295">
        <v>13347</v>
      </c>
      <c r="N35" s="296">
        <v>-13</v>
      </c>
    </row>
    <row r="36" spans="1:16" ht="27" customHeight="1">
      <c r="A36" s="248"/>
      <c r="B36" s="244"/>
      <c r="C36" s="244"/>
      <c r="D36" s="244"/>
      <c r="E36" s="244"/>
      <c r="F36" s="244"/>
      <c r="G36" s="1137" t="s">
        <v>502</v>
      </c>
      <c r="H36" s="1138"/>
      <c r="I36" s="1138"/>
      <c r="J36" s="1139"/>
      <c r="K36" s="294">
        <v>138788</v>
      </c>
      <c r="L36" s="294">
        <v>194</v>
      </c>
      <c r="M36" s="295">
        <v>214</v>
      </c>
      <c r="N36" s="296">
        <v>-9.3000000000000007</v>
      </c>
    </row>
    <row r="37" spans="1:16" ht="13.5" customHeight="1">
      <c r="A37" s="248"/>
      <c r="B37" s="244"/>
      <c r="C37" s="244"/>
      <c r="D37" s="244"/>
      <c r="E37" s="244"/>
      <c r="F37" s="244"/>
      <c r="G37" s="1137" t="s">
        <v>503</v>
      </c>
      <c r="H37" s="1138"/>
      <c r="I37" s="1138"/>
      <c r="J37" s="1139"/>
      <c r="K37" s="294">
        <v>732263</v>
      </c>
      <c r="L37" s="294">
        <v>1023</v>
      </c>
      <c r="M37" s="295">
        <v>1185</v>
      </c>
      <c r="N37" s="296">
        <v>-13.7</v>
      </c>
    </row>
    <row r="38" spans="1:16" ht="27" customHeight="1">
      <c r="A38" s="248"/>
      <c r="B38" s="244"/>
      <c r="C38" s="244"/>
      <c r="D38" s="244"/>
      <c r="E38" s="244"/>
      <c r="F38" s="244"/>
      <c r="G38" s="1140" t="s">
        <v>504</v>
      </c>
      <c r="H38" s="1141"/>
      <c r="I38" s="1141"/>
      <c r="J38" s="1142"/>
      <c r="K38" s="297" t="s">
        <v>486</v>
      </c>
      <c r="L38" s="297" t="s">
        <v>486</v>
      </c>
      <c r="M38" s="298">
        <v>8</v>
      </c>
      <c r="N38" s="299" t="s">
        <v>486</v>
      </c>
      <c r="O38" s="293"/>
    </row>
    <row r="39" spans="1:16" ht="13.2">
      <c r="A39" s="248"/>
      <c r="B39" s="244"/>
      <c r="C39" s="244"/>
      <c r="D39" s="244"/>
      <c r="E39" s="244"/>
      <c r="F39" s="244"/>
      <c r="G39" s="1140" t="s">
        <v>505</v>
      </c>
      <c r="H39" s="1141"/>
      <c r="I39" s="1141"/>
      <c r="J39" s="1142"/>
      <c r="K39" s="300">
        <v>-10229461</v>
      </c>
      <c r="L39" s="300">
        <v>-14292</v>
      </c>
      <c r="M39" s="301">
        <v>-16624</v>
      </c>
      <c r="N39" s="302">
        <v>-14</v>
      </c>
      <c r="O39" s="293"/>
    </row>
    <row r="40" spans="1:16" ht="27" customHeight="1">
      <c r="A40" s="248"/>
      <c r="B40" s="244"/>
      <c r="C40" s="244"/>
      <c r="D40" s="244"/>
      <c r="E40" s="244"/>
      <c r="F40" s="244"/>
      <c r="G40" s="1137" t="s">
        <v>506</v>
      </c>
      <c r="H40" s="1138"/>
      <c r="I40" s="1138"/>
      <c r="J40" s="1139"/>
      <c r="K40" s="300">
        <v>-25459947</v>
      </c>
      <c r="L40" s="300">
        <v>-35571</v>
      </c>
      <c r="M40" s="301">
        <v>-34764</v>
      </c>
      <c r="N40" s="302">
        <v>2.2999999999999998</v>
      </c>
      <c r="O40" s="293"/>
    </row>
    <row r="41" spans="1:16" ht="13.2">
      <c r="A41" s="248"/>
      <c r="B41" s="244"/>
      <c r="C41" s="244"/>
      <c r="D41" s="244"/>
      <c r="E41" s="244"/>
      <c r="F41" s="244"/>
      <c r="G41" s="1143" t="s">
        <v>280</v>
      </c>
      <c r="H41" s="1144"/>
      <c r="I41" s="1144"/>
      <c r="J41" s="1145"/>
      <c r="K41" s="294">
        <v>11327276</v>
      </c>
      <c r="L41" s="300">
        <v>15826</v>
      </c>
      <c r="M41" s="301">
        <v>22437</v>
      </c>
      <c r="N41" s="302">
        <v>-29.5</v>
      </c>
      <c r="O41" s="293"/>
    </row>
    <row r="42" spans="1:16" ht="13.2">
      <c r="A42" s="248"/>
      <c r="B42" s="244"/>
      <c r="C42" s="244"/>
      <c r="D42" s="244"/>
      <c r="E42" s="244"/>
      <c r="F42" s="244"/>
      <c r="G42" s="303" t="s">
        <v>507</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ht="13.2">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32" t="s">
        <v>476</v>
      </c>
      <c r="J49" s="1134" t="s">
        <v>510</v>
      </c>
      <c r="K49" s="1135"/>
      <c r="L49" s="1135"/>
      <c r="M49" s="1135"/>
      <c r="N49" s="1136"/>
    </row>
    <row r="50" spans="1:14" ht="13.2">
      <c r="A50" s="248"/>
      <c r="B50" s="244"/>
      <c r="C50" s="244"/>
      <c r="D50" s="244"/>
      <c r="E50" s="244"/>
      <c r="F50" s="244"/>
      <c r="G50" s="312"/>
      <c r="H50" s="313"/>
      <c r="I50" s="1133"/>
      <c r="J50" s="314" t="s">
        <v>511</v>
      </c>
      <c r="K50" s="315" t="s">
        <v>512</v>
      </c>
      <c r="L50" s="316" t="s">
        <v>513</v>
      </c>
      <c r="M50" s="317" t="s">
        <v>514</v>
      </c>
      <c r="N50" s="318" t="s">
        <v>515</v>
      </c>
    </row>
    <row r="51" spans="1:14" ht="13.2">
      <c r="A51" s="248"/>
      <c r="B51" s="244"/>
      <c r="C51" s="244"/>
      <c r="D51" s="244"/>
      <c r="E51" s="244"/>
      <c r="F51" s="244"/>
      <c r="G51" s="310" t="s">
        <v>516</v>
      </c>
      <c r="H51" s="311"/>
      <c r="I51" s="319">
        <v>50669301</v>
      </c>
      <c r="J51" s="320">
        <v>70803</v>
      </c>
      <c r="K51" s="321">
        <v>-33.9</v>
      </c>
      <c r="L51" s="322">
        <v>52334</v>
      </c>
      <c r="M51" s="323">
        <v>-6.2</v>
      </c>
      <c r="N51" s="324">
        <v>-27.7</v>
      </c>
    </row>
    <row r="52" spans="1:14" ht="13.2">
      <c r="A52" s="248"/>
      <c r="B52" s="244"/>
      <c r="C52" s="244"/>
      <c r="D52" s="244"/>
      <c r="E52" s="244"/>
      <c r="F52" s="244"/>
      <c r="G52" s="325"/>
      <c r="H52" s="326" t="s">
        <v>517</v>
      </c>
      <c r="I52" s="327">
        <v>34511853</v>
      </c>
      <c r="J52" s="328">
        <v>48225</v>
      </c>
      <c r="K52" s="329">
        <v>-11.1</v>
      </c>
      <c r="L52" s="330">
        <v>29965</v>
      </c>
      <c r="M52" s="331">
        <v>-5</v>
      </c>
      <c r="N52" s="332">
        <v>-6.1</v>
      </c>
    </row>
    <row r="53" spans="1:14" ht="13.2">
      <c r="A53" s="248"/>
      <c r="B53" s="244"/>
      <c r="C53" s="244"/>
      <c r="D53" s="244"/>
      <c r="E53" s="244"/>
      <c r="F53" s="244"/>
      <c r="G53" s="310" t="s">
        <v>518</v>
      </c>
      <c r="H53" s="311"/>
      <c r="I53" s="319">
        <v>49493721</v>
      </c>
      <c r="J53" s="320">
        <v>69354</v>
      </c>
      <c r="K53" s="321">
        <v>-2</v>
      </c>
      <c r="L53" s="322">
        <v>48794</v>
      </c>
      <c r="M53" s="323">
        <v>-6.8</v>
      </c>
      <c r="N53" s="324">
        <v>4.8</v>
      </c>
    </row>
    <row r="54" spans="1:14" ht="13.2">
      <c r="A54" s="248"/>
      <c r="B54" s="244"/>
      <c r="C54" s="244"/>
      <c r="D54" s="244"/>
      <c r="E54" s="244"/>
      <c r="F54" s="244"/>
      <c r="G54" s="325"/>
      <c r="H54" s="326" t="s">
        <v>517</v>
      </c>
      <c r="I54" s="327">
        <v>25150490</v>
      </c>
      <c r="J54" s="328">
        <v>35243</v>
      </c>
      <c r="K54" s="329">
        <v>-26.9</v>
      </c>
      <c r="L54" s="330">
        <v>25698</v>
      </c>
      <c r="M54" s="331">
        <v>-14.2</v>
      </c>
      <c r="N54" s="332">
        <v>-12.7</v>
      </c>
    </row>
    <row r="55" spans="1:14" ht="13.2">
      <c r="A55" s="248"/>
      <c r="B55" s="244"/>
      <c r="C55" s="244"/>
      <c r="D55" s="244"/>
      <c r="E55" s="244"/>
      <c r="F55" s="244"/>
      <c r="G55" s="310" t="s">
        <v>519</v>
      </c>
      <c r="H55" s="311"/>
      <c r="I55" s="319">
        <v>54255145</v>
      </c>
      <c r="J55" s="320">
        <v>75439</v>
      </c>
      <c r="K55" s="321">
        <v>8.8000000000000007</v>
      </c>
      <c r="L55" s="322">
        <v>47129</v>
      </c>
      <c r="M55" s="323">
        <v>-3.4</v>
      </c>
      <c r="N55" s="324">
        <v>12.2</v>
      </c>
    </row>
    <row r="56" spans="1:14" ht="13.2">
      <c r="A56" s="248"/>
      <c r="B56" s="244"/>
      <c r="C56" s="244"/>
      <c r="D56" s="244"/>
      <c r="E56" s="244"/>
      <c r="F56" s="244"/>
      <c r="G56" s="325"/>
      <c r="H56" s="326" t="s">
        <v>517</v>
      </c>
      <c r="I56" s="327">
        <v>26131811</v>
      </c>
      <c r="J56" s="328">
        <v>36335</v>
      </c>
      <c r="K56" s="329">
        <v>3.1</v>
      </c>
      <c r="L56" s="330">
        <v>23069</v>
      </c>
      <c r="M56" s="331">
        <v>-10.199999999999999</v>
      </c>
      <c r="N56" s="332">
        <v>13.3</v>
      </c>
    </row>
    <row r="57" spans="1:14" ht="13.2">
      <c r="A57" s="248"/>
      <c r="B57" s="244"/>
      <c r="C57" s="244"/>
      <c r="D57" s="244"/>
      <c r="E57" s="244"/>
      <c r="F57" s="244"/>
      <c r="G57" s="310" t="s">
        <v>520</v>
      </c>
      <c r="H57" s="311"/>
      <c r="I57" s="319">
        <v>47256726</v>
      </c>
      <c r="J57" s="320">
        <v>65746</v>
      </c>
      <c r="K57" s="321">
        <v>-12.8</v>
      </c>
      <c r="L57" s="322">
        <v>50848</v>
      </c>
      <c r="M57" s="323">
        <v>7.9</v>
      </c>
      <c r="N57" s="324">
        <v>-20.7</v>
      </c>
    </row>
    <row r="58" spans="1:14" ht="13.2">
      <c r="A58" s="248"/>
      <c r="B58" s="244"/>
      <c r="C58" s="244"/>
      <c r="D58" s="244"/>
      <c r="E58" s="244"/>
      <c r="F58" s="244"/>
      <c r="G58" s="325"/>
      <c r="H58" s="326" t="s">
        <v>517</v>
      </c>
      <c r="I58" s="327">
        <v>21949734</v>
      </c>
      <c r="J58" s="328">
        <v>30538</v>
      </c>
      <c r="K58" s="329">
        <v>-16</v>
      </c>
      <c r="L58" s="330">
        <v>22583</v>
      </c>
      <c r="M58" s="331">
        <v>-2.1</v>
      </c>
      <c r="N58" s="332">
        <v>-13.9</v>
      </c>
    </row>
    <row r="59" spans="1:14" ht="13.2">
      <c r="A59" s="248"/>
      <c r="B59" s="244"/>
      <c r="C59" s="244"/>
      <c r="D59" s="244"/>
      <c r="E59" s="244"/>
      <c r="F59" s="244"/>
      <c r="G59" s="310" t="s">
        <v>521</v>
      </c>
      <c r="H59" s="311"/>
      <c r="I59" s="319">
        <v>43270452</v>
      </c>
      <c r="J59" s="320">
        <v>60455</v>
      </c>
      <c r="K59" s="321">
        <v>-8</v>
      </c>
      <c r="L59" s="322">
        <v>53572</v>
      </c>
      <c r="M59" s="323">
        <v>5.4</v>
      </c>
      <c r="N59" s="324">
        <v>-13.4</v>
      </c>
    </row>
    <row r="60" spans="1:14" ht="13.2">
      <c r="A60" s="248"/>
      <c r="B60" s="244"/>
      <c r="C60" s="244"/>
      <c r="D60" s="244"/>
      <c r="E60" s="244"/>
      <c r="F60" s="244"/>
      <c r="G60" s="325"/>
      <c r="H60" s="326" t="s">
        <v>517</v>
      </c>
      <c r="I60" s="333">
        <v>21816753</v>
      </c>
      <c r="J60" s="328">
        <v>30481</v>
      </c>
      <c r="K60" s="329">
        <v>-0.2</v>
      </c>
      <c r="L60" s="330">
        <v>25259</v>
      </c>
      <c r="M60" s="331">
        <v>11.8</v>
      </c>
      <c r="N60" s="332">
        <v>-12</v>
      </c>
    </row>
    <row r="61" spans="1:14" ht="13.2">
      <c r="A61" s="248"/>
      <c r="B61" s="244"/>
      <c r="C61" s="244"/>
      <c r="D61" s="244"/>
      <c r="E61" s="244"/>
      <c r="F61" s="244"/>
      <c r="G61" s="310" t="s">
        <v>522</v>
      </c>
      <c r="H61" s="334"/>
      <c r="I61" s="335">
        <v>48989069</v>
      </c>
      <c r="J61" s="336">
        <v>68359</v>
      </c>
      <c r="K61" s="337">
        <v>-9.6</v>
      </c>
      <c r="L61" s="338">
        <v>50535</v>
      </c>
      <c r="M61" s="339">
        <v>-0.6</v>
      </c>
      <c r="N61" s="324">
        <v>-9</v>
      </c>
    </row>
    <row r="62" spans="1:14" ht="13.2">
      <c r="A62" s="248"/>
      <c r="B62" s="244"/>
      <c r="C62" s="244"/>
      <c r="D62" s="244"/>
      <c r="E62" s="244"/>
      <c r="F62" s="244"/>
      <c r="G62" s="325"/>
      <c r="H62" s="326" t="s">
        <v>517</v>
      </c>
      <c r="I62" s="327">
        <v>25912128</v>
      </c>
      <c r="J62" s="328">
        <v>36164</v>
      </c>
      <c r="K62" s="329">
        <v>-10.199999999999999</v>
      </c>
      <c r="L62" s="330">
        <v>25315</v>
      </c>
      <c r="M62" s="331">
        <v>-3.9</v>
      </c>
      <c r="N62" s="332">
        <v>-6.3</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6" t="s">
        <v>3</v>
      </c>
      <c r="D47" s="1146"/>
      <c r="E47" s="1147"/>
      <c r="F47" s="11">
        <v>5.13</v>
      </c>
      <c r="G47" s="12">
        <v>5.13</v>
      </c>
      <c r="H47" s="12">
        <v>5.26</v>
      </c>
      <c r="I47" s="12">
        <v>5.21</v>
      </c>
      <c r="J47" s="13">
        <v>5.24</v>
      </c>
    </row>
    <row r="48" spans="2:10" ht="57.75" customHeight="1">
      <c r="B48" s="14"/>
      <c r="C48" s="1148" t="s">
        <v>4</v>
      </c>
      <c r="D48" s="1148"/>
      <c r="E48" s="1149"/>
      <c r="F48" s="15">
        <v>2.56</v>
      </c>
      <c r="G48" s="16">
        <v>2.4700000000000002</v>
      </c>
      <c r="H48" s="16">
        <v>2.4900000000000002</v>
      </c>
      <c r="I48" s="16">
        <v>3.17</v>
      </c>
      <c r="J48" s="17">
        <v>2.41</v>
      </c>
    </row>
    <row r="49" spans="2:10" ht="57.75" customHeight="1" thickBot="1">
      <c r="B49" s="18"/>
      <c r="C49" s="1150" t="s">
        <v>5</v>
      </c>
      <c r="D49" s="1150"/>
      <c r="E49" s="1151"/>
      <c r="F49" s="19">
        <v>1.38</v>
      </c>
      <c r="G49" s="20">
        <v>0.01</v>
      </c>
      <c r="H49" s="20">
        <v>0.23</v>
      </c>
      <c r="I49" s="20">
        <v>0.72</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8" t="s">
        <v>530</v>
      </c>
      <c r="D34" s="1158"/>
      <c r="E34" s="1159"/>
      <c r="F34" s="32">
        <v>9.4</v>
      </c>
      <c r="G34" s="33">
        <v>9.3800000000000008</v>
      </c>
      <c r="H34" s="33">
        <v>9.2100000000000009</v>
      </c>
      <c r="I34" s="33">
        <v>8.31</v>
      </c>
      <c r="J34" s="34">
        <v>7.9</v>
      </c>
      <c r="K34" s="22"/>
      <c r="L34" s="22"/>
      <c r="M34" s="22"/>
      <c r="N34" s="22"/>
      <c r="O34" s="22"/>
      <c r="P34" s="22"/>
    </row>
    <row r="35" spans="1:16" ht="39" customHeight="1">
      <c r="A35" s="22"/>
      <c r="B35" s="35"/>
      <c r="C35" s="1152" t="s">
        <v>531</v>
      </c>
      <c r="D35" s="1153"/>
      <c r="E35" s="1154"/>
      <c r="F35" s="36">
        <v>1.97</v>
      </c>
      <c r="G35" s="37">
        <v>2.65</v>
      </c>
      <c r="H35" s="37">
        <v>2.7</v>
      </c>
      <c r="I35" s="37">
        <v>2.77</v>
      </c>
      <c r="J35" s="38">
        <v>4.58</v>
      </c>
      <c r="K35" s="22"/>
      <c r="L35" s="22"/>
      <c r="M35" s="22"/>
      <c r="N35" s="22"/>
      <c r="O35" s="22"/>
      <c r="P35" s="22"/>
    </row>
    <row r="36" spans="1:16" ht="39" customHeight="1">
      <c r="A36" s="22"/>
      <c r="B36" s="35"/>
      <c r="C36" s="1152" t="s">
        <v>532</v>
      </c>
      <c r="D36" s="1153"/>
      <c r="E36" s="1154"/>
      <c r="F36" s="36">
        <v>2.4500000000000002</v>
      </c>
      <c r="G36" s="37">
        <v>3.22</v>
      </c>
      <c r="H36" s="37">
        <v>3.43</v>
      </c>
      <c r="I36" s="37">
        <v>3.45</v>
      </c>
      <c r="J36" s="38">
        <v>4.18</v>
      </c>
      <c r="K36" s="22"/>
      <c r="L36" s="22"/>
      <c r="M36" s="22"/>
      <c r="N36" s="22"/>
      <c r="O36" s="22"/>
      <c r="P36" s="22"/>
    </row>
    <row r="37" spans="1:16" ht="39" customHeight="1">
      <c r="A37" s="22"/>
      <c r="B37" s="35"/>
      <c r="C37" s="1152" t="s">
        <v>533</v>
      </c>
      <c r="D37" s="1153"/>
      <c r="E37" s="1154"/>
      <c r="F37" s="36">
        <v>1.2</v>
      </c>
      <c r="G37" s="37">
        <v>0.89</v>
      </c>
      <c r="H37" s="37">
        <v>1.61</v>
      </c>
      <c r="I37" s="37">
        <v>2.5299999999999998</v>
      </c>
      <c r="J37" s="38">
        <v>2.44</v>
      </c>
      <c r="K37" s="22"/>
      <c r="L37" s="22"/>
      <c r="M37" s="22"/>
      <c r="N37" s="22"/>
      <c r="O37" s="22"/>
      <c r="P37" s="22"/>
    </row>
    <row r="38" spans="1:16" ht="39" customHeight="1">
      <c r="A38" s="22"/>
      <c r="B38" s="35"/>
      <c r="C38" s="1152" t="s">
        <v>534</v>
      </c>
      <c r="D38" s="1153"/>
      <c r="E38" s="1154"/>
      <c r="F38" s="36">
        <v>2.56</v>
      </c>
      <c r="G38" s="37">
        <v>2.46</v>
      </c>
      <c r="H38" s="37">
        <v>2.46</v>
      </c>
      <c r="I38" s="37">
        <v>3.16</v>
      </c>
      <c r="J38" s="38">
        <v>2.41</v>
      </c>
      <c r="K38" s="22"/>
      <c r="L38" s="22"/>
      <c r="M38" s="22"/>
      <c r="N38" s="22"/>
      <c r="O38" s="22"/>
      <c r="P38" s="22"/>
    </row>
    <row r="39" spans="1:16" ht="39" customHeight="1">
      <c r="A39" s="22"/>
      <c r="B39" s="35"/>
      <c r="C39" s="1152" t="s">
        <v>535</v>
      </c>
      <c r="D39" s="1153"/>
      <c r="E39" s="1154"/>
      <c r="F39" s="36">
        <v>0.12</v>
      </c>
      <c r="G39" s="37">
        <v>0.1</v>
      </c>
      <c r="H39" s="37">
        <v>0.2</v>
      </c>
      <c r="I39" s="37">
        <v>0.25</v>
      </c>
      <c r="J39" s="38">
        <v>0.44</v>
      </c>
      <c r="K39" s="22"/>
      <c r="L39" s="22"/>
      <c r="M39" s="22"/>
      <c r="N39" s="22"/>
      <c r="O39" s="22"/>
      <c r="P39" s="22"/>
    </row>
    <row r="40" spans="1:16" ht="39" customHeight="1">
      <c r="A40" s="22"/>
      <c r="B40" s="35"/>
      <c r="C40" s="1152" t="s">
        <v>536</v>
      </c>
      <c r="D40" s="1153"/>
      <c r="E40" s="1154"/>
      <c r="F40" s="36">
        <v>0.14000000000000001</v>
      </c>
      <c r="G40" s="37">
        <v>0.16</v>
      </c>
      <c r="H40" s="37">
        <v>0.16</v>
      </c>
      <c r="I40" s="37">
        <v>0.24</v>
      </c>
      <c r="J40" s="38">
        <v>0.22</v>
      </c>
      <c r="K40" s="22"/>
      <c r="L40" s="22"/>
      <c r="M40" s="22"/>
      <c r="N40" s="22"/>
      <c r="O40" s="22"/>
      <c r="P40" s="22"/>
    </row>
    <row r="41" spans="1:16" ht="39" customHeight="1">
      <c r="A41" s="22"/>
      <c r="B41" s="35"/>
      <c r="C41" s="1152" t="s">
        <v>537</v>
      </c>
      <c r="D41" s="1153"/>
      <c r="E41" s="1154"/>
      <c r="F41" s="36">
        <v>0.14000000000000001</v>
      </c>
      <c r="G41" s="37">
        <v>0.15</v>
      </c>
      <c r="H41" s="37">
        <v>0.16</v>
      </c>
      <c r="I41" s="37">
        <v>0.15</v>
      </c>
      <c r="J41" s="38">
        <v>0.16</v>
      </c>
      <c r="K41" s="22"/>
      <c r="L41" s="22"/>
      <c r="M41" s="22"/>
      <c r="N41" s="22"/>
      <c r="O41" s="22"/>
      <c r="P41" s="22"/>
    </row>
    <row r="42" spans="1:16" ht="39" customHeight="1">
      <c r="A42" s="22"/>
      <c r="B42" s="39"/>
      <c r="C42" s="1152" t="s">
        <v>538</v>
      </c>
      <c r="D42" s="1153"/>
      <c r="E42" s="1154"/>
      <c r="F42" s="36" t="s">
        <v>539</v>
      </c>
      <c r="G42" s="37" t="s">
        <v>539</v>
      </c>
      <c r="H42" s="37" t="s">
        <v>486</v>
      </c>
      <c r="I42" s="37" t="s">
        <v>486</v>
      </c>
      <c r="J42" s="38" t="s">
        <v>486</v>
      </c>
      <c r="K42" s="22"/>
      <c r="L42" s="22"/>
      <c r="M42" s="22"/>
      <c r="N42" s="22"/>
      <c r="O42" s="22"/>
      <c r="P42" s="22"/>
    </row>
    <row r="43" spans="1:16" ht="39" customHeight="1" thickBot="1">
      <c r="A43" s="22"/>
      <c r="B43" s="40"/>
      <c r="C43" s="1155" t="s">
        <v>540</v>
      </c>
      <c r="D43" s="1156"/>
      <c r="E43" s="1157"/>
      <c r="F43" s="41">
        <v>0.12</v>
      </c>
      <c r="G43" s="42">
        <v>0.2</v>
      </c>
      <c r="H43" s="42">
        <v>0.19</v>
      </c>
      <c r="I43" s="42">
        <v>0.45</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8" t="s">
        <v>11</v>
      </c>
      <c r="C45" s="1169"/>
      <c r="D45" s="58"/>
      <c r="E45" s="1174" t="s">
        <v>12</v>
      </c>
      <c r="F45" s="1174"/>
      <c r="G45" s="1174"/>
      <c r="H45" s="1174"/>
      <c r="I45" s="1174"/>
      <c r="J45" s="1175"/>
      <c r="K45" s="59">
        <v>36030</v>
      </c>
      <c r="L45" s="60">
        <v>35206</v>
      </c>
      <c r="M45" s="60">
        <v>35029</v>
      </c>
      <c r="N45" s="60">
        <v>34746</v>
      </c>
      <c r="O45" s="61">
        <v>32665</v>
      </c>
      <c r="P45" s="48"/>
      <c r="Q45" s="48"/>
      <c r="R45" s="48"/>
      <c r="S45" s="48"/>
      <c r="T45" s="48"/>
      <c r="U45" s="48"/>
    </row>
    <row r="46" spans="1:21" ht="30.75" customHeight="1">
      <c r="A46" s="48"/>
      <c r="B46" s="1170"/>
      <c r="C46" s="1171"/>
      <c r="D46" s="62"/>
      <c r="E46" s="1162" t="s">
        <v>13</v>
      </c>
      <c r="F46" s="1162"/>
      <c r="G46" s="1162"/>
      <c r="H46" s="1162"/>
      <c r="I46" s="1162"/>
      <c r="J46" s="1163"/>
      <c r="K46" s="63" t="s">
        <v>486</v>
      </c>
      <c r="L46" s="64" t="s">
        <v>486</v>
      </c>
      <c r="M46" s="64" t="s">
        <v>486</v>
      </c>
      <c r="N46" s="64" t="s">
        <v>486</v>
      </c>
      <c r="O46" s="65" t="s">
        <v>486</v>
      </c>
      <c r="P46" s="48"/>
      <c r="Q46" s="48"/>
      <c r="R46" s="48"/>
      <c r="S46" s="48"/>
      <c r="T46" s="48"/>
      <c r="U46" s="48"/>
    </row>
    <row r="47" spans="1:21" ht="30.75" customHeight="1">
      <c r="A47" s="48"/>
      <c r="B47" s="1170"/>
      <c r="C47" s="1171"/>
      <c r="D47" s="62"/>
      <c r="E47" s="1162" t="s">
        <v>14</v>
      </c>
      <c r="F47" s="1162"/>
      <c r="G47" s="1162"/>
      <c r="H47" s="1162"/>
      <c r="I47" s="1162"/>
      <c r="J47" s="1163"/>
      <c r="K47" s="63">
        <v>2400</v>
      </c>
      <c r="L47" s="64">
        <v>3100</v>
      </c>
      <c r="M47" s="64">
        <v>3800</v>
      </c>
      <c r="N47" s="64">
        <v>4500</v>
      </c>
      <c r="O47" s="65">
        <v>5167</v>
      </c>
      <c r="P47" s="48"/>
      <c r="Q47" s="48"/>
      <c r="R47" s="48"/>
      <c r="S47" s="48"/>
      <c r="T47" s="48"/>
      <c r="U47" s="48"/>
    </row>
    <row r="48" spans="1:21" ht="30.75" customHeight="1">
      <c r="A48" s="48"/>
      <c r="B48" s="1170"/>
      <c r="C48" s="1171"/>
      <c r="D48" s="62"/>
      <c r="E48" s="1162" t="s">
        <v>15</v>
      </c>
      <c r="F48" s="1162"/>
      <c r="G48" s="1162"/>
      <c r="H48" s="1162"/>
      <c r="I48" s="1162"/>
      <c r="J48" s="1163"/>
      <c r="K48" s="63">
        <v>7977</v>
      </c>
      <c r="L48" s="64">
        <v>8060</v>
      </c>
      <c r="M48" s="64">
        <v>7839</v>
      </c>
      <c r="N48" s="64">
        <v>8348</v>
      </c>
      <c r="O48" s="65">
        <v>8314</v>
      </c>
      <c r="P48" s="48"/>
      <c r="Q48" s="48"/>
      <c r="R48" s="48"/>
      <c r="S48" s="48"/>
      <c r="T48" s="48"/>
      <c r="U48" s="48"/>
    </row>
    <row r="49" spans="1:21" ht="30.75" customHeight="1">
      <c r="A49" s="48"/>
      <c r="B49" s="1170"/>
      <c r="C49" s="1171"/>
      <c r="D49" s="62"/>
      <c r="E49" s="1162" t="s">
        <v>16</v>
      </c>
      <c r="F49" s="1162"/>
      <c r="G49" s="1162"/>
      <c r="H49" s="1162"/>
      <c r="I49" s="1162"/>
      <c r="J49" s="1163"/>
      <c r="K49" s="63">
        <v>182</v>
      </c>
      <c r="L49" s="64">
        <v>180</v>
      </c>
      <c r="M49" s="64">
        <v>173</v>
      </c>
      <c r="N49" s="64">
        <v>118</v>
      </c>
      <c r="O49" s="65">
        <v>139</v>
      </c>
      <c r="P49" s="48"/>
      <c r="Q49" s="48"/>
      <c r="R49" s="48"/>
      <c r="S49" s="48"/>
      <c r="T49" s="48"/>
      <c r="U49" s="48"/>
    </row>
    <row r="50" spans="1:21" ht="30.75" customHeight="1">
      <c r="A50" s="48"/>
      <c r="B50" s="1170"/>
      <c r="C50" s="1171"/>
      <c r="D50" s="62"/>
      <c r="E50" s="1162" t="s">
        <v>17</v>
      </c>
      <c r="F50" s="1162"/>
      <c r="G50" s="1162"/>
      <c r="H50" s="1162"/>
      <c r="I50" s="1162"/>
      <c r="J50" s="1163"/>
      <c r="K50" s="63">
        <v>2787</v>
      </c>
      <c r="L50" s="64">
        <v>2070</v>
      </c>
      <c r="M50" s="64">
        <v>1886</v>
      </c>
      <c r="N50" s="64">
        <v>788</v>
      </c>
      <c r="O50" s="65">
        <v>732</v>
      </c>
      <c r="P50" s="48"/>
      <c r="Q50" s="48"/>
      <c r="R50" s="48"/>
      <c r="S50" s="48"/>
      <c r="T50" s="48"/>
      <c r="U50" s="48"/>
    </row>
    <row r="51" spans="1:21" ht="30.75" customHeight="1">
      <c r="A51" s="48"/>
      <c r="B51" s="1172"/>
      <c r="C51" s="1173"/>
      <c r="D51" s="66"/>
      <c r="E51" s="1162" t="s">
        <v>18</v>
      </c>
      <c r="F51" s="1162"/>
      <c r="G51" s="1162"/>
      <c r="H51" s="1162"/>
      <c r="I51" s="1162"/>
      <c r="J51" s="1163"/>
      <c r="K51" s="63" t="s">
        <v>486</v>
      </c>
      <c r="L51" s="64" t="s">
        <v>486</v>
      </c>
      <c r="M51" s="64" t="s">
        <v>486</v>
      </c>
      <c r="N51" s="64" t="s">
        <v>486</v>
      </c>
      <c r="O51" s="65" t="s">
        <v>486</v>
      </c>
      <c r="P51" s="48"/>
      <c r="Q51" s="48"/>
      <c r="R51" s="48"/>
      <c r="S51" s="48"/>
      <c r="T51" s="48"/>
      <c r="U51" s="48"/>
    </row>
    <row r="52" spans="1:21" ht="30.75" customHeight="1">
      <c r="A52" s="48"/>
      <c r="B52" s="1160" t="s">
        <v>19</v>
      </c>
      <c r="C52" s="1161"/>
      <c r="D52" s="66"/>
      <c r="E52" s="1162" t="s">
        <v>20</v>
      </c>
      <c r="F52" s="1162"/>
      <c r="G52" s="1162"/>
      <c r="H52" s="1162"/>
      <c r="I52" s="1162"/>
      <c r="J52" s="1163"/>
      <c r="K52" s="63">
        <v>31425</v>
      </c>
      <c r="L52" s="64">
        <v>33005</v>
      </c>
      <c r="M52" s="64">
        <v>34246</v>
      </c>
      <c r="N52" s="64">
        <v>35322</v>
      </c>
      <c r="O52" s="65">
        <v>35688</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17951</v>
      </c>
      <c r="L53" s="69">
        <v>15611</v>
      </c>
      <c r="M53" s="69">
        <v>14481</v>
      </c>
      <c r="N53" s="69">
        <v>13178</v>
      </c>
      <c r="O53" s="70">
        <v>11329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2016-05-18T11:46:17Z</cp:lastPrinted>
  <dcterms:created xsi:type="dcterms:W3CDTF">2016-02-15T01:30:52Z</dcterms:created>
  <dcterms:modified xsi:type="dcterms:W3CDTF">2016-05-25T23:39:23Z</dcterms:modified>
  <cp:category/>
</cp:coreProperties>
</file>