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4">'経常経費分析表（経常収支比率の分析）'!$A$1:$AH$88</definedName>
    <definedName name="_xlnm.Print_Area" localSheetId="3">財政比較分析表!$A$1:$AK$97</definedName>
  </definedNames>
  <calcPr calcId="145621"/>
</workbook>
</file>

<file path=xl/calcChain.xml><?xml version="1.0" encoding="utf-8"?>
<calcChain xmlns="http://schemas.openxmlformats.org/spreadsheetml/2006/main">
  <c r="DQ102" i="11" l="1"/>
  <c r="DL102" i="11"/>
  <c r="DG102" i="11"/>
  <c r="DB102" i="11"/>
  <c r="CW102" i="11"/>
  <c r="CR102" i="11"/>
  <c r="Q72" i="11"/>
  <c r="Q68" i="11"/>
  <c r="AP10" i="11"/>
  <c r="BG35" i="9" l="1"/>
  <c r="BG34"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U39" i="9"/>
  <c r="BE38" i="9"/>
  <c r="U38" i="9"/>
  <c r="BE37" i="9"/>
  <c r="BE36" i="9"/>
  <c r="CO34" i="9"/>
  <c r="CO35" i="9" s="1"/>
  <c r="CO36" i="9" s="1"/>
  <c r="CO37" i="9" s="1"/>
  <c r="CO38" i="9" s="1"/>
  <c r="CO39" i="9" s="1"/>
  <c r="CO40" i="9" s="1"/>
  <c r="CO41" i="9" s="1"/>
  <c r="CO42" i="9" s="1"/>
  <c r="CO43" i="9" s="1"/>
  <c r="BW34" i="9"/>
  <c r="BW35" i="9" s="1"/>
  <c r="BW36" i="9" s="1"/>
  <c r="BW37" i="9" s="1"/>
  <c r="BW38" i="9" s="1"/>
  <c r="BW39" i="9" s="1"/>
  <c r="BW40" i="9" s="1"/>
  <c r="BW41" i="9" s="1"/>
  <c r="BW42" i="9" s="1"/>
  <c r="C34" i="9"/>
  <c r="C35" i="9" l="1"/>
  <c r="C36" i="9" s="1"/>
  <c r="C37" i="9" s="1"/>
  <c r="C38" i="9" s="1"/>
  <c r="C39" i="9" s="1"/>
  <c r="C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AM39" i="9" s="1"/>
  <c r="BE34" i="9"/>
  <c r="BE35" i="9" s="1"/>
</calcChain>
</file>

<file path=xl/sharedStrings.xml><?xml version="1.0" encoding="utf-8"?>
<sst xmlns="http://schemas.openxmlformats.org/spreadsheetml/2006/main" count="1112" uniqueCount="601">
  <si>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</si>
  <si>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</si>
  <si>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</si>
  <si>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</si>
  <si>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</si>
  <si>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</si>
  <si>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</si>
  <si>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</si>
  <si>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</si>
  <si>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</si>
  <si>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</si>
  <si>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</si>
  <si>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</si>
  <si>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</si>
  <si>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</si>
  <si>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</si>
  <si>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</si>
  <si>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</si>
  <si>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</si>
  <si>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</si>
  <si>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</si>
  <si>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</si>
  <si>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</si>
  <si>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</si>
  <si>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</si>
  <si>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</si>
  <si>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</si>
  <si>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</si>
  <si>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</si>
  <si>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</si>
  <si>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</si>
  <si>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</si>
  <si>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</si>
  <si>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</si>
  <si>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</si>
  <si>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</si>
  <si>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</si>
  <si>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</si>
  <si>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</si>
  <si>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</si>
  <si>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</si>
  <si>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</si>
  <si>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</si>
  <si>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</si>
  <si>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</si>
  <si>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</si>
  <si>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</si>
  <si>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</si>
  <si>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</si>
  <si>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</si>
  <si>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</si>
  <si>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</si>
  <si>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</si>
  <si>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</si>
  <si>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</si>
  <si>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</si>
  <si>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</si>
  <si>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</si>
  <si>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</si>
  <si>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</si>
  <si>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</si>
  <si>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</si>
  <si>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</si>
  <si>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</si>
  <si>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</si>
  <si>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</si>
  <si>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</si>
  <si>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</si>
  <si>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</si>
  <si>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</si>
  <si>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</si>
  <si>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</si>
  <si>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</si>
  <si>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</si>
  <si>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</si>
  <si>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</si>
  <si>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</si>
  <si>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</si>
  <si>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</si>
  <si>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</si>
  <si>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</si>
  <si>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</si>
  <si>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</si>
  <si>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</si>
  <si>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</si>
  <si>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</si>
  <si>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</si>
  <si>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</si>
  <si>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</si>
  <si>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</si>
  <si>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</si>
  <si>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</si>
  <si>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</si>
  <si>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</si>
  <si>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</si>
  <si>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</si>
  <si>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</si>
  <si>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</si>
  <si>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</si>
  <si>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</si>
  <si>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</si>
  <si>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</si>
  <si>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</si>
  <si>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</si>
  <si>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</si>
  <si>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</si>
  <si>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</si>
  <si>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</si>
  <si>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</si>
  <si>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</si>
  <si>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</si>
  <si>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</si>
  <si>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</si>
  <si>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</si>
  <si>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</si>
  <si>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</si>
  <si>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</si>
  <si>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</si>
  <si>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</si>
  <si>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</si>
  <si>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</si>
  <si>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</si>
  <si>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</si>
  <si>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</si>
  <si>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</si>
  <si>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</si>
  <si>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</si>
  <si>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</si>
  <si>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</si>
  <si>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</si>
  <si>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</si>
  <si>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</si>
  <si>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</si>
  <si>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</si>
  <si>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</si>
  <si>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</si>
  <si>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</si>
  <si>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</si>
  <si>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</si>
  <si>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</si>
  <si>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</si>
  <si>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</si>
  <si>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</si>
  <si>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</si>
  <si>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</si>
  <si>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</si>
  <si>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</si>
  <si>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</si>
  <si>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</si>
  <si>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</si>
  <si>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</si>
  <si>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</si>
  <si>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</si>
  <si>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</si>
  <si>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</si>
  <si>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</si>
  <si>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</si>
  <si>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</si>
  <si>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</si>
  <si>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</si>
  <si>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</si>
  <si>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</si>
  <si>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</si>
  <si>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</si>
  <si>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</si>
  <si>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</si>
  <si>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</si>
  <si>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</si>
  <si>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</si>
  <si>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</si>
  <si>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</si>
  <si>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</si>
  <si>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</si>
  <si>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</si>
  <si>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</si>
  <si>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</si>
  <si>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</si>
  <si>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</si>
  <si>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</si>
  <si>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</si>
  <si>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</si>
  <si>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</si>
  <si>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</si>
  <si>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</si>
  <si>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</si>
  <si>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</si>
  <si>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</si>
  <si>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</si>
  <si>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</si>
  <si>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</si>
  <si>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</si>
  <si>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</si>
  <si>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</si>
  <si>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</si>
  <si>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</si>
  <si>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</si>
  <si>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</si>
  <si>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</si>
  <si>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</si>
  <si>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</si>
  <si>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</si>
  <si>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</si>
  <si>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</si>
  <si>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</si>
  <si>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</si>
  <si>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</si>
  <si>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</si>
  <si>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</si>
  <si>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</si>
  <si>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</si>
  <si>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</si>
  <si>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</si>
  <si>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</si>
  <si>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</si>
  <si>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</si>
  <si>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</si>
  <si>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</si>
  <si>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</si>
  <si>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</si>
  <si>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</si>
  <si>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</si>
  <si>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</si>
  <si>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</si>
  <si>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</si>
  <si>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</si>
  <si>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</si>
  <si>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</si>
  <si>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</si>
  <si>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</si>
  <si>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</si>
  <si>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</si>
  <si>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</si>
  <si>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</si>
  <si>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</si>
  <si>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</si>
  <si>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</si>
  <si>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</si>
  <si>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</si>
  <si>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</si>
  <si>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</si>
  <si>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</si>
  <si>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</si>
  <si>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</si>
  <si>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</si>
  <si>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</si>
  <si>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</si>
  <si>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</si>
  <si>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</si>
  <si>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</si>
  <si>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</si>
  <si>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</si>
  <si>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</si>
  <si>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</si>
  <si>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</si>
  <si>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</si>
  <si>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</si>
  <si>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</si>
  <si>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</si>
  <si>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</si>
  <si>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</si>
  <si>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</si>
  <si>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</si>
  <si>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</si>
  <si>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</si>
  <si>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</si>
  <si>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</si>
  <si>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</si>
  <si>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</si>
  <si>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</si>
  <si>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</si>
  <si>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</si>
  <si>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</si>
  <si>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</si>
  <si>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</si>
  <si>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</si>
  <si>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</si>
  <si>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</si>
  <si>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</si>
  <si>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</si>
  <si>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</si>
  <si>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</si>
  <si>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</si>
  <si>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</si>
  <si>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</si>
  <si>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</si>
  <si>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</si>
  <si>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</si>
  <si>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</si>
  <si>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</si>
  <si>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</si>
  <si>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</si>
  <si>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</si>
  <si>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</si>
  <si>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</si>
  <si>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</si>
  <si>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</si>
  <si>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</si>
  <si>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</si>
  <si>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</si>
  <si>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</si>
  <si>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</si>
  <si>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</si>
  <si>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</si>
  <si>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</si>
  <si>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</si>
  <si>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</si>
  <si>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</si>
  <si>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</si>
  <si>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</si>
  <si>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</si>
  <si>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</si>
  <si>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</si>
  <si>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</si>
  <si>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</si>
  <si>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</si>
  <si>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</si>
  <si>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</si>
  <si>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</si>
  <si>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</si>
  <si>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</si>
  <si>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</si>
  <si>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</si>
  <si>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</si>
  <si>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</si>
  <si>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</si>
  <si>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</si>
  <si>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</si>
  <si>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</si>
  <si>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</si>
  <si>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</si>
  <si>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</si>
  <si>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</si>
  <si>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</si>
  <si>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</si>
  <si>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</si>
  <si>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</si>
  <si>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</si>
  <si>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</si>
  <si>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</si>
  <si>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</si>
  <si>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</si>
  <si>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</si>
  <si>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</si>
  <si>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</si>
  <si>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</si>
  <si>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</si>
  <si>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</si>
  <si>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</si>
  <si>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</si>
  <si>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</si>
  <si>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</si>
  <si>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</si>
  <si>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</si>
  <si>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</si>
  <si>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</si>
  <si>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</si>
  <si>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</si>
  <si>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</si>
  <si>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</si>
  <si>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</si>
  <si>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</si>
  <si>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</si>
  <si>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</si>
  <si>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</si>
  <si>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</si>
  <si>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</si>
  <si>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</si>
  <si>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</si>
  <si>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</si>
  <si>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</si>
  <si>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</si>
  <si>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</si>
  <si>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</si>
  <si>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</si>
  <si>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</si>
  <si>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</si>
  <si>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</si>
  <si>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</si>
  <si>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下水道事業会計</t>
    <phoneticPr fontId="5"/>
  </si>
  <si>
    <t>高速度鉄道事業会計</t>
    <phoneticPr fontId="5"/>
  </si>
  <si>
    <t>市場及びと畜場特別会計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</si>
  <si>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</si>
  <si>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</si>
  <si>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</si>
  <si>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</si>
  <si>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</si>
  <si>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</si>
  <si>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</si>
  <si>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</si>
  <si>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</si>
  <si>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</si>
  <si>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</si>
  <si>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</si>
  <si>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</si>
  <si>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</si>
  <si>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</si>
  <si>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</si>
  <si>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</si>
  <si>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</si>
  <si>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</si>
  <si>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</si>
  <si>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</si>
  <si>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</si>
  <si>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</si>
  <si>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</si>
  <si>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</si>
  <si>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</si>
  <si>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</si>
  <si>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</si>
  <si>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</si>
  <si>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</si>
  <si>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</si>
  <si>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</si>
  <si>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</si>
  <si>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</si>
  <si>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</si>
  <si>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</si>
  <si>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</si>
  <si>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</si>
  <si>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</si>
  <si>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</si>
  <si>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</si>
  <si>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</si>
  <si>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</si>
  <si>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</si>
  <si>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</si>
  <si>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</si>
  <si>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</si>
  <si>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</si>
  <si>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</si>
  <si>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</si>
  <si>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</si>
  <si>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</si>
  <si>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</si>
  <si>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</si>
  <si>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</si>
  <si>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</si>
  <si>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</si>
  <si>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</si>
  <si>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</si>
  <si>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</si>
  <si>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</si>
  <si>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</si>
  <si>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</si>
  <si>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</si>
  <si>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</si>
  <si>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</si>
  <si>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</si>
  <si>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</si>
  <si>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</si>
  <si>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</si>
  <si>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</si>
  <si>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</si>
  <si>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</si>
  <si>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</si>
  <si>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</si>
  <si>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</si>
  <si>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</si>
  <si>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</si>
  <si>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</si>
  <si>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</si>
  <si>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</si>
  <si>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</si>
  <si>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</si>
  <si>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</si>
  <si>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</si>
  <si>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</si>
  <si>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</si>
  <si>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</si>
  <si>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</si>
  <si>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</si>
  <si>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</si>
  <si>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</si>
  <si>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</si>
  <si>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</si>
  <si>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</si>
  <si>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</si>
  <si>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</si>
  <si>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</si>
  <si>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</si>
  <si>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</si>
  <si>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</si>
  <si>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</si>
  <si>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</si>
  <si>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</si>
  <si>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</si>
  <si>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</si>
  <si>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</si>
  <si>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</si>
  <si>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</si>
  <si>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</si>
  <si>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</si>
  <si>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</si>
  <si>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</si>
  <si>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</si>
  <si>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</si>
  <si>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</si>
  <si>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</si>
  <si>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</si>
  <si>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</si>
  <si>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</si>
  <si>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</si>
  <si>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</si>
  <si>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</si>
  <si>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</si>
  <si>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</si>
  <si>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</si>
  <si>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</si>
  <si>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</si>
  <si>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</si>
  <si>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</si>
  <si>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</si>
  <si>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</si>
  <si>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0.49</t>
  </si>
  <si>
    <t>▲ 0.08</t>
  </si>
  <si>
    <t>▲ 0.16</t>
  </si>
  <si>
    <t>▲ 0.00</t>
  </si>
  <si>
    <t>自動車運送事業会計</t>
  </si>
  <si>
    <t>▲ 1.12</t>
  </si>
  <si>
    <t>▲ 0.90</t>
  </si>
  <si>
    <t>▲ 0.72</t>
  </si>
  <si>
    <t>▲ 0.52</t>
  </si>
  <si>
    <t>▲ 0.38</t>
  </si>
  <si>
    <t>水道事業会計</t>
  </si>
  <si>
    <t>下水道事業会計</t>
  </si>
  <si>
    <t>病院事業会計</t>
  </si>
  <si>
    <t>▲ 0.09</t>
  </si>
  <si>
    <t>工業用水道事業会計</t>
  </si>
  <si>
    <t>一般会計</t>
  </si>
  <si>
    <t>国民健康保険特別会計</t>
  </si>
  <si>
    <t>後期高齢者医療特別会計</t>
  </si>
  <si>
    <t>その他会計（赤字）</t>
  </si>
  <si>
    <t>その他会計（黒字）</t>
  </si>
  <si>
    <t>一般会計</t>
    <phoneticPr fontId="5"/>
  </si>
  <si>
    <t>母子父子寡婦福祉資金貸付金特別会計</t>
    <phoneticPr fontId="5"/>
  </si>
  <si>
    <t>-</t>
    <phoneticPr fontId="5"/>
  </si>
  <si>
    <t>-</t>
    <phoneticPr fontId="5"/>
  </si>
  <si>
    <t>土地区画整理組合貸付金特別会計</t>
    <phoneticPr fontId="5"/>
  </si>
  <si>
    <t>墓地公園整備事業特別会計</t>
    <phoneticPr fontId="5"/>
  </si>
  <si>
    <t>基金特別会計</t>
    <phoneticPr fontId="5"/>
  </si>
  <si>
    <t>-</t>
    <phoneticPr fontId="2"/>
  </si>
  <si>
    <t>用地先行取得特別会計</t>
    <phoneticPr fontId="5"/>
  </si>
  <si>
    <t>公債特別会計</t>
    <phoneticPr fontId="5"/>
  </si>
  <si>
    <t>国民健康保険特別会計</t>
    <phoneticPr fontId="5"/>
  </si>
  <si>
    <t>後期高齢者医療特別会計</t>
    <phoneticPr fontId="5"/>
  </si>
  <si>
    <t>-</t>
    <phoneticPr fontId="2"/>
  </si>
  <si>
    <t>介護保険特別会計</t>
    <phoneticPr fontId="5"/>
  </si>
  <si>
    <t>-</t>
    <phoneticPr fontId="2"/>
  </si>
  <si>
    <t>農業共済事業特別会計</t>
    <phoneticPr fontId="5"/>
  </si>
  <si>
    <t>病院事業会計</t>
    <phoneticPr fontId="5"/>
  </si>
  <si>
    <t>法適用企業</t>
    <rPh sb="0" eb="1">
      <t>ホウ</t>
    </rPh>
    <rPh sb="1" eb="3">
      <t>テキヨウ</t>
    </rPh>
    <rPh sb="3" eb="5">
      <t>キギョウ</t>
    </rPh>
    <phoneticPr fontId="1"/>
  </si>
  <si>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</si>
  <si>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</si>
  <si>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</si>
  <si>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</si>
  <si>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</si>
  <si>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</si>
  <si>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法非適用企業</t>
    <rPh sb="0" eb="1">
      <t>ホウ</t>
    </rPh>
    <rPh sb="1" eb="2">
      <t>ヒ</t>
    </rPh>
    <rPh sb="2" eb="4">
      <t>テキヨウ</t>
    </rPh>
    <rPh sb="4" eb="6">
      <t>キギョウ</t>
    </rPh>
    <phoneticPr fontId="1"/>
  </si>
  <si>
    <t>市街地再開発事業特別会計</t>
    <phoneticPr fontId="5"/>
  </si>
  <si>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</si>
  <si>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</si>
  <si>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</si>
  <si>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</si>
  <si>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</si>
  <si>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</si>
  <si>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</si>
  <si>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</si>
  <si>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phoneticPr fontId="2"/>
  </si>
  <si>
    <t>名古屋市民休暇村管理公社</t>
    <phoneticPr fontId="2"/>
  </si>
  <si>
    <t>名古屋フィルハーモニー交響楽団</t>
    <phoneticPr fontId="2"/>
  </si>
  <si>
    <t>名古屋市文化振興事業団</t>
    <phoneticPr fontId="2"/>
  </si>
  <si>
    <t>○</t>
    <phoneticPr fontId="2"/>
  </si>
  <si>
    <t>名古屋産業振興公社</t>
    <phoneticPr fontId="2"/>
  </si>
  <si>
    <t>名古屋市中小企業共済会</t>
    <phoneticPr fontId="2"/>
  </si>
  <si>
    <t>名古屋食肉公社</t>
    <phoneticPr fontId="2"/>
  </si>
  <si>
    <t>名古屋市小規模事業金融公社</t>
    <phoneticPr fontId="2"/>
  </si>
  <si>
    <t>名古屋観光コンベンションビューロー</t>
    <phoneticPr fontId="2"/>
  </si>
  <si>
    <t>名古屋国際芸術文化交流財団</t>
    <phoneticPr fontId="2"/>
  </si>
  <si>
    <t>魚アラ処理公社</t>
    <phoneticPr fontId="2"/>
  </si>
  <si>
    <t>名古屋まちづくり公社</t>
    <phoneticPr fontId="2"/>
  </si>
  <si>
    <t>なごや建設事業サービス財団</t>
    <phoneticPr fontId="2"/>
  </si>
  <si>
    <t>名古屋市教育スポーツ協会</t>
    <phoneticPr fontId="2"/>
  </si>
  <si>
    <t>木曽三川水源造成公社</t>
    <phoneticPr fontId="2"/>
  </si>
  <si>
    <t>暴力追放愛知県民会議</t>
    <phoneticPr fontId="2"/>
  </si>
  <si>
    <t>名古屋食肉市場</t>
    <phoneticPr fontId="2"/>
  </si>
  <si>
    <t>国際デザインセンター</t>
    <phoneticPr fontId="2"/>
  </si>
  <si>
    <t>名古屋埠頭</t>
    <phoneticPr fontId="2"/>
  </si>
  <si>
    <t>名古屋テレビ塔</t>
    <phoneticPr fontId="2"/>
  </si>
  <si>
    <t>名古屋昭和建物サービス</t>
    <phoneticPr fontId="2"/>
  </si>
  <si>
    <t>若宮大通駐車場</t>
    <phoneticPr fontId="2"/>
  </si>
  <si>
    <t>名古屋ガイドウェイバス</t>
    <phoneticPr fontId="2"/>
  </si>
  <si>
    <t>栄公園振興</t>
    <phoneticPr fontId="2"/>
  </si>
  <si>
    <t>名古屋臨海高速鉄道</t>
    <phoneticPr fontId="2"/>
  </si>
  <si>
    <t>名古屋西部ソイルリサイクル</t>
    <phoneticPr fontId="2"/>
  </si>
  <si>
    <t>名古屋交通開発機構</t>
    <phoneticPr fontId="2"/>
  </si>
  <si>
    <t>名古屋市住宅供給公社</t>
    <phoneticPr fontId="2"/>
  </si>
  <si>
    <t>名古屋市土地開発公社</t>
    <phoneticPr fontId="2"/>
  </si>
  <si>
    <t>名古屋高速道路公社</t>
    <phoneticPr fontId="2"/>
  </si>
  <si>
    <t>公立大学法人名古屋市立大学</t>
    <phoneticPr fontId="2"/>
  </si>
  <si>
    <t>名古屋上下水道総合サービス</t>
    <phoneticPr fontId="2"/>
  </si>
  <si>
    <t>愛知県競馬組合　一般会計</t>
    <rPh sb="0" eb="3">
      <t>アイチケン</t>
    </rPh>
    <rPh sb="3" eb="5">
      <t>ケイバ</t>
    </rPh>
    <rPh sb="5" eb="7">
      <t>クミアイ</t>
    </rPh>
    <rPh sb="8" eb="10">
      <t>イッパン</t>
    </rPh>
    <rPh sb="10" eb="12">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</si>
</sst>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30" fillId="0" borderId="112" xfId="33" applyNumberFormat="1" applyFont="1" applyBorder="1" applyAlignment="1" applyProtection="1">
      <alignment horizontal="left" vertical="center" wrapText="1" shrinkToFit="1"/>
      <protection locked="0"/>
    </xf>
    <xf numFmtId="0" fontId="30" fillId="0" borderId="113" xfId="33" applyNumberFormat="1" applyFont="1" applyBorder="1" applyAlignment="1" applyProtection="1">
      <alignment horizontal="left" vertical="center" wrapText="1" shrinkToFit="1"/>
      <protection locked="0"/>
    </xf>
    <xf numFmtId="0" fontId="30" fillId="0" borderId="119" xfId="33" applyNumberFormat="1" applyFont="1" applyBorder="1" applyAlignment="1" applyProtection="1">
      <alignment horizontal="left" vertical="center" wrapText="1"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88"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Fill="1" applyBorder="1" applyAlignment="1" applyProtection="1">
      <alignment horizontal="right" vertical="center" shrinkToFit="1"/>
      <protection locked="0"/>
    </xf>
    <xf numFmtId="177" fontId="26" fillId="0" borderId="102"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Fill="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applyNumberFormat="1" applyFont="1" applyFill="1" applyBorder="1" applyAlignment="1" applyProtection="1">
      <alignment horizontal="right" vertical="center" shrinkToFit="1"/>
      <protection locked="0"/>
    </xf>
    <xf numFmtId="177" fontId="26" fillId="0" borderId="113" xfId="30" applyNumberFormat="1" applyFont="1" applyFill="1" applyBorder="1" applyAlignment="1" applyProtection="1">
      <alignment horizontal="right" vertical="center" shrinkToFit="1"/>
      <protection locked="0"/>
    </xf>
    <xf numFmtId="177" fontId="26" fillId="0" borderId="120"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40517</c:v>
                </c:pt>
                <c:pt idx="1">
                  <c:v>38562</c:v>
                </c:pt>
                <c:pt idx="2">
                  <c:v>31991</c:v>
                </c:pt>
                <c:pt idx="3">
                  <c:v>40184</c:v>
                </c:pt>
                <c:pt idx="4">
                  <c:v>43709</c:v>
                </c:pt>
              </c:numCache>
            </c:numRef>
          </c:val>
          <c:smooth val="0"/>
        </c:ser>
        <c:dLbls>
          <c:showLegendKey val="0"/>
          <c:showVal val="0"/>
          <c:showCatName val="0"/>
          <c:showSerName val="0"/>
          <c:showPercent val="0"/>
          <c:showBubbleSize val="0"/>
        </c:dLbls>
        <c:marker val="1"/>
        <c:smooth val="0"/>
        <c:axId val="201875456"/>
        <c:axId val="201877376"/>
      </c:lineChart>
      <c:catAx>
        <c:axId val="20187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877376"/>
        <c:crosses val="autoZero"/>
        <c:auto val="1"/>
        <c:lblAlgn val="ctr"/>
        <c:lblOffset val="100"/>
        <c:tickLblSkip val="1"/>
        <c:tickMarkSkip val="1"/>
        <c:noMultiLvlLbl val="0"/>
      </c:catAx>
      <c:valAx>
        <c:axId val="2018773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87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0.46</c:v>
                </c:pt>
                <c:pt idx="1">
                  <c:v>0.28000000000000003</c:v>
                </c:pt>
                <c:pt idx="2">
                  <c:v>0.21</c:v>
                </c:pt>
                <c:pt idx="3">
                  <c:v>0.32</c:v>
                </c:pt>
                <c:pt idx="4">
                  <c:v>0.31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c:v>
                </c:pt>
                <c:pt idx="1">
                  <c:v>2.56</c:v>
                </c:pt>
                <c:pt idx="2">
                  <c:v>2.69</c:v>
                </c:pt>
                <c:pt idx="3">
                  <c:v>2.46</c:v>
                </c:pt>
                <c:pt idx="4">
                  <c:v>2.63</c:v>
                </c:pt>
              </c:numCache>
            </c:numRef>
          </c:val>
        </c:ser>
        <c:dLbls>
          <c:showLegendKey val="0"/>
          <c:showVal val="0"/>
          <c:showCatName val="0"/>
          <c:showSerName val="0"/>
          <c:showPercent val="0"/>
          <c:showBubbleSize val="0"/>
        </c:dLbls>
        <c:gapWidth val="250"/>
        <c:overlap val="100"/>
        <c:axId val="202873472"/>
        <c:axId val="20287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-0.49</c:v>
                </c:pt>
                <c:pt idx="1">
                  <c:v>0.77</c:v>
                </c:pt>
                <c:pt idx="2">
                  <c:v>-0.08</c:v>
                </c:pt>
                <c:pt idx="3">
                  <c:v>-0.16</c:v>
                </c:pt>
                <c:pt idx="4">
                  <c:v>0</c:v>
                </c:pt>
              </c:numCache>
            </c:numRef>
          </c:val>
          <c:smooth val="0"/>
        </c:ser>
        <c:dLbls>
          <c:showLegendKey val="0"/>
          <c:showVal val="0"/>
          <c:showCatName val="0"/>
          <c:showSerName val="0"/>
          <c:showPercent val="0"/>
          <c:showBubbleSize val="0"/>
        </c:dLbls>
        <c:marker val="1"/>
        <c:smooth val="0"/>
        <c:axId val="202873472"/>
        <c:axId val="202875648"/>
      </c:lineChart>
      <c:catAx>
        <c:axId val="2028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875648"/>
        <c:crosses val="autoZero"/>
        <c:auto val="1"/>
        <c:lblAlgn val="ctr"/>
        <c:lblOffset val="100"/>
        <c:tickLblSkip val="1"/>
        <c:tickMarkSkip val="1"/>
        <c:noMultiLvlLbl val="0"/>
      </c:catAx>
      <c:valAx>
        <c:axId val="20287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8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0.28000000000000003</c:v>
                </c:pt>
                <c:pt idx="4">
                  <c:v>#N/A</c:v>
                </c:pt>
                <c:pt idx="5">
                  <c:v>0.23</c:v>
                </c:pt>
                <c:pt idx="6">
                  <c:v>#N/A</c:v>
                </c:pt>
                <c:pt idx="7">
                  <c:v>0.19</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0.12</c:v>
                </c:pt>
                <c:pt idx="4">
                  <c:v>#N/A</c:v>
                </c:pt>
                <c:pt idx="5">
                  <c:v>0.16</c:v>
                </c:pt>
                <c:pt idx="6">
                  <c:v>#N/A</c:v>
                </c:pt>
                <c:pt idx="7">
                  <c:v>0.16</c:v>
                </c:pt>
                <c:pt idx="8">
                  <c:v>#N/A</c:v>
                </c:pt>
                <c:pt idx="9">
                  <c:v>0.18</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0.31</c:v>
                </c:pt>
                <c:pt idx="2">
                  <c:v>#N/A</c:v>
                </c:pt>
                <c:pt idx="3">
                  <c:v>0.51</c:v>
                </c:pt>
                <c:pt idx="4">
                  <c:v>#N/A</c:v>
                </c:pt>
                <c:pt idx="5">
                  <c:v>0.43</c:v>
                </c:pt>
                <c:pt idx="6">
                  <c:v>#N/A</c:v>
                </c:pt>
                <c:pt idx="7">
                  <c:v>0.43</c:v>
                </c:pt>
                <c:pt idx="8">
                  <c:v>#N/A</c:v>
                </c:pt>
                <c:pt idx="9">
                  <c:v>0.3</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0.45</c:v>
                </c:pt>
                <c:pt idx="2">
                  <c:v>#N/A</c:v>
                </c:pt>
                <c:pt idx="3">
                  <c:v>0.27</c:v>
                </c:pt>
                <c:pt idx="4">
                  <c:v>#N/A</c:v>
                </c:pt>
                <c:pt idx="5">
                  <c:v>0.2</c:v>
                </c:pt>
                <c:pt idx="6">
                  <c:v>#N/A</c:v>
                </c:pt>
                <c:pt idx="7">
                  <c:v>0.31</c:v>
                </c:pt>
                <c:pt idx="8">
                  <c:v>#N/A</c:v>
                </c:pt>
                <c:pt idx="9">
                  <c:v>0.31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0.32</c:v>
                </c:pt>
                <c:pt idx="4">
                  <c:v>#N/A</c:v>
                </c:pt>
                <c:pt idx="5">
                  <c:v>0.34</c:v>
                </c:pt>
                <c:pt idx="6">
                  <c:v>#N/A</c:v>
                </c:pt>
                <c:pt idx="7">
                  <c:v>0.33</c:v>
                </c:pt>
                <c:pt idx="8">
                  <c:v>#N/A</c:v>
                </c:pt>
                <c:pt idx="9">
                  <c:v>0.32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0.09</c:v>
                </c:pt>
                <c:pt idx="3">
                  <c:v>#N/A</c:v>
                </c:pt>
                <c:pt idx="4">
                  <c:v>#N/A</c:v>
                </c:pt>
                <c:pt idx="5">
                  <c:v>0</c:v>
                </c:pt>
                <c:pt idx="6">
                  <c:v>#N/A</c:v>
                </c:pt>
                <c:pt idx="7">
                  <c:v>0.15</c:v>
                </c:pt>
                <c:pt idx="8">
                  <c:v>#N/A</c:v>
                </c:pt>
                <c:pt idx="9">
                  <c:v>0.57999999999999996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3.21</c:v>
                </c:pt>
                <c:pt idx="2">
                  <c:v>#N/A</c:v>
                </c:pt>
                <c:pt idx="3">
                  <c:v>3.3</c:v>
                </c:pt>
                <c:pt idx="4">
                  <c:v>#N/A</c:v>
                </c:pt>
                <c:pt idx="5">
                  <c:v>3.66</c:v>
                </c:pt>
                <c:pt idx="6">
                  <c:v>#N/A</c:v>
                </c:pt>
                <c:pt idx="7">
                  <c:v>3.96</c:v>
                </c:pt>
                <c:pt idx="8">
                  <c:v>#N/A</c:v>
                </c:pt>
                <c:pt idx="9">
                  <c:v>4.57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c:v>
                </c:pt>
                <c:pt idx="2">
                  <c:v>#N/A</c:v>
                </c:pt>
                <c:pt idx="3">
                  <c:v>4.3</c:v>
                </c:pt>
                <c:pt idx="4">
                  <c:v>#N/A</c:v>
                </c:pt>
                <c:pt idx="5">
                  <c:v>4.67</c:v>
                </c:pt>
                <c:pt idx="6">
                  <c:v>#N/A</c:v>
                </c:pt>
                <c:pt idx="7">
                  <c:v>5.17</c:v>
                </c:pt>
                <c:pt idx="8">
                  <c:v>#N/A</c:v>
                </c:pt>
                <c:pt idx="9">
                  <c:v>5.15</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1.1200000000000001</c:v>
                </c:pt>
                <c:pt idx="1">
                  <c:v>#N/A</c:v>
                </c:pt>
                <c:pt idx="2">
                  <c:v>0.9</c:v>
                </c:pt>
                <c:pt idx="3">
                  <c:v>#N/A</c:v>
                </c:pt>
                <c:pt idx="4">
                  <c:v>0.72</c:v>
                </c:pt>
                <c:pt idx="5">
                  <c:v>#N/A</c:v>
                </c:pt>
                <c:pt idx="6">
                  <c:v>0.52</c:v>
                </c:pt>
                <c:pt idx="7">
                  <c:v>#N/A</c:v>
                </c:pt>
                <c:pt idx="8">
                  <c:v>0.38</c:v>
                </c:pt>
                <c:pt idx="9">
                  <c:v>#N/A</c:v>
                </c:pt>
              </c:numCache>
            </c:numRef>
          </c:val>
        </c:ser>
        <c:dLbls>
          <c:showLegendKey val="0"/>
          <c:showVal val="0"/>
          <c:showCatName val="0"/>
          <c:showSerName val="0"/>
          <c:showPercent val="0"/>
          <c:showBubbleSize val="0"/>
        </c:dLbls>
        <c:gapWidth val="150"/>
        <c:overlap val="100"/>
        <c:axId val="202916608"/>
        <c:axId val="202918144"/>
      </c:barChart>
      <c:catAx>
        <c:axId val="2029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918144"/>
        <c:crosses val="autoZero"/>
        <c:auto val="1"/>
        <c:lblAlgn val="ctr"/>
        <c:lblOffset val="100"/>
        <c:tickLblSkip val="1"/>
        <c:tickMarkSkip val="1"/>
        <c:noMultiLvlLbl val="0"/>
      </c:catAx>
      <c:valAx>
        <c:axId val="2029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91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142459</c:v>
                </c:pt>
                <c:pt idx="5">
                  <c:v>141208</c:v>
                </c:pt>
                <c:pt idx="8">
                  <c:v>139416</c:v>
                </c:pt>
                <c:pt idx="11">
                  <c:v>138667</c:v>
                </c:pt>
                <c:pt idx="14">
                  <c:v>137111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1727</c:v>
                </c:pt>
                <c:pt idx="3">
                  <c:v>1546</c:v>
                </c:pt>
                <c:pt idx="6">
                  <c:v>352</c:v>
                </c:pt>
                <c:pt idx="9">
                  <c:v>329</c:v>
                </c:pt>
                <c:pt idx="12">
                  <c:v>328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3963</c:v>
                </c:pt>
                <c:pt idx="3">
                  <c:v>4175</c:v>
                </c:pt>
                <c:pt idx="6">
                  <c:v>4093</c:v>
                </c:pt>
                <c:pt idx="9">
                  <c:v>4267</c:v>
                </c:pt>
                <c:pt idx="12">
                  <c:v>4168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45161</c:v>
                </c:pt>
                <c:pt idx="3">
                  <c:v>45327</c:v>
                </c:pt>
                <c:pt idx="6">
                  <c:v>45159</c:v>
                </c:pt>
                <c:pt idx="9">
                  <c:v>44078</c:v>
                </c:pt>
                <c:pt idx="12">
                  <c:v>42379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54118</c:v>
                </c:pt>
                <c:pt idx="3">
                  <c:v>54845</c:v>
                </c:pt>
                <c:pt idx="6">
                  <c:v>55879</c:v>
                </c:pt>
                <c:pt idx="9">
                  <c:v>56318</c:v>
                </c:pt>
                <c:pt idx="12">
                  <c:v>55388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8701</c:v>
                </c:pt>
                <c:pt idx="3">
                  <c:v>8657</c:v>
                </c:pt>
                <c:pt idx="6">
                  <c:v>10996</c:v>
                </c:pt>
                <c:pt idx="9">
                  <c:v>14433</c:v>
                </c:pt>
                <c:pt idx="12">
                  <c:v>13157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82330</c:v>
                </c:pt>
                <c:pt idx="3">
                  <c:v>82730</c:v>
                </c:pt>
                <c:pt idx="6">
                  <c:v>80792</c:v>
                </c:pt>
                <c:pt idx="9">
                  <c:v>82172</c:v>
                </c:pt>
                <c:pt idx="12">
                  <c:v>85088</c:v>
                </c:pt>
              </c:numCache>
            </c:numRef>
          </c:val>
        </c:ser>
        <c:dLbls>
          <c:showLegendKey val="0"/>
          <c:showVal val="0"/>
          <c:showCatName val="0"/>
          <c:showSerName val="0"/>
          <c:showPercent val="0"/>
          <c:showBubbleSize val="0"/>
        </c:dLbls>
        <c:gapWidth val="100"/>
        <c:overlap val="100"/>
        <c:axId val="202039296"/>
        <c:axId val="20204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53541</c:v>
                </c:pt>
                <c:pt idx="2">
                  <c:v>#N/A</c:v>
                </c:pt>
                <c:pt idx="3">
                  <c:v>#N/A</c:v>
                </c:pt>
                <c:pt idx="4">
                  <c:v>56072</c:v>
                </c:pt>
                <c:pt idx="5">
                  <c:v>#N/A</c:v>
                </c:pt>
                <c:pt idx="6">
                  <c:v>#N/A</c:v>
                </c:pt>
                <c:pt idx="7">
                  <c:v>57855</c:v>
                </c:pt>
                <c:pt idx="8">
                  <c:v>#N/A</c:v>
                </c:pt>
                <c:pt idx="9">
                  <c:v>#N/A</c:v>
                </c:pt>
                <c:pt idx="10">
                  <c:v>62930</c:v>
                </c:pt>
                <c:pt idx="11">
                  <c:v>#N/A</c:v>
                </c:pt>
                <c:pt idx="12">
                  <c:v>#N/A</c:v>
                </c:pt>
                <c:pt idx="13">
                  <c:v>63397</c:v>
                </c:pt>
                <c:pt idx="14">
                  <c:v>#N/A</c:v>
                </c:pt>
              </c:numCache>
            </c:numRef>
          </c:val>
          <c:smooth val="0"/>
        </c:ser>
        <c:dLbls>
          <c:showLegendKey val="0"/>
          <c:showVal val="0"/>
          <c:showCatName val="0"/>
          <c:showSerName val="0"/>
          <c:showPercent val="0"/>
          <c:showBubbleSize val="0"/>
        </c:dLbls>
        <c:marker val="1"/>
        <c:smooth val="0"/>
        <c:axId val="202039296"/>
        <c:axId val="202041216"/>
      </c:lineChart>
      <c:catAx>
        <c:axId val="2020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041216"/>
        <c:crosses val="autoZero"/>
        <c:auto val="1"/>
        <c:lblAlgn val="ctr"/>
        <c:lblOffset val="100"/>
        <c:tickLblSkip val="1"/>
        <c:tickMarkSkip val="1"/>
        <c:noMultiLvlLbl val="0"/>
      </c:catAx>
      <c:valAx>
        <c:axId val="20204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985837</c:v>
                </c:pt>
                <c:pt idx="5">
                  <c:v>984428</c:v>
                </c:pt>
                <c:pt idx="8">
                  <c:v>990698</c:v>
                </c:pt>
                <c:pt idx="11">
                  <c:v>990031</c:v>
                </c:pt>
                <c:pt idx="14">
                  <c:v>983732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550462</c:v>
                </c:pt>
                <c:pt idx="5">
                  <c:v>555339</c:v>
                </c:pt>
                <c:pt idx="8">
                  <c:v>551096</c:v>
                </c:pt>
                <c:pt idx="11">
                  <c:v>561435</c:v>
                </c:pt>
                <c:pt idx="14">
                  <c:v>560926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219237</c:v>
                </c:pt>
                <c:pt idx="5">
                  <c:v>241878</c:v>
                </c:pt>
                <c:pt idx="8">
                  <c:v>249830</c:v>
                </c:pt>
                <c:pt idx="11">
                  <c:v>239185</c:v>
                </c:pt>
                <c:pt idx="14">
                  <c:v>235358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995</c:v>
                </c:pt>
                <c:pt idx="3">
                  <c:v>994</c:v>
                </c:pt>
                <c:pt idx="6">
                  <c:v>994</c:v>
                </c:pt>
                <c:pt idx="9">
                  <c:v>926</c:v>
                </c:pt>
                <c:pt idx="12">
                  <c:v>753</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57470</c:v>
                </c:pt>
                <c:pt idx="3">
                  <c:v>56107</c:v>
                </c:pt>
                <c:pt idx="6">
                  <c:v>54520</c:v>
                </c:pt>
                <c:pt idx="9">
                  <c:v>40851</c:v>
                </c:pt>
                <c:pt idx="12">
                  <c:v>36614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151722</c:v>
                </c:pt>
                <c:pt idx="3">
                  <c:v>144496</c:v>
                </c:pt>
                <c:pt idx="6">
                  <c:v>140089</c:v>
                </c:pt>
                <c:pt idx="9">
                  <c:v>137547</c:v>
                </c:pt>
                <c:pt idx="12">
                  <c:v>135177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42468</c:v>
                </c:pt>
                <c:pt idx="3">
                  <c:v>40706</c:v>
                </c:pt>
                <c:pt idx="6">
                  <c:v>38441</c:v>
                </c:pt>
                <c:pt idx="9">
                  <c:v>36583</c:v>
                </c:pt>
                <c:pt idx="12">
                  <c:v>34754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541504</c:v>
                </c:pt>
                <c:pt idx="3">
                  <c:v>536097</c:v>
                </c:pt>
                <c:pt idx="6">
                  <c:v>524187</c:v>
                </c:pt>
                <c:pt idx="9">
                  <c:v>512528</c:v>
                </c:pt>
                <c:pt idx="12">
                  <c:v>495047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25106</c:v>
                </c:pt>
                <c:pt idx="3">
                  <c:v>22599</c:v>
                </c:pt>
                <c:pt idx="6">
                  <c:v>21018</c:v>
                </c:pt>
                <c:pt idx="9">
                  <c:v>20122</c:v>
                </c:pt>
                <c:pt idx="12">
                  <c:v>18906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1919451</c:v>
                </c:pt>
                <c:pt idx="3">
                  <c:v>1915664</c:v>
                </c:pt>
                <c:pt idx="6">
                  <c:v>1885335</c:v>
                </c:pt>
                <c:pt idx="9">
                  <c:v>1825924</c:v>
                </c:pt>
                <c:pt idx="12">
                  <c:v>1788771</c:v>
                </c:pt>
              </c:numCache>
            </c:numRef>
          </c:val>
        </c:ser>
        <c:dLbls>
          <c:showLegendKey val="0"/>
          <c:showVal val="0"/>
          <c:showCatName val="0"/>
          <c:showSerName val="0"/>
          <c:showPercent val="0"/>
          <c:showBubbleSize val="0"/>
        </c:dLbls>
        <c:gapWidth val="100"/>
        <c:overlap val="100"/>
        <c:axId val="203160192"/>
        <c:axId val="20315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983179</c:v>
                </c:pt>
                <c:pt idx="2">
                  <c:v>#N/A</c:v>
                </c:pt>
                <c:pt idx="3">
                  <c:v>#N/A</c:v>
                </c:pt>
                <c:pt idx="4">
                  <c:v>935017</c:v>
                </c:pt>
                <c:pt idx="5">
                  <c:v>#N/A</c:v>
                </c:pt>
                <c:pt idx="6">
                  <c:v>#N/A</c:v>
                </c:pt>
                <c:pt idx="7">
                  <c:v>872960</c:v>
                </c:pt>
                <c:pt idx="8">
                  <c:v>#N/A</c:v>
                </c:pt>
                <c:pt idx="9">
                  <c:v>#N/A</c:v>
                </c:pt>
                <c:pt idx="10">
                  <c:v>783830</c:v>
                </c:pt>
                <c:pt idx="11">
                  <c:v>#N/A</c:v>
                </c:pt>
                <c:pt idx="12">
                  <c:v>#N/A</c:v>
                </c:pt>
                <c:pt idx="13">
                  <c:v>730006</c:v>
                </c:pt>
                <c:pt idx="14">
                  <c:v>#N/A</c:v>
                </c:pt>
              </c:numCache>
            </c:numRef>
          </c:val>
          <c:smooth val="0"/>
        </c:ser>
        <c:dLbls>
          <c:showLegendKey val="0"/>
          <c:showVal val="0"/>
          <c:showCatName val="0"/>
          <c:showSerName val="0"/>
          <c:showPercent val="0"/>
          <c:showBubbleSize val="0"/>
        </c:dLbls>
        <c:marker val="1"/>
        <c:smooth val="0"/>
        <c:axId val="203160192"/>
        <c:axId val="203159424"/>
      </c:lineChart>
      <c:catAx>
        <c:axId val="20316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159424"/>
        <c:crosses val="autoZero"/>
        <c:auto val="1"/>
        <c:lblAlgn val="ctr"/>
        <c:lblOffset val="100"/>
        <c:tickLblSkip val="1"/>
        <c:tickMarkSkip val="1"/>
        <c:noMultiLvlLbl val="0"/>
      </c:catAx>
      <c:valAx>
        <c:axId val="2031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6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2,260,440
2,194,944
326.44
1,054,793,098
1,047,391,598
1,723,786
551,685,973
1,596,675,946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基準財政需要額は、社会保障関係費等について増加傾向が続いているものの、基準財政収入額は、地方消費税率の引上げに伴う地方消費税交付金の増額等により増加したことから、財政力指数は前年並となっている。</a:t>
          </a:r>
          <a:endParaRPr lang="ja-JP" altLang="ja-JP" sz="1300">
            <a:effectLst/>
          </a:endParaRPr>
        </a:p>
        <a:p>
          <a:r>
            <a:rPr kumimoji="1" lang="ja-JP" altLang="ja-JP" sz="1300">
              <a:solidFill>
                <a:schemeClr val="dk1"/>
              </a:solidFill>
              <a:effectLst/>
              <a:latin typeface="+mn-lt"/>
              <a:ea typeface="+mn-ea"/>
              <a:cs typeface="+mn-cs"/>
            </a:rPr>
            <a:t>　指数は１</a:t>
          </a:r>
          <a:r>
            <a:rPr kumimoji="1" lang="en-US" altLang="ja-JP" sz="1300">
              <a:solidFill>
                <a:schemeClr val="dk1"/>
              </a:solidFill>
              <a:effectLst/>
              <a:latin typeface="+mn-lt"/>
              <a:ea typeface="+mn-ea"/>
              <a:cs typeface="+mn-cs"/>
            </a:rPr>
            <a:t>.00</a:t>
          </a:r>
          <a:r>
            <a:rPr kumimoji="1" lang="ja-JP" altLang="ja-JP" sz="1300">
              <a:solidFill>
                <a:schemeClr val="dk1"/>
              </a:solidFill>
              <a:effectLst/>
              <a:latin typeface="+mn-lt"/>
              <a:ea typeface="+mn-ea"/>
              <a:cs typeface="+mn-cs"/>
            </a:rPr>
            <a:t>を下回っているものの、類似団体内平均値を大きく上回っている。</a:t>
          </a:r>
          <a:endParaRPr lang="ja-JP" altLang="ja-JP" sz="1300">
            <a:effectLst/>
          </a:endParaRPr>
        </a:p>
        <a:p>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74083</xdr:rowOff>
    </xdr:to>
    <xdr:cxnSp macro="">
      <xdr:nvCxnSpPr>
        <xdr:cNvPr id="62" name="直線コネクタ 61"/>
        <xdr:cNvCxnSpPr/>
      </xdr:nvCxnSpPr>
      <xdr:spPr>
        <a:xfrm flipV="1">
          <a:off x="4953000" y="658283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5"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6" name="直線コネクタ 65"/>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7" name="直線コネクタ 66"/>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9" name="フローチャート :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148167</xdr:rowOff>
    </xdr:to>
    <xdr:cxnSp macro="">
      <xdr:nvCxnSpPr>
        <xdr:cNvPr id="70" name="直線コネクタ 69"/>
        <xdr:cNvCxnSpPr/>
      </xdr:nvCxnSpPr>
      <xdr:spPr>
        <a:xfrm>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1" name="フローチャート :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107950</xdr:rowOff>
    </xdr:to>
    <xdr:cxnSp macro="">
      <xdr:nvCxnSpPr>
        <xdr:cNvPr id="73" name="直線コネクタ 72"/>
        <xdr:cNvCxnSpPr/>
      </xdr:nvCxnSpPr>
      <xdr:spPr>
        <a:xfrm>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4" name="フローチャート :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38</xdr:row>
      <xdr:rowOff>27517</xdr:rowOff>
    </xdr:to>
    <xdr:cxnSp macro="">
      <xdr:nvCxnSpPr>
        <xdr:cNvPr id="76" name="直線コネクタ 75"/>
        <xdr:cNvCxnSpPr/>
      </xdr:nvCxnSpPr>
      <xdr:spPr>
        <a:xfrm>
          <a:off x="1447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6" name="円/楕円 85"/>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18644</xdr:rowOff>
    </xdr:from>
    <xdr:ext cx="762000" cy="259045"/>
    <xdr:sp macro="" textlink="">
      <xdr:nvSpPr>
        <xdr:cNvPr id="87" name="財政力該当値テキスト"/>
        <xdr:cNvSpPr txBox="1"/>
      </xdr:nvSpPr>
      <xdr:spPr>
        <a:xfrm>
          <a:off x="5041900" y="65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8" name="円/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0" name="円/楕円 89"/>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1" name="テキスト ボックス 90"/>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2" name="円/楕円 91"/>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3" name="テキスト ボックス 92"/>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4" name="円/楕円 93"/>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5" name="テキスト ボックス 94"/>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経常収支比率は、扶助費などが増加したものの、地方税などの経常一般財源の増により前年度に比べて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ポイント下回り、</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％となった。しかしながら、依然高い水準にあり財政構造は硬直化している。</a:t>
          </a:r>
          <a:endParaRPr lang="ja-JP" altLang="ja-JP">
            <a:effectLst/>
          </a:endParaRPr>
        </a:p>
        <a:p>
          <a:r>
            <a:rPr kumimoji="1" lang="ja-JP" altLang="ja-JP" sz="1100">
              <a:solidFill>
                <a:schemeClr val="dk1"/>
              </a:solidFill>
              <a:effectLst/>
              <a:latin typeface="+mn-lt"/>
              <a:ea typeface="+mn-ea"/>
              <a:cs typeface="+mn-cs"/>
            </a:rPr>
            <a:t>　こうした状況の中、新たな行政需要や喫緊の課題などに対応するため、施策の推進に効果の薄い事業は見直し、より効果の高い事業に振り向け、行財政改革に取り組んでいる。特に、歳出の増または歳入の減に伴う新規・拡充事業を実施する際には、原則として、既存事務事業の廃止・見直しや歳入の確保を図ることなどにより、必要となる財源を確保し、持続可能で安定的な財政運営に努める。</a:t>
          </a:r>
          <a:endParaRPr lang="ja-JP" altLang="ja-JP">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7" name="直線コネクタ 126"/>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30843</xdr:rowOff>
    </xdr:from>
    <xdr:to>
      <xdr:col>7</xdr:col>
      <xdr:colOff>152400</xdr:colOff>
      <xdr:row>66</xdr:row>
      <xdr:rowOff>134257</xdr:rowOff>
    </xdr:to>
    <xdr:cxnSp macro="">
      <xdr:nvCxnSpPr>
        <xdr:cNvPr id="132" name="直線コネクタ 131"/>
        <xdr:cNvCxnSpPr/>
      </xdr:nvCxnSpPr>
      <xdr:spPr>
        <a:xfrm flipV="1">
          <a:off x="4114800" y="113465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3"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4" name="フローチャート : 判断 133"/>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88295</xdr:rowOff>
    </xdr:from>
    <xdr:to>
      <xdr:col>6</xdr:col>
      <xdr:colOff>0</xdr:colOff>
      <xdr:row>66</xdr:row>
      <xdr:rowOff>134257</xdr:rowOff>
    </xdr:to>
    <xdr:cxnSp macro="">
      <xdr:nvCxnSpPr>
        <xdr:cNvPr id="135" name="直線コネクタ 134"/>
        <xdr:cNvCxnSpPr/>
      </xdr:nvCxnSpPr>
      <xdr:spPr>
        <a:xfrm>
          <a:off x="3225800" y="1140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6" name="フローチャート : 判断 135"/>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7" name="テキスト ボックス 136"/>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88295</xdr:rowOff>
    </xdr:from>
    <xdr:to>
      <xdr:col>4</xdr:col>
      <xdr:colOff>482600</xdr:colOff>
      <xdr:row>66</xdr:row>
      <xdr:rowOff>88295</xdr:rowOff>
    </xdr:to>
    <xdr:cxnSp macro="">
      <xdr:nvCxnSpPr>
        <xdr:cNvPr id="138" name="直線コネクタ 137"/>
        <xdr:cNvCxnSpPr/>
      </xdr:nvCxnSpPr>
      <xdr:spPr>
        <a:xfrm>
          <a:off x="2336800" y="1140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9" name="フローチャート : 判断 138"/>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0" name="テキスト ボックス 139"/>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42333</xdr:rowOff>
    </xdr:from>
    <xdr:to>
      <xdr:col>3</xdr:col>
      <xdr:colOff>279400</xdr:colOff>
      <xdr:row>66</xdr:row>
      <xdr:rowOff>88295</xdr:rowOff>
    </xdr:to>
    <xdr:cxnSp macro="">
      <xdr:nvCxnSpPr>
        <xdr:cNvPr id="141" name="直線コネクタ 140"/>
        <xdr:cNvCxnSpPr/>
      </xdr:nvCxnSpPr>
      <xdr:spPr>
        <a:xfrm>
          <a:off x="1447800" y="113580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2" name="フローチャート : 判断 141"/>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3" name="テキスト ボックス 142"/>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4" name="フローチャート :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5" name="テキスト ボックス 144"/>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151493</xdr:rowOff>
    </xdr:from>
    <xdr:to>
      <xdr:col>7</xdr:col>
      <xdr:colOff>203200</xdr:colOff>
      <xdr:row>66</xdr:row>
      <xdr:rowOff>81643</xdr:rowOff>
    </xdr:to>
    <xdr:sp macro="" textlink="">
      <xdr:nvSpPr>
        <xdr:cNvPr id="151" name="円/楕円 150"/>
        <xdr:cNvSpPr/>
      </xdr:nvSpPr>
      <xdr:spPr>
        <a:xfrm>
          <a:off x="49022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47370</xdr:rowOff>
    </xdr:from>
    <xdr:ext cx="762000" cy="259045"/>
    <xdr:sp macro="" textlink="">
      <xdr:nvSpPr>
        <xdr:cNvPr id="152" name="財政構造の弾力性該当値テキスト"/>
        <xdr:cNvSpPr txBox="1"/>
      </xdr:nvSpPr>
      <xdr:spPr>
        <a:xfrm>
          <a:off x="5041900" y="111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83457</xdr:rowOff>
    </xdr:from>
    <xdr:to>
      <xdr:col>6</xdr:col>
      <xdr:colOff>50800</xdr:colOff>
      <xdr:row>67</xdr:row>
      <xdr:rowOff>13607</xdr:rowOff>
    </xdr:to>
    <xdr:sp macro="" textlink="">
      <xdr:nvSpPr>
        <xdr:cNvPr id="153" name="円/楕円 152"/>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169834</xdr:rowOff>
    </xdr:from>
    <xdr:ext cx="736600" cy="259045"/>
    <xdr:sp macro="" textlink="">
      <xdr:nvSpPr>
        <xdr:cNvPr id="154" name="テキスト ボックス 153"/>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37495</xdr:rowOff>
    </xdr:from>
    <xdr:to>
      <xdr:col>4</xdr:col>
      <xdr:colOff>533400</xdr:colOff>
      <xdr:row>66</xdr:row>
      <xdr:rowOff>139095</xdr:rowOff>
    </xdr:to>
    <xdr:sp macro="" textlink="">
      <xdr:nvSpPr>
        <xdr:cNvPr id="155" name="円/楕円 154"/>
        <xdr:cNvSpPr/>
      </xdr:nvSpPr>
      <xdr:spPr>
        <a:xfrm>
          <a:off x="3175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123872</xdr:rowOff>
    </xdr:from>
    <xdr:ext cx="762000" cy="259045"/>
    <xdr:sp macro="" textlink="">
      <xdr:nvSpPr>
        <xdr:cNvPr id="156" name="テキスト ボックス 155"/>
        <xdr:cNvSpPr txBox="1"/>
      </xdr:nvSpPr>
      <xdr:spPr>
        <a:xfrm>
          <a:off x="2844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37495</xdr:rowOff>
    </xdr:from>
    <xdr:to>
      <xdr:col>3</xdr:col>
      <xdr:colOff>330200</xdr:colOff>
      <xdr:row>66</xdr:row>
      <xdr:rowOff>139095</xdr:rowOff>
    </xdr:to>
    <xdr:sp macro="" textlink="">
      <xdr:nvSpPr>
        <xdr:cNvPr id="157" name="円/楕円 156"/>
        <xdr:cNvSpPr/>
      </xdr:nvSpPr>
      <xdr:spPr>
        <a:xfrm>
          <a:off x="2286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123872</xdr:rowOff>
    </xdr:from>
    <xdr:ext cx="762000" cy="259045"/>
    <xdr:sp macro="" textlink="">
      <xdr:nvSpPr>
        <xdr:cNvPr id="158" name="テキスト ボックス 157"/>
        <xdr:cNvSpPr txBox="1"/>
      </xdr:nvSpPr>
      <xdr:spPr>
        <a:xfrm>
          <a:off x="1955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59" name="円/楕円 158"/>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60" name="テキスト ボックス 159"/>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人口一人あたり人件費・物件費等決算額は、人口は毎年増加しており、平成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年度は前年度から</a:t>
          </a:r>
          <a:r>
            <a:rPr kumimoji="1" lang="en-US" altLang="ja-JP" sz="1300">
              <a:solidFill>
                <a:sysClr val="windowText" lastClr="000000"/>
              </a:solidFill>
              <a:latin typeface="ＭＳ Ｐゴシック"/>
            </a:rPr>
            <a:t>5,549</a:t>
          </a:r>
          <a:r>
            <a:rPr kumimoji="1" lang="ja-JP" altLang="en-US" sz="1300">
              <a:solidFill>
                <a:sysClr val="windowText" lastClr="000000"/>
              </a:solidFill>
              <a:latin typeface="ＭＳ Ｐゴシック"/>
            </a:rPr>
            <a:t>人増加した。物件費も近年増加傾向にあり、平成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年度においては臨時福祉給付事業に係る経費が皆増したことなどにより対象経費も増加</a:t>
          </a:r>
          <a:r>
            <a:rPr kumimoji="1" lang="ja-JP" altLang="en-US" sz="1300">
              <a:latin typeface="ＭＳ Ｐゴシック"/>
            </a:rPr>
            <a:t>したため、</a:t>
          </a:r>
          <a:r>
            <a:rPr kumimoji="1" lang="en-US" altLang="ja-JP" sz="1300">
              <a:latin typeface="ＭＳ Ｐゴシック"/>
            </a:rPr>
            <a:t>2,199</a:t>
          </a:r>
          <a:r>
            <a:rPr kumimoji="1" lang="ja-JP" altLang="en-US" sz="1300">
              <a:latin typeface="ＭＳ Ｐゴシック"/>
            </a:rPr>
            <a:t>円増加した。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90" name="直線コネクタ 189"/>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91"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2" name="直線コネクタ 191"/>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3"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4" name="直線コネクタ 193"/>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73293</xdr:rowOff>
    </xdr:from>
    <xdr:to>
      <xdr:col>7</xdr:col>
      <xdr:colOff>152400</xdr:colOff>
      <xdr:row>85</xdr:row>
      <xdr:rowOff>161730</xdr:rowOff>
    </xdr:to>
    <xdr:cxnSp macro="">
      <xdr:nvCxnSpPr>
        <xdr:cNvPr id="195" name="直線コネクタ 194"/>
        <xdr:cNvCxnSpPr/>
      </xdr:nvCxnSpPr>
      <xdr:spPr>
        <a:xfrm>
          <a:off x="4114800" y="14646543"/>
          <a:ext cx="838200" cy="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6"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7" name="フローチャート : 判断 196"/>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73293</xdr:rowOff>
    </xdr:from>
    <xdr:to>
      <xdr:col>6</xdr:col>
      <xdr:colOff>0</xdr:colOff>
      <xdr:row>85</xdr:row>
      <xdr:rowOff>106914</xdr:rowOff>
    </xdr:to>
    <xdr:cxnSp macro="">
      <xdr:nvCxnSpPr>
        <xdr:cNvPr id="198" name="直線コネクタ 197"/>
        <xdr:cNvCxnSpPr/>
      </xdr:nvCxnSpPr>
      <xdr:spPr>
        <a:xfrm flipV="1">
          <a:off x="3225800" y="14646543"/>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9" name="フローチャート : 判断 198"/>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200" name="テキスト ボックス 199"/>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106914</xdr:rowOff>
    </xdr:from>
    <xdr:to>
      <xdr:col>4</xdr:col>
      <xdr:colOff>482600</xdr:colOff>
      <xdr:row>87</xdr:row>
      <xdr:rowOff>28239</xdr:rowOff>
    </xdr:to>
    <xdr:cxnSp macro="">
      <xdr:nvCxnSpPr>
        <xdr:cNvPr id="201" name="直線コネクタ 200"/>
        <xdr:cNvCxnSpPr/>
      </xdr:nvCxnSpPr>
      <xdr:spPr>
        <a:xfrm flipV="1">
          <a:off x="2336800" y="14680164"/>
          <a:ext cx="889000" cy="2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2" name="フローチャート :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28239</xdr:rowOff>
    </xdr:from>
    <xdr:to>
      <xdr:col>3</xdr:col>
      <xdr:colOff>279400</xdr:colOff>
      <xdr:row>87</xdr:row>
      <xdr:rowOff>47462</xdr:rowOff>
    </xdr:to>
    <xdr:cxnSp macro="">
      <xdr:nvCxnSpPr>
        <xdr:cNvPr id="204" name="直線コネクタ 203"/>
        <xdr:cNvCxnSpPr/>
      </xdr:nvCxnSpPr>
      <xdr:spPr>
        <a:xfrm flipV="1">
          <a:off x="1447800" y="14944389"/>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5" name="フローチャート : 判断 204"/>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6" name="テキスト ボックス 205"/>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7" name="フローチャート : 判断 206"/>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8" name="テキスト ボックス 207"/>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110930</xdr:rowOff>
    </xdr:from>
    <xdr:to>
      <xdr:col>7</xdr:col>
      <xdr:colOff>203200</xdr:colOff>
      <xdr:row>86</xdr:row>
      <xdr:rowOff>41080</xdr:rowOff>
    </xdr:to>
    <xdr:sp macro="" textlink="">
      <xdr:nvSpPr>
        <xdr:cNvPr id="214" name="円/楕円 213"/>
        <xdr:cNvSpPr/>
      </xdr:nvSpPr>
      <xdr:spPr>
        <a:xfrm>
          <a:off x="4902200" y="14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83007</xdr:rowOff>
    </xdr:from>
    <xdr:ext cx="762000" cy="259045"/>
    <xdr:sp macro="" textlink="">
      <xdr:nvSpPr>
        <xdr:cNvPr id="215" name="人件費・物件費等の状況該当値テキスト"/>
        <xdr:cNvSpPr txBox="1"/>
      </xdr:nvSpPr>
      <xdr:spPr>
        <a:xfrm>
          <a:off x="5041900" y="146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113,232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22493</xdr:rowOff>
    </xdr:from>
    <xdr:to>
      <xdr:col>6</xdr:col>
      <xdr:colOff>50800</xdr:colOff>
      <xdr:row>85</xdr:row>
      <xdr:rowOff>124093</xdr:rowOff>
    </xdr:to>
    <xdr:sp macro="" textlink="">
      <xdr:nvSpPr>
        <xdr:cNvPr id="216" name="円/楕円 215"/>
        <xdr:cNvSpPr/>
      </xdr:nvSpPr>
      <xdr:spPr>
        <a:xfrm>
          <a:off x="4064000" y="145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108870</xdr:rowOff>
    </xdr:from>
    <xdr:ext cx="736600" cy="259045"/>
    <xdr:sp macro="" textlink="">
      <xdr:nvSpPr>
        <xdr:cNvPr id="217" name="テキスト ボックス 216"/>
        <xdr:cNvSpPr txBox="1"/>
      </xdr:nvSpPr>
      <xdr:spPr>
        <a:xfrm>
          <a:off x="3733800" y="146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111,033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56114</xdr:rowOff>
    </xdr:from>
    <xdr:to>
      <xdr:col>4</xdr:col>
      <xdr:colOff>533400</xdr:colOff>
      <xdr:row>85</xdr:row>
      <xdr:rowOff>157714</xdr:rowOff>
    </xdr:to>
    <xdr:sp macro="" textlink="">
      <xdr:nvSpPr>
        <xdr:cNvPr id="218" name="円/楕円 217"/>
        <xdr:cNvSpPr/>
      </xdr:nvSpPr>
      <xdr:spPr>
        <a:xfrm>
          <a:off x="3175000" y="14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142491</xdr:rowOff>
    </xdr:from>
    <xdr:ext cx="762000" cy="259045"/>
    <xdr:sp macro="" textlink="">
      <xdr:nvSpPr>
        <xdr:cNvPr id="219" name="テキスト ボックス 218"/>
        <xdr:cNvSpPr txBox="1"/>
      </xdr:nvSpPr>
      <xdr:spPr>
        <a:xfrm>
          <a:off x="2844800" y="1471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148889</xdr:rowOff>
    </xdr:from>
    <xdr:to>
      <xdr:col>3</xdr:col>
      <xdr:colOff>330200</xdr:colOff>
      <xdr:row>87</xdr:row>
      <xdr:rowOff>79039</xdr:rowOff>
    </xdr:to>
    <xdr:sp macro="" textlink="">
      <xdr:nvSpPr>
        <xdr:cNvPr id="220" name="円/楕円 219"/>
        <xdr:cNvSpPr/>
      </xdr:nvSpPr>
      <xdr:spPr>
        <a:xfrm>
          <a:off x="2286000" y="14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63816</xdr:rowOff>
    </xdr:from>
    <xdr:ext cx="762000" cy="259045"/>
    <xdr:sp macro="" textlink="">
      <xdr:nvSpPr>
        <xdr:cNvPr id="221" name="テキスト ボックス 220"/>
        <xdr:cNvSpPr txBox="1"/>
      </xdr:nvSpPr>
      <xdr:spPr>
        <a:xfrm>
          <a:off x="1955800" y="1497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168112</xdr:rowOff>
    </xdr:from>
    <xdr:to>
      <xdr:col>2</xdr:col>
      <xdr:colOff>127000</xdr:colOff>
      <xdr:row>87</xdr:row>
      <xdr:rowOff>98262</xdr:rowOff>
    </xdr:to>
    <xdr:sp macro="" textlink="">
      <xdr:nvSpPr>
        <xdr:cNvPr id="222" name="円/楕円 221"/>
        <xdr:cNvSpPr/>
      </xdr:nvSpPr>
      <xdr:spPr>
        <a:xfrm>
          <a:off x="1397000" y="149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83039</xdr:rowOff>
    </xdr:from>
    <xdr:ext cx="762000" cy="259045"/>
    <xdr:sp macro="" textlink="">
      <xdr:nvSpPr>
        <xdr:cNvPr id="223" name="テキスト ボックス 222"/>
        <xdr:cNvSpPr txBox="1"/>
      </xdr:nvSpPr>
      <xdr:spPr>
        <a:xfrm>
          <a:off x="1066800" y="149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ラスパイレス指数が</a:t>
          </a:r>
          <a:r>
            <a:rPr lang="en-US" altLang="ja-JP" sz="1050">
              <a:solidFill>
                <a:schemeClr val="dk1"/>
              </a:solidFill>
              <a:effectLst/>
              <a:latin typeface="+mn-lt"/>
              <a:ea typeface="+mn-ea"/>
              <a:cs typeface="+mn-cs"/>
            </a:rPr>
            <a:t>100.0</a:t>
          </a:r>
          <a:r>
            <a:rPr lang="ja-JP" altLang="ja-JP" sz="1050">
              <a:solidFill>
                <a:schemeClr val="dk1"/>
              </a:solidFill>
              <a:effectLst/>
              <a:latin typeface="+mn-lt"/>
              <a:ea typeface="+mn-ea"/>
              <a:cs typeface="+mn-cs"/>
            </a:rPr>
            <a:t>を上回る</a:t>
          </a:r>
          <a:r>
            <a:rPr lang="en-US" altLang="ja-JP" sz="1050">
              <a:solidFill>
                <a:schemeClr val="dk1"/>
              </a:solidFill>
              <a:effectLst/>
              <a:latin typeface="+mn-lt"/>
              <a:ea typeface="+mn-ea"/>
              <a:cs typeface="+mn-cs"/>
            </a:rPr>
            <a:t>103.5</a:t>
          </a:r>
          <a:r>
            <a:rPr lang="ja-JP" altLang="ja-JP" sz="1050">
              <a:solidFill>
                <a:schemeClr val="dk1"/>
              </a:solidFill>
              <a:effectLst/>
              <a:latin typeface="+mn-lt"/>
              <a:ea typeface="+mn-ea"/>
              <a:cs typeface="+mn-cs"/>
            </a:rPr>
            <a:t>となっている要因は、本市人事委員会において平成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年度に▲</a:t>
          </a:r>
          <a:r>
            <a:rPr lang="en-US" altLang="ja-JP" sz="1050">
              <a:solidFill>
                <a:schemeClr val="dk1"/>
              </a:solidFill>
              <a:effectLst/>
              <a:latin typeface="+mn-lt"/>
              <a:ea typeface="+mn-ea"/>
              <a:cs typeface="+mn-cs"/>
            </a:rPr>
            <a:t>2.99</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年度に▲</a:t>
          </a:r>
          <a:r>
            <a:rPr lang="en-US" altLang="ja-JP" sz="1050">
              <a:solidFill>
                <a:schemeClr val="dk1"/>
              </a:solidFill>
              <a:effectLst/>
              <a:latin typeface="+mn-lt"/>
              <a:ea typeface="+mn-ea"/>
              <a:cs typeface="+mn-cs"/>
            </a:rPr>
            <a:t>2.35</a:t>
          </a:r>
          <a:r>
            <a:rPr lang="ja-JP" altLang="ja-JP" sz="1050">
              <a:solidFill>
                <a:schemeClr val="dk1"/>
              </a:solidFill>
              <a:effectLst/>
              <a:latin typeface="+mn-lt"/>
              <a:ea typeface="+mn-ea"/>
              <a:cs typeface="+mn-cs"/>
            </a:rPr>
            <a:t>％の勧告がなされ、国を大幅に上回る職員給与の引下げを行ったが、その際、勧告に従い、給料だけでなく地域手当をはじめとする諸手当も含めた給与全体の引下げを行ったため、ラスパイレス指数への反映がその引下げの一部のみであること等が考えられる。</a:t>
          </a:r>
          <a:endParaRPr lang="ja-JP" altLang="ja-JP" sz="1100">
            <a:effectLst/>
          </a:endParaRPr>
        </a:p>
        <a:p>
          <a:r>
            <a:rPr lang="ja-JP" altLang="ja-JP" sz="1050">
              <a:solidFill>
                <a:schemeClr val="dk1"/>
              </a:solidFill>
              <a:effectLst/>
              <a:latin typeface="+mn-lt"/>
              <a:ea typeface="+mn-ea"/>
              <a:cs typeface="+mn-cs"/>
            </a:rPr>
            <a:t>　また、</a:t>
          </a:r>
          <a:r>
            <a:rPr lang="ja-JP" altLang="ja-JP" sz="1050">
              <a:solidFill>
                <a:sysClr val="windowText" lastClr="000000"/>
              </a:solidFill>
              <a:effectLst/>
              <a:latin typeface="+mn-lt"/>
              <a:ea typeface="+mn-ea"/>
              <a:cs typeface="+mn-cs"/>
            </a:rPr>
            <a:t>前年度よりも指数が</a:t>
          </a:r>
          <a:r>
            <a:rPr lang="en-US" altLang="ja-JP" sz="1050">
              <a:solidFill>
                <a:sysClr val="windowText" lastClr="000000"/>
              </a:solidFill>
              <a:effectLst/>
              <a:latin typeface="+mn-lt"/>
              <a:ea typeface="+mn-ea"/>
              <a:cs typeface="+mn-cs"/>
            </a:rPr>
            <a:t>2.4</a:t>
          </a:r>
          <a:r>
            <a:rPr lang="ja-JP" altLang="ja-JP" sz="1050">
              <a:solidFill>
                <a:sysClr val="windowText" lastClr="000000"/>
              </a:solidFill>
              <a:effectLst/>
              <a:latin typeface="+mn-lt"/>
              <a:ea typeface="+mn-ea"/>
              <a:cs typeface="+mn-cs"/>
            </a:rPr>
            <a:t>上がった要因は、本市において平成</a:t>
          </a:r>
          <a:r>
            <a:rPr lang="en-US" altLang="ja-JP" sz="1050">
              <a:solidFill>
                <a:sysClr val="windowText" lastClr="000000"/>
              </a:solidFill>
              <a:effectLst/>
              <a:latin typeface="+mn-lt"/>
              <a:ea typeface="+mn-ea"/>
              <a:cs typeface="+mn-cs"/>
            </a:rPr>
            <a:t>26</a:t>
          </a:r>
          <a:r>
            <a:rPr lang="ja-JP" altLang="ja-JP" sz="1050">
              <a:solidFill>
                <a:sysClr val="windowText" lastClr="000000"/>
              </a:solidFill>
              <a:effectLst/>
              <a:latin typeface="+mn-lt"/>
              <a:ea typeface="+mn-ea"/>
              <a:cs typeface="+mn-cs"/>
            </a:rPr>
            <a:t>年度をもって給料の削減措置（管理職員</a:t>
          </a:r>
          <a:r>
            <a:rPr lang="en-US" altLang="ja-JP" sz="1050">
              <a:solidFill>
                <a:sysClr val="windowText" lastClr="000000"/>
              </a:solidFill>
              <a:effectLst/>
              <a:latin typeface="+mn-lt"/>
              <a:ea typeface="+mn-ea"/>
              <a:cs typeface="+mn-cs"/>
            </a:rPr>
            <a:t>3</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4%</a:t>
          </a:r>
          <a:r>
            <a:rPr lang="ja-JP" altLang="ja-JP" sz="1050">
              <a:solidFill>
                <a:sysClr val="windowText" lastClr="000000"/>
              </a:solidFill>
              <a:effectLst/>
              <a:latin typeface="+mn-lt"/>
              <a:ea typeface="+mn-ea"/>
              <a:cs typeface="+mn-cs"/>
            </a:rPr>
            <a:t>、一般職員</a:t>
          </a:r>
          <a:r>
            <a:rPr lang="en-US" altLang="ja-JP" sz="1050">
              <a:solidFill>
                <a:sysClr val="windowText" lastClr="000000"/>
              </a:solidFill>
              <a:effectLst/>
              <a:latin typeface="+mn-lt"/>
              <a:ea typeface="+mn-ea"/>
              <a:cs typeface="+mn-cs"/>
            </a:rPr>
            <a:t>2%</a:t>
          </a:r>
          <a:r>
            <a:rPr lang="ja-JP" altLang="ja-JP" sz="1050">
              <a:solidFill>
                <a:sysClr val="windowText" lastClr="000000"/>
              </a:solidFill>
              <a:effectLst/>
              <a:latin typeface="+mn-lt"/>
              <a:ea typeface="+mn-ea"/>
              <a:cs typeface="+mn-cs"/>
            </a:rPr>
            <a:t>）を終了したことや、採用・退職や経験年数階層の変動の影響を受けていることが考えられる。</a:t>
          </a:r>
          <a:endParaRPr lang="ja-JP" altLang="ja-JP" sz="1100">
            <a:solidFill>
              <a:sysClr val="windowText" lastClr="000000"/>
            </a:solidFill>
            <a:effectLst/>
          </a:endParaRPr>
        </a:p>
        <a:p>
          <a:r>
            <a:rPr lang="ja-JP" altLang="ja-JP" sz="1050">
              <a:solidFill>
                <a:sysClr val="windowText" lastClr="000000"/>
              </a:solidFill>
              <a:effectLst/>
              <a:latin typeface="+mn-lt"/>
              <a:ea typeface="+mn-ea"/>
              <a:cs typeface="+mn-cs"/>
            </a:rPr>
            <a:t>　なお、平成</a:t>
          </a:r>
          <a:r>
            <a:rPr lang="en-US" altLang="ja-JP" sz="1050">
              <a:solidFill>
                <a:sysClr val="windowText" lastClr="000000"/>
              </a:solidFill>
              <a:effectLst/>
              <a:latin typeface="+mn-lt"/>
              <a:ea typeface="+mn-ea"/>
              <a:cs typeface="+mn-cs"/>
            </a:rPr>
            <a:t>28</a:t>
          </a:r>
          <a:r>
            <a:rPr lang="ja-JP" altLang="ja-JP" sz="1050">
              <a:solidFill>
                <a:sysClr val="windowText" lastClr="000000"/>
              </a:solidFill>
              <a:effectLst/>
              <a:latin typeface="+mn-lt"/>
              <a:ea typeface="+mn-ea"/>
              <a:cs typeface="+mn-cs"/>
            </a:rPr>
            <a:t>年</a:t>
          </a:r>
          <a:r>
            <a:rPr lang="en-US" altLang="ja-JP" sz="1050">
              <a:solidFill>
                <a:sysClr val="windowText" lastClr="000000"/>
              </a:solidFill>
              <a:effectLst/>
              <a:latin typeface="+mn-lt"/>
              <a:ea typeface="+mn-ea"/>
              <a:cs typeface="+mn-cs"/>
            </a:rPr>
            <a:t>4</a:t>
          </a:r>
          <a:r>
            <a:rPr lang="ja-JP" altLang="ja-JP" sz="1050">
              <a:solidFill>
                <a:sysClr val="windowText" lastClr="000000"/>
              </a:solidFill>
              <a:effectLst/>
              <a:latin typeface="+mn-lt"/>
              <a:ea typeface="+mn-ea"/>
              <a:cs typeface="+mn-cs"/>
            </a:rPr>
            <a:t>月から給与制度の総合的見直し</a:t>
          </a:r>
          <a:r>
            <a:rPr lang="ja-JP" altLang="ja-JP" sz="1050">
              <a:solidFill>
                <a:schemeClr val="dk1"/>
              </a:solidFill>
              <a:effectLst/>
              <a:latin typeface="+mn-lt"/>
              <a:ea typeface="+mn-ea"/>
              <a:cs typeface="+mn-cs"/>
            </a:rPr>
            <a:t>を実施し、国に準じて地域手当の支給割合を引上げたことに伴い、給料水準の引下げを行っている。</a:t>
          </a:r>
          <a:endParaRPr lang="ja-JP" altLang="ja-JP" sz="1100">
            <a:effectLst/>
          </a:endParaRPr>
        </a:p>
        <a:p>
          <a:endParaRPr kumimoji="1" lang="ja-JP" altLang="en-US" sz="11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84</xdr:row>
      <xdr:rowOff>106680</xdr:rowOff>
    </xdr:to>
    <xdr:cxnSp macro="">
      <xdr:nvCxnSpPr>
        <xdr:cNvPr id="252" name="直線コネクタ 251"/>
        <xdr:cNvCxnSpPr/>
      </xdr:nvCxnSpPr>
      <xdr:spPr>
        <a:xfrm flipV="1">
          <a:off x="17018000" y="1397762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3"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4" name="直線コネクタ 253"/>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84</xdr:row>
      <xdr:rowOff>82550</xdr:rowOff>
    </xdr:to>
    <xdr:cxnSp macro="">
      <xdr:nvCxnSpPr>
        <xdr:cNvPr id="257" name="直線コネクタ 256"/>
        <xdr:cNvCxnSpPr/>
      </xdr:nvCxnSpPr>
      <xdr:spPr>
        <a:xfrm>
          <a:off x="16179800" y="14291311"/>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88</xdr:row>
      <xdr:rowOff>48261</xdr:rowOff>
    </xdr:to>
    <xdr:cxnSp macro="">
      <xdr:nvCxnSpPr>
        <xdr:cNvPr id="260" name="直線コネクタ 259"/>
        <xdr:cNvCxnSpPr/>
      </xdr:nvCxnSpPr>
      <xdr:spPr>
        <a:xfrm flipV="1">
          <a:off x="15290800" y="1429131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141393</xdr:rowOff>
    </xdr:from>
    <xdr:to>
      <xdr:col>23</xdr:col>
      <xdr:colOff>457200</xdr:colOff>
      <xdr:row>83</xdr:row>
      <xdr:rowOff>71543</xdr:rowOff>
    </xdr:to>
    <xdr:sp macro="" textlink="">
      <xdr:nvSpPr>
        <xdr:cNvPr id="261" name="フローチャート : 判断 260"/>
        <xdr:cNvSpPr/>
      </xdr:nvSpPr>
      <xdr:spPr>
        <a:xfrm>
          <a:off x="16129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62" name="テキスト ボックス 261"/>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120650</xdr:rowOff>
    </xdr:to>
    <xdr:cxnSp macro="">
      <xdr:nvCxnSpPr>
        <xdr:cNvPr id="263" name="直線コネクタ 262"/>
        <xdr:cNvCxnSpPr/>
      </xdr:nvCxnSpPr>
      <xdr:spPr>
        <a:xfrm flipV="1">
          <a:off x="14401800" y="1513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139277</xdr:rowOff>
    </xdr:from>
    <xdr:to>
      <xdr:col>22</xdr:col>
      <xdr:colOff>254000</xdr:colOff>
      <xdr:row>87</xdr:row>
      <xdr:rowOff>69427</xdr:rowOff>
    </xdr:to>
    <xdr:sp macro="" textlink="">
      <xdr:nvSpPr>
        <xdr:cNvPr id="264" name="フローチャート : 判断 263"/>
        <xdr:cNvSpPr/>
      </xdr:nvSpPr>
      <xdr:spPr>
        <a:xfrm>
          <a:off x="15240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65" name="テキスト ボックス 264"/>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120650</xdr:rowOff>
    </xdr:to>
    <xdr:cxnSp macro="">
      <xdr:nvCxnSpPr>
        <xdr:cNvPr id="266" name="直線コネクタ 265"/>
        <xdr:cNvCxnSpPr/>
      </xdr:nvCxnSpPr>
      <xdr:spPr>
        <a:xfrm>
          <a:off x="13512800" y="144843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7" name="フローチャート :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69" name="フローチャート : 判断 268"/>
        <xdr:cNvSpPr/>
      </xdr:nvSpPr>
      <xdr:spPr>
        <a:xfrm>
          <a:off x="13462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70" name="テキスト ボックス 269"/>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6" name="円/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7"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8" name="円/楕円 277"/>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96538</xdr:rowOff>
    </xdr:from>
    <xdr:ext cx="736600" cy="259045"/>
    <xdr:sp macro="" textlink="">
      <xdr:nvSpPr>
        <xdr:cNvPr id="279" name="テキスト ボックス 278"/>
        <xdr:cNvSpPr txBox="1"/>
      </xdr:nvSpPr>
      <xdr:spPr>
        <a:xfrm>
          <a:off x="15798800" y="1432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2" name="円/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4" name="円/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年度に策定した「平成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定員管理の方針」においては事務の集約化や施設のあり方の見直し、事務の委託化・嘱託化などにより職員数を見直すとともに、市民にとって必要度・重要度のより高い事務事業に重点的に職員を配置しているが、人口当たり職員数は類似団体内平均値を上回っている。これは高校をはじめとした市立教育機関数や</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保育所をはじめとした直営福祉施設数の差が主な要因であると考えられる。</a:t>
          </a:r>
          <a:endParaRPr lang="ja-JP" altLang="ja-JP" sz="1200">
            <a:effectLst/>
            <a:latin typeface="+mn-ea"/>
            <a:ea typeface="+mn-ea"/>
          </a:endParaRPr>
        </a:p>
        <a:p>
          <a:r>
            <a:rPr kumimoji="1" lang="ja-JP" altLang="ja-JP" sz="1200">
              <a:solidFill>
                <a:schemeClr val="dk1"/>
              </a:solidFill>
              <a:effectLst/>
              <a:latin typeface="+mn-ea"/>
              <a:ea typeface="+mn-ea"/>
              <a:cs typeface="+mn-cs"/>
            </a:rPr>
            <a:t>　当該方針の取組目標である平成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年度職員数に対し平成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年度当初までに公営企業を除き</a:t>
          </a:r>
          <a:r>
            <a:rPr kumimoji="1" lang="en-US" altLang="ja-JP" sz="1200">
              <a:solidFill>
                <a:schemeClr val="dk1"/>
              </a:solidFill>
              <a:effectLst/>
              <a:latin typeface="+mn-ea"/>
              <a:ea typeface="+mn-ea"/>
              <a:cs typeface="+mn-cs"/>
            </a:rPr>
            <a:t>300</a:t>
          </a:r>
          <a:r>
            <a:rPr kumimoji="1" lang="ja-JP" altLang="ja-JP" sz="1200">
              <a:solidFill>
                <a:schemeClr val="dk1"/>
              </a:solidFill>
              <a:effectLst/>
              <a:latin typeface="+mn-ea"/>
              <a:ea typeface="+mn-ea"/>
              <a:cs typeface="+mn-cs"/>
            </a:rPr>
            <a:t>人以上の純減を目指し、職員の適切な定員管理に努める。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130387</xdr:rowOff>
    </xdr:from>
    <xdr:to>
      <xdr:col>24</xdr:col>
      <xdr:colOff>558800</xdr:colOff>
      <xdr:row>63</xdr:row>
      <xdr:rowOff>150495</xdr:rowOff>
    </xdr:to>
    <xdr:cxnSp macro="">
      <xdr:nvCxnSpPr>
        <xdr:cNvPr id="320" name="直線コネクタ 319"/>
        <xdr:cNvCxnSpPr/>
      </xdr:nvCxnSpPr>
      <xdr:spPr>
        <a:xfrm flipV="1">
          <a:off x="16179800" y="1093173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150495</xdr:rowOff>
    </xdr:from>
    <xdr:to>
      <xdr:col>23</xdr:col>
      <xdr:colOff>406400</xdr:colOff>
      <xdr:row>63</xdr:row>
      <xdr:rowOff>154517</xdr:rowOff>
    </xdr:to>
    <xdr:cxnSp macro="">
      <xdr:nvCxnSpPr>
        <xdr:cNvPr id="323" name="直線コネクタ 322"/>
        <xdr:cNvCxnSpPr/>
      </xdr:nvCxnSpPr>
      <xdr:spPr>
        <a:xfrm flipV="1">
          <a:off x="15290800" y="109518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154517</xdr:rowOff>
    </xdr:from>
    <xdr:to>
      <xdr:col>22</xdr:col>
      <xdr:colOff>203200</xdr:colOff>
      <xdr:row>64</xdr:row>
      <xdr:rowOff>87630</xdr:rowOff>
    </xdr:to>
    <xdr:cxnSp macro="">
      <xdr:nvCxnSpPr>
        <xdr:cNvPr id="326" name="直線コネクタ 325"/>
        <xdr:cNvCxnSpPr/>
      </xdr:nvCxnSpPr>
      <xdr:spPr>
        <a:xfrm flipV="1">
          <a:off x="14401800" y="1095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87630</xdr:rowOff>
    </xdr:from>
    <xdr:to>
      <xdr:col>21</xdr:col>
      <xdr:colOff>0</xdr:colOff>
      <xdr:row>64</xdr:row>
      <xdr:rowOff>147955</xdr:rowOff>
    </xdr:to>
    <xdr:cxnSp macro="">
      <xdr:nvCxnSpPr>
        <xdr:cNvPr id="329" name="直線コネクタ 328"/>
        <xdr:cNvCxnSpPr/>
      </xdr:nvCxnSpPr>
      <xdr:spPr>
        <a:xfrm flipV="1">
          <a:off x="13512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39" name="円/楕円 338"/>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51664</xdr:rowOff>
    </xdr:from>
    <xdr:ext cx="762000" cy="259045"/>
    <xdr:sp macro="" textlink="">
      <xdr:nvSpPr>
        <xdr:cNvPr id="340"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99695</xdr:rowOff>
    </xdr:from>
    <xdr:to>
      <xdr:col>23</xdr:col>
      <xdr:colOff>457200</xdr:colOff>
      <xdr:row>64</xdr:row>
      <xdr:rowOff>29845</xdr:rowOff>
    </xdr:to>
    <xdr:sp macro="" textlink="">
      <xdr:nvSpPr>
        <xdr:cNvPr id="341" name="円/楕円 340"/>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14622</xdr:rowOff>
    </xdr:from>
    <xdr:ext cx="736600" cy="259045"/>
    <xdr:sp macro="" textlink="">
      <xdr:nvSpPr>
        <xdr:cNvPr id="342" name="テキスト ボックス 341"/>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103717</xdr:rowOff>
    </xdr:from>
    <xdr:to>
      <xdr:col>22</xdr:col>
      <xdr:colOff>254000</xdr:colOff>
      <xdr:row>64</xdr:row>
      <xdr:rowOff>33867</xdr:rowOff>
    </xdr:to>
    <xdr:sp macro="" textlink="">
      <xdr:nvSpPr>
        <xdr:cNvPr id="343" name="円/楕円 342"/>
        <xdr:cNvSpPr/>
      </xdr:nvSpPr>
      <xdr:spPr>
        <a:xfrm>
          <a:off x="15240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18644</xdr:rowOff>
    </xdr:from>
    <xdr:ext cx="762000" cy="259045"/>
    <xdr:sp macro="" textlink="">
      <xdr:nvSpPr>
        <xdr:cNvPr id="344" name="テキスト ボックス 343"/>
        <xdr:cNvSpPr txBox="1"/>
      </xdr:nvSpPr>
      <xdr:spPr>
        <a:xfrm>
          <a:off x="14909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5" name="円/楕円 344"/>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6" name="テキスト ボックス 345"/>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97155</xdr:rowOff>
    </xdr:from>
    <xdr:to>
      <xdr:col>19</xdr:col>
      <xdr:colOff>533400</xdr:colOff>
      <xdr:row>65</xdr:row>
      <xdr:rowOff>27305</xdr:rowOff>
    </xdr:to>
    <xdr:sp macro="" textlink="">
      <xdr:nvSpPr>
        <xdr:cNvPr id="347" name="円/楕円 346"/>
        <xdr:cNvSpPr/>
      </xdr:nvSpPr>
      <xdr:spPr>
        <a:xfrm>
          <a:off x="13462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12082</xdr:rowOff>
    </xdr:from>
    <xdr:ext cx="762000" cy="259045"/>
    <xdr:sp macro="" textlink="">
      <xdr:nvSpPr>
        <xdr:cNvPr id="348" name="テキスト ボックス 347"/>
        <xdr:cNvSpPr txBox="1"/>
      </xdr:nvSpPr>
      <xdr:spPr>
        <a:xfrm>
          <a:off x="13131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類似団体内平均値と比べると</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ポイント高く、前年度と比べると</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これは、地方債の元利償還金が増加したこと及び地方交付税に算入される公債費等が減少したこと等による。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今後も世代間の負担の公平に配慮しつつ、将来世代に過度な負担を残さないよう、計画的な財政運営に努める。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71362</xdr:rowOff>
    </xdr:to>
    <xdr:cxnSp macro="">
      <xdr:nvCxnSpPr>
        <xdr:cNvPr id="385" name="直線コネクタ 384"/>
        <xdr:cNvCxnSpPr/>
      </xdr:nvCxnSpPr>
      <xdr:spPr>
        <a:xfrm>
          <a:off x="16179800" y="72263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25400</xdr:rowOff>
    </xdr:to>
    <xdr:cxnSp macro="">
      <xdr:nvCxnSpPr>
        <xdr:cNvPr id="388" name="直線コネクタ 387"/>
        <xdr:cNvCxnSpPr/>
      </xdr:nvCxnSpPr>
      <xdr:spPr>
        <a:xfrm>
          <a:off x="15290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41</xdr:row>
      <xdr:rowOff>139398</xdr:rowOff>
    </xdr:to>
    <xdr:cxnSp macro="">
      <xdr:nvCxnSpPr>
        <xdr:cNvPr id="391" name="直線コネクタ 390"/>
        <xdr:cNvCxnSpPr/>
      </xdr:nvCxnSpPr>
      <xdr:spPr>
        <a:xfrm>
          <a:off x="14401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41</xdr:row>
      <xdr:rowOff>139398</xdr:rowOff>
    </xdr:to>
    <xdr:cxnSp macro="">
      <xdr:nvCxnSpPr>
        <xdr:cNvPr id="394" name="直線コネクタ 393"/>
        <xdr:cNvCxnSpPr/>
      </xdr:nvCxnSpPr>
      <xdr:spPr>
        <a:xfrm flipV="1">
          <a:off x="13512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4" name="円/楕円 403"/>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405"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6" name="円/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7" name="テキスト ボックス 40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8" name="円/楕円 407"/>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409" name="テキスト ボックス 408"/>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10" name="円/楕円 409"/>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17434</xdr:rowOff>
    </xdr:from>
    <xdr:ext cx="762000" cy="259045"/>
    <xdr:sp macro="" textlink="">
      <xdr:nvSpPr>
        <xdr:cNvPr id="411" name="テキスト ボックス 410"/>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12" name="円/楕円 411"/>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13" name="テキスト ボックス 41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類似団体内平均値と比べると</a:t>
          </a:r>
          <a:r>
            <a:rPr kumimoji="1" lang="en-US" altLang="ja-JP" sz="1300">
              <a:solidFill>
                <a:schemeClr val="dk1"/>
              </a:solidFill>
              <a:effectLst/>
              <a:latin typeface="+mn-ea"/>
              <a:ea typeface="+mn-ea"/>
              <a:cs typeface="+mn-cs"/>
            </a:rPr>
            <a:t>21.5</a:t>
          </a:r>
          <a:r>
            <a:rPr kumimoji="1" lang="ja-JP" altLang="ja-JP" sz="1300">
              <a:solidFill>
                <a:schemeClr val="dk1"/>
              </a:solidFill>
              <a:effectLst/>
              <a:latin typeface="+mn-ea"/>
              <a:ea typeface="+mn-ea"/>
              <a:cs typeface="+mn-cs"/>
            </a:rPr>
            <a:t>ポイント高く、前年度と比べると</a:t>
          </a:r>
          <a:r>
            <a:rPr kumimoji="1" lang="en-US" altLang="ja-JP" sz="1300">
              <a:solidFill>
                <a:schemeClr val="dk1"/>
              </a:solidFill>
              <a:effectLst/>
              <a:latin typeface="+mn-ea"/>
              <a:ea typeface="+mn-ea"/>
              <a:cs typeface="+mn-cs"/>
            </a:rPr>
            <a:t>11.0</a:t>
          </a:r>
          <a:r>
            <a:rPr kumimoji="1" lang="ja-JP" altLang="ja-JP" sz="1300">
              <a:solidFill>
                <a:schemeClr val="dk1"/>
              </a:solidFill>
              <a:effectLst/>
              <a:latin typeface="+mn-ea"/>
              <a:ea typeface="+mn-ea"/>
              <a:cs typeface="+mn-cs"/>
            </a:rPr>
            <a:t>ポイント減少している。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これは、地方債現在高が減少したこと、地下鉄等の公営企業債等繰入見込額が減少したこと及び土地開発公社等の設立法人等の負債額等負担見込額が減少したこと等による。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今後も世代間の負担の公平に配慮しつつ、将来世代に過度な負担を残さないよう、計画的な財政運営に努める。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107721</xdr:rowOff>
    </xdr:from>
    <xdr:to>
      <xdr:col>24</xdr:col>
      <xdr:colOff>558800</xdr:colOff>
      <xdr:row>18</xdr:row>
      <xdr:rowOff>160807</xdr:rowOff>
    </xdr:to>
    <xdr:cxnSp macro="">
      <xdr:nvCxnSpPr>
        <xdr:cNvPr id="445" name="直線コネクタ 444"/>
        <xdr:cNvCxnSpPr/>
      </xdr:nvCxnSpPr>
      <xdr:spPr>
        <a:xfrm flipV="1">
          <a:off x="16179800" y="319382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160807</xdr:rowOff>
    </xdr:from>
    <xdr:to>
      <xdr:col>23</xdr:col>
      <xdr:colOff>406400</xdr:colOff>
      <xdr:row>19</xdr:row>
      <xdr:rowOff>102769</xdr:rowOff>
    </xdr:to>
    <xdr:cxnSp macro="">
      <xdr:nvCxnSpPr>
        <xdr:cNvPr id="448" name="直線コネクタ 447"/>
        <xdr:cNvCxnSpPr/>
      </xdr:nvCxnSpPr>
      <xdr:spPr>
        <a:xfrm flipV="1">
          <a:off x="15290800" y="3246907"/>
          <a:ext cx="8890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102769</xdr:rowOff>
    </xdr:from>
    <xdr:to>
      <xdr:col>22</xdr:col>
      <xdr:colOff>203200</xdr:colOff>
      <xdr:row>19</xdr:row>
      <xdr:rowOff>170815</xdr:rowOff>
    </xdr:to>
    <xdr:cxnSp macro="">
      <xdr:nvCxnSpPr>
        <xdr:cNvPr id="451" name="直線コネクタ 450"/>
        <xdr:cNvCxnSpPr/>
      </xdr:nvCxnSpPr>
      <xdr:spPr>
        <a:xfrm flipV="1">
          <a:off x="14401800" y="336031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170815</xdr:rowOff>
    </xdr:from>
    <xdr:to>
      <xdr:col>21</xdr:col>
      <xdr:colOff>0</xdr:colOff>
      <xdr:row>20</xdr:row>
      <xdr:rowOff>65964</xdr:rowOff>
    </xdr:to>
    <xdr:cxnSp macro="">
      <xdr:nvCxnSpPr>
        <xdr:cNvPr id="454" name="直線コネクタ 453"/>
        <xdr:cNvCxnSpPr/>
      </xdr:nvCxnSpPr>
      <xdr:spPr>
        <a:xfrm flipV="1">
          <a:off x="13512800" y="342836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56921</xdr:rowOff>
    </xdr:from>
    <xdr:to>
      <xdr:col>24</xdr:col>
      <xdr:colOff>609600</xdr:colOff>
      <xdr:row>18</xdr:row>
      <xdr:rowOff>158521</xdr:rowOff>
    </xdr:to>
    <xdr:sp macro="" textlink="">
      <xdr:nvSpPr>
        <xdr:cNvPr id="464" name="円/楕円 463"/>
        <xdr:cNvSpPr/>
      </xdr:nvSpPr>
      <xdr:spPr>
        <a:xfrm>
          <a:off x="16967200" y="3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28998</xdr:rowOff>
    </xdr:from>
    <xdr:ext cx="762000" cy="259045"/>
    <xdr:sp macro="" textlink="">
      <xdr:nvSpPr>
        <xdr:cNvPr id="465" name="将来負担の状況該当値テキスト"/>
        <xdr:cNvSpPr txBox="1"/>
      </xdr:nvSpPr>
      <xdr:spPr>
        <a:xfrm>
          <a:off x="171069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110007</xdr:rowOff>
    </xdr:from>
    <xdr:to>
      <xdr:col>23</xdr:col>
      <xdr:colOff>457200</xdr:colOff>
      <xdr:row>19</xdr:row>
      <xdr:rowOff>40157</xdr:rowOff>
    </xdr:to>
    <xdr:sp macro="" textlink="">
      <xdr:nvSpPr>
        <xdr:cNvPr id="466" name="円/楕円 465"/>
        <xdr:cNvSpPr/>
      </xdr:nvSpPr>
      <xdr:spPr>
        <a:xfrm>
          <a:off x="16129000" y="31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24934</xdr:rowOff>
    </xdr:from>
    <xdr:ext cx="736600" cy="259045"/>
    <xdr:sp macro="" textlink="">
      <xdr:nvSpPr>
        <xdr:cNvPr id="467" name="テキスト ボックス 466"/>
        <xdr:cNvSpPr txBox="1"/>
      </xdr:nvSpPr>
      <xdr:spPr>
        <a:xfrm>
          <a:off x="15798800" y="328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51969</xdr:rowOff>
    </xdr:from>
    <xdr:to>
      <xdr:col>22</xdr:col>
      <xdr:colOff>254000</xdr:colOff>
      <xdr:row>19</xdr:row>
      <xdr:rowOff>153569</xdr:rowOff>
    </xdr:to>
    <xdr:sp macro="" textlink="">
      <xdr:nvSpPr>
        <xdr:cNvPr id="468" name="円/楕円 467"/>
        <xdr:cNvSpPr/>
      </xdr:nvSpPr>
      <xdr:spPr>
        <a:xfrm>
          <a:off x="15240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138346</xdr:rowOff>
    </xdr:from>
    <xdr:ext cx="762000" cy="259045"/>
    <xdr:sp macro="" textlink="">
      <xdr:nvSpPr>
        <xdr:cNvPr id="469" name="テキスト ボックス 468"/>
        <xdr:cNvSpPr txBox="1"/>
      </xdr:nvSpPr>
      <xdr:spPr>
        <a:xfrm>
          <a:off x="14909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120015</xdr:rowOff>
    </xdr:from>
    <xdr:to>
      <xdr:col>21</xdr:col>
      <xdr:colOff>50800</xdr:colOff>
      <xdr:row>20</xdr:row>
      <xdr:rowOff>50165</xdr:rowOff>
    </xdr:to>
    <xdr:sp macro="" textlink="">
      <xdr:nvSpPr>
        <xdr:cNvPr id="470" name="円/楕円 469"/>
        <xdr:cNvSpPr/>
      </xdr:nvSpPr>
      <xdr:spPr>
        <a:xfrm>
          <a:off x="14351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34942</xdr:rowOff>
    </xdr:from>
    <xdr:ext cx="762000" cy="259045"/>
    <xdr:sp macro="" textlink="">
      <xdr:nvSpPr>
        <xdr:cNvPr id="471" name="テキスト ボックス 470"/>
        <xdr:cNvSpPr txBox="1"/>
      </xdr:nvSpPr>
      <xdr:spPr>
        <a:xfrm>
          <a:off x="14020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15164</xdr:rowOff>
    </xdr:from>
    <xdr:to>
      <xdr:col>19</xdr:col>
      <xdr:colOff>533400</xdr:colOff>
      <xdr:row>20</xdr:row>
      <xdr:rowOff>116764</xdr:rowOff>
    </xdr:to>
    <xdr:sp macro="" textlink="">
      <xdr:nvSpPr>
        <xdr:cNvPr id="472" name="円/楕円 471"/>
        <xdr:cNvSpPr/>
      </xdr:nvSpPr>
      <xdr:spPr>
        <a:xfrm>
          <a:off x="13462000" y="3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101541</xdr:rowOff>
    </xdr:from>
    <xdr:ext cx="762000" cy="259045"/>
    <xdr:sp macro="" textlink="">
      <xdr:nvSpPr>
        <xdr:cNvPr id="473" name="テキスト ボックス 472"/>
        <xdr:cNvSpPr txBox="1"/>
      </xdr:nvSpPr>
      <xdr:spPr>
        <a:xfrm>
          <a:off x="13131800" y="353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2,260,440
2,194,944
326.44
1,054,793,098
1,047,391,598
1,723,786
551,685,973
1,596,675,946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solidFill>
                <a:sysClr val="windowText" lastClr="000000"/>
              </a:solidFill>
              <a:latin typeface="ＭＳ Ｐゴシック"/>
            </a:rPr>
            <a:t>人件費については、定員管理計画に基づき、計画的に職員数の見直しなどを行っていることから、減少傾向にある。人件費に係る経常収支比率は、平成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年度については退職手当が減少したことなどにより、前年度に比べて</a:t>
          </a:r>
          <a:r>
            <a:rPr kumimoji="1" lang="en-US" altLang="ja-JP" sz="1200">
              <a:solidFill>
                <a:sysClr val="windowText" lastClr="000000"/>
              </a:solidFill>
              <a:latin typeface="ＭＳ Ｐゴシック"/>
            </a:rPr>
            <a:t>0.8</a:t>
          </a:r>
          <a:r>
            <a:rPr kumimoji="1" lang="ja-JP" altLang="en-US" sz="1200">
              <a:solidFill>
                <a:sysClr val="windowText" lastClr="000000"/>
              </a:solidFill>
              <a:latin typeface="ＭＳ Ｐゴシック"/>
            </a:rPr>
            <a:t>ポイント減少し、</a:t>
          </a:r>
          <a:r>
            <a:rPr kumimoji="1" lang="en-US" altLang="ja-JP" sz="1200">
              <a:solidFill>
                <a:sysClr val="windowText" lastClr="000000"/>
              </a:solidFill>
              <a:latin typeface="ＭＳ Ｐゴシック"/>
            </a:rPr>
            <a:t>24.6</a:t>
          </a:r>
          <a:r>
            <a:rPr kumimoji="1" lang="ja-JP" altLang="en-US" sz="1200">
              <a:solidFill>
                <a:sysClr val="windowText" lastClr="000000"/>
              </a:solidFill>
              <a:latin typeface="ＭＳ Ｐゴシック"/>
            </a:rPr>
            <a:t>％となった。しかし、次頁の人件費及び人件費に準ずる費用の人口１人当たりの歳出決算額及び人口</a:t>
          </a:r>
          <a:r>
            <a:rPr kumimoji="1" lang="en-US" altLang="ja-JP" sz="1200">
              <a:solidFill>
                <a:sysClr val="windowText" lastClr="000000"/>
              </a:solidFill>
              <a:latin typeface="ＭＳ Ｐゴシック"/>
            </a:rPr>
            <a:t>1,000</a:t>
          </a:r>
          <a:r>
            <a:rPr kumimoji="1" lang="ja-JP" altLang="en-US" sz="1200">
              <a:solidFill>
                <a:sysClr val="windowText" lastClr="000000"/>
              </a:solidFill>
              <a:latin typeface="ＭＳ Ｐゴシック"/>
            </a:rPr>
            <a:t>人当たりの職員数ともに</a:t>
          </a:r>
          <a:r>
            <a:rPr kumimoji="1" lang="ja-JP" altLang="en-US" sz="1200">
              <a:latin typeface="ＭＳ Ｐゴシック"/>
            </a:rPr>
            <a:t>、依然として類似団体内平均値を上回っている。その理由及び分析については、（３）市町村財政比較分析表の「定員管理の状況」分析欄を参照。</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159657</xdr:rowOff>
    </xdr:from>
    <xdr:to>
      <xdr:col>7</xdr:col>
      <xdr:colOff>15875</xdr:colOff>
      <xdr:row>39</xdr:row>
      <xdr:rowOff>118835</xdr:rowOff>
    </xdr:to>
    <xdr:cxnSp macro="">
      <xdr:nvCxnSpPr>
        <xdr:cNvPr id="66" name="直線コネクタ 65"/>
        <xdr:cNvCxnSpPr/>
      </xdr:nvCxnSpPr>
      <xdr:spPr>
        <a:xfrm flipV="1">
          <a:off x="3987800" y="6674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12700</xdr:rowOff>
    </xdr:to>
    <xdr:cxnSp macro="">
      <xdr:nvCxnSpPr>
        <xdr:cNvPr id="69" name="直線コネクタ 68"/>
        <xdr:cNvCxnSpPr/>
      </xdr:nvCxnSpPr>
      <xdr:spPr>
        <a:xfrm flipV="1">
          <a:off x="3098800" y="6805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159657</xdr:rowOff>
    </xdr:to>
    <xdr:cxnSp macro="">
      <xdr:nvCxnSpPr>
        <xdr:cNvPr id="72" name="直線コネクタ 71"/>
        <xdr:cNvCxnSpPr/>
      </xdr:nvCxnSpPr>
      <xdr:spPr>
        <a:xfrm flipV="1">
          <a:off x="2209800" y="6870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159657</xdr:rowOff>
    </xdr:from>
    <xdr:to>
      <xdr:col>3</xdr:col>
      <xdr:colOff>142875</xdr:colOff>
      <xdr:row>41</xdr:row>
      <xdr:rowOff>86178</xdr:rowOff>
    </xdr:to>
    <xdr:cxnSp macro="">
      <xdr:nvCxnSpPr>
        <xdr:cNvPr id="75" name="直線コネクタ 74"/>
        <xdr:cNvCxnSpPr/>
      </xdr:nvCxnSpPr>
      <xdr:spPr>
        <a:xfrm flipV="1">
          <a:off x="1320800" y="7017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5" name="円/楕円 84"/>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80934</xdr:rowOff>
    </xdr:from>
    <xdr:ext cx="762000" cy="259045"/>
    <xdr:sp macro="" textlink="">
      <xdr:nvSpPr>
        <xdr:cNvPr id="86"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7" name="円/楕円 86"/>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88" name="テキスト ボックス 87"/>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108857</xdr:rowOff>
    </xdr:from>
    <xdr:to>
      <xdr:col>3</xdr:col>
      <xdr:colOff>193675</xdr:colOff>
      <xdr:row>41</xdr:row>
      <xdr:rowOff>39007</xdr:rowOff>
    </xdr:to>
    <xdr:sp macro="" textlink="">
      <xdr:nvSpPr>
        <xdr:cNvPr id="91" name="円/楕円 90"/>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23784</xdr:rowOff>
    </xdr:from>
    <xdr:ext cx="762000" cy="259045"/>
    <xdr:sp macro="" textlink="">
      <xdr:nvSpPr>
        <xdr:cNvPr id="92" name="テキスト ボックス 91"/>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35378</xdr:rowOff>
    </xdr:from>
    <xdr:to>
      <xdr:col>1</xdr:col>
      <xdr:colOff>676275</xdr:colOff>
      <xdr:row>41</xdr:row>
      <xdr:rowOff>136978</xdr:rowOff>
    </xdr:to>
    <xdr:sp macro="" textlink="">
      <xdr:nvSpPr>
        <xdr:cNvPr id="93" name="円/楕円 92"/>
        <xdr:cNvSpPr/>
      </xdr:nvSpPr>
      <xdr:spPr>
        <a:xfrm>
          <a:off x="1270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121755</xdr:rowOff>
    </xdr:from>
    <xdr:ext cx="762000" cy="259045"/>
    <xdr:sp macro="" textlink="">
      <xdr:nvSpPr>
        <xdr:cNvPr id="94" name="テキスト ボックス 93"/>
        <xdr:cNvSpPr txBox="1"/>
      </xdr:nvSpPr>
      <xdr:spPr>
        <a:xfrm>
          <a:off x="93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11.2</a:t>
          </a:r>
          <a:r>
            <a:rPr kumimoji="1" lang="ja-JP" altLang="en-US" sz="1300">
              <a:latin typeface="ＭＳ Ｐゴシック"/>
            </a:rPr>
            <a:t>％で、前年度と比べて</a:t>
          </a:r>
          <a:r>
            <a:rPr kumimoji="1" lang="en-US" altLang="ja-JP" sz="1300">
              <a:latin typeface="ＭＳ Ｐゴシック"/>
            </a:rPr>
            <a:t>0.1</a:t>
          </a:r>
          <a:r>
            <a:rPr kumimoji="1" lang="ja-JP" altLang="en-US" sz="1300">
              <a:latin typeface="ＭＳ Ｐゴシック"/>
            </a:rPr>
            <a:t>ポイント増加したものの、類似団体内平均値と比べて低い水準を維持している。これは施設運営の効率化や光熱水費の削減などに努めてきた結果であると考えられる。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101600</xdr:rowOff>
    </xdr:to>
    <xdr:cxnSp macro="">
      <xdr:nvCxnSpPr>
        <xdr:cNvPr id="127" name="直線コネクタ 126"/>
        <xdr:cNvCxnSpPr/>
      </xdr:nvCxnSpPr>
      <xdr:spPr>
        <a:xfrm>
          <a:off x="15671800" y="248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14</xdr:row>
      <xdr:rowOff>88900</xdr:rowOff>
    </xdr:to>
    <xdr:cxnSp macro="">
      <xdr:nvCxnSpPr>
        <xdr:cNvPr id="130" name="直線コネクタ 129"/>
        <xdr:cNvCxnSpPr/>
      </xdr:nvCxnSpPr>
      <xdr:spPr>
        <a:xfrm>
          <a:off x="14782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50800</xdr:rowOff>
    </xdr:to>
    <xdr:cxnSp macro="">
      <xdr:nvCxnSpPr>
        <xdr:cNvPr id="133" name="直線コネクタ 132"/>
        <xdr:cNvCxnSpPr/>
      </xdr:nvCxnSpPr>
      <xdr:spPr>
        <a:xfrm flipV="1">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101600</xdr:rowOff>
    </xdr:to>
    <xdr:cxnSp macro="">
      <xdr:nvCxnSpPr>
        <xdr:cNvPr id="136" name="直線コネクタ 135"/>
        <xdr:cNvCxnSpPr/>
      </xdr:nvCxnSpPr>
      <xdr:spPr>
        <a:xfrm flipV="1">
          <a:off x="13004800" y="245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46" name="円/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7"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0" name="円/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1" name="テキスト ボックス 150"/>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17.6</a:t>
          </a:r>
          <a:r>
            <a:rPr kumimoji="1" lang="ja-JP" altLang="en-US" sz="1300">
              <a:latin typeface="ＭＳ Ｐゴシック"/>
            </a:rPr>
            <a:t>％と類似団体内平均値と比べて高い水準にある。また、前年度と比べても、保育施策に係る経費や障害者福祉施策に係る経費の増などにより、</a:t>
          </a:r>
          <a:r>
            <a:rPr kumimoji="1" lang="en-US" altLang="ja-JP" sz="1300">
              <a:latin typeface="ＭＳ Ｐゴシック"/>
            </a:rPr>
            <a:t>0.6</a:t>
          </a:r>
          <a:r>
            <a:rPr kumimoji="1" lang="ja-JP" altLang="en-US" sz="1300">
              <a:latin typeface="ＭＳ Ｐゴシック"/>
            </a:rPr>
            <a:t>ポイント増加している。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59</xdr:row>
      <xdr:rowOff>151493</xdr:rowOff>
    </xdr:to>
    <xdr:cxnSp macro="">
      <xdr:nvCxnSpPr>
        <xdr:cNvPr id="190" name="直線コネクタ 189"/>
        <xdr:cNvCxnSpPr/>
      </xdr:nvCxnSpPr>
      <xdr:spPr>
        <a:xfrm>
          <a:off x="3987800" y="10169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59</xdr:row>
      <xdr:rowOff>53522</xdr:rowOff>
    </xdr:to>
    <xdr:cxnSp macro="">
      <xdr:nvCxnSpPr>
        <xdr:cNvPr id="193" name="直線コネクタ 192"/>
        <xdr:cNvCxnSpPr/>
      </xdr:nvCxnSpPr>
      <xdr:spPr>
        <a:xfrm>
          <a:off x="3098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94343</xdr:rowOff>
    </xdr:to>
    <xdr:cxnSp macro="">
      <xdr:nvCxnSpPr>
        <xdr:cNvPr id="196" name="直線コネクタ 195"/>
        <xdr:cNvCxnSpPr/>
      </xdr:nvCxnSpPr>
      <xdr:spPr>
        <a:xfrm>
          <a:off x="2209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45357</xdr:rowOff>
    </xdr:to>
    <xdr:cxnSp macro="">
      <xdr:nvCxnSpPr>
        <xdr:cNvPr id="199" name="直線コネクタ 198"/>
        <xdr:cNvCxnSpPr/>
      </xdr:nvCxnSpPr>
      <xdr:spPr>
        <a:xfrm>
          <a:off x="1320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1" name="円/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3" name="円/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5" name="円/楕円 214"/>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6" name="テキスト ボックス 215"/>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98170</xdr:rowOff>
    </xdr:from>
    <xdr:ext cx="762000" cy="259045"/>
    <xdr:sp macro="" textlink="">
      <xdr:nvSpPr>
        <xdr:cNvPr id="218" name="テキスト ボックス 217"/>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その他の経費に係る経常収支比率は</a:t>
          </a:r>
          <a:r>
            <a:rPr kumimoji="1" lang="en-US" altLang="ja-JP" sz="1300">
              <a:latin typeface="ＭＳ Ｐゴシック"/>
            </a:rPr>
            <a:t>11.6</a:t>
          </a:r>
          <a:r>
            <a:rPr kumimoji="1" lang="ja-JP" altLang="en-US" sz="1300">
              <a:latin typeface="ＭＳ Ｐゴシック"/>
            </a:rPr>
            <a:t>％で、</a:t>
          </a:r>
          <a:r>
            <a:rPr kumimoji="1" lang="ja-JP" altLang="ja-JP" sz="1300">
              <a:solidFill>
                <a:schemeClr val="dk1"/>
              </a:solidFill>
              <a:effectLst/>
              <a:latin typeface="+mn-lt"/>
              <a:ea typeface="+mn-ea"/>
              <a:cs typeface="+mn-cs"/>
            </a:rPr>
            <a:t>類似団体内平均値と比べて高い水準にあり、</a:t>
          </a:r>
          <a:r>
            <a:rPr kumimoji="1" lang="ja-JP" altLang="en-US" sz="1300">
              <a:solidFill>
                <a:schemeClr val="dk1"/>
              </a:solidFill>
              <a:effectLst/>
              <a:latin typeface="+mn-lt"/>
              <a:ea typeface="+mn-ea"/>
              <a:cs typeface="+mn-cs"/>
            </a:rPr>
            <a:t>また、</a:t>
          </a:r>
          <a:r>
            <a:rPr kumimoji="1" lang="ja-JP" altLang="en-US" sz="1300">
              <a:latin typeface="ＭＳ Ｐゴシック"/>
            </a:rPr>
            <a:t>前年度から</a:t>
          </a:r>
          <a:r>
            <a:rPr kumimoji="1" lang="en-US" altLang="ja-JP" sz="1300">
              <a:latin typeface="ＭＳ Ｐゴシック"/>
            </a:rPr>
            <a:t>0.4</a:t>
          </a:r>
          <a:r>
            <a:rPr kumimoji="1" lang="ja-JP" altLang="en-US" sz="1300">
              <a:latin typeface="ＭＳ Ｐゴシック"/>
            </a:rPr>
            <a:t>ポイント増加している。これは義務的な性格が強い国民健康保険、後期高齢者医療、介護保険等に対する繰出金が多額なためであると考えられる。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165100</xdr:rowOff>
    </xdr:to>
    <xdr:cxnSp macro="">
      <xdr:nvCxnSpPr>
        <xdr:cNvPr id="251" name="直線コネクタ 250"/>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88900</xdr:rowOff>
    </xdr:to>
    <xdr:cxnSp macro="">
      <xdr:nvCxnSpPr>
        <xdr:cNvPr id="254" name="直線コネクタ 253"/>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88900</xdr:rowOff>
    </xdr:to>
    <xdr:cxnSp macro="">
      <xdr:nvCxnSpPr>
        <xdr:cNvPr id="257" name="直線コネクタ 256"/>
        <xdr:cNvCxnSpPr/>
      </xdr:nvCxnSpPr>
      <xdr:spPr>
        <a:xfrm>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60" name="直線コネクタ 259"/>
        <xdr:cNvCxnSpPr/>
      </xdr:nvCxnSpPr>
      <xdr:spPr>
        <a:xfrm>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3" name="テキスト ボックス 272"/>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5" name="テキスト ボックス 274"/>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79" name="テキスト ボックス 278"/>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12.8</a:t>
          </a:r>
          <a:r>
            <a:rPr kumimoji="1" lang="ja-JP" altLang="en-US" sz="1300">
              <a:latin typeface="ＭＳ Ｐゴシック"/>
            </a:rPr>
            <a:t>％で、前年度から</a:t>
          </a:r>
          <a:r>
            <a:rPr kumimoji="1" lang="en-US" altLang="ja-JP" sz="1300">
              <a:latin typeface="ＭＳ Ｐゴシック"/>
            </a:rPr>
            <a:t>0.2</a:t>
          </a:r>
          <a:r>
            <a:rPr kumimoji="1" lang="ja-JP" altLang="en-US" sz="1300">
              <a:latin typeface="ＭＳ Ｐゴシック"/>
            </a:rPr>
            <a:t>ポイント減少したものの、類似団体内平均値と比べて高い水準にある。これは、公営企業などへの繰出しが多額になっていること及び名古屋港を管理する一部事務組合を設置し、負担金を支出していることが主な要因であると考え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127000</xdr:rowOff>
    </xdr:to>
    <xdr:cxnSp macro="">
      <xdr:nvCxnSpPr>
        <xdr:cNvPr id="312" name="直線コネクタ 311"/>
        <xdr:cNvCxnSpPr/>
      </xdr:nvCxnSpPr>
      <xdr:spPr>
        <a:xfrm flipV="1">
          <a:off x="15671800" y="694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127000</xdr:rowOff>
    </xdr:from>
    <xdr:to>
      <xdr:col>22</xdr:col>
      <xdr:colOff>565150</xdr:colOff>
      <xdr:row>41</xdr:row>
      <xdr:rowOff>107950</xdr:rowOff>
    </xdr:to>
    <xdr:cxnSp macro="">
      <xdr:nvCxnSpPr>
        <xdr:cNvPr id="315" name="直線コネクタ 314"/>
        <xdr:cNvCxnSpPr/>
      </xdr:nvCxnSpPr>
      <xdr:spPr>
        <a:xfrm flipV="1">
          <a:off x="14782800" y="698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7" name="テキスト ボックス 316"/>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107950</xdr:rowOff>
    </xdr:from>
    <xdr:to>
      <xdr:col>21</xdr:col>
      <xdr:colOff>361950</xdr:colOff>
      <xdr:row>41</xdr:row>
      <xdr:rowOff>107950</xdr:rowOff>
    </xdr:to>
    <xdr:cxnSp macro="">
      <xdr:nvCxnSpPr>
        <xdr:cNvPr id="318" name="直線コネクタ 317"/>
        <xdr:cNvCxnSpPr/>
      </xdr:nvCxnSpPr>
      <xdr:spPr>
        <a:xfrm>
          <a:off x="138938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0" name="テキスト ボックス 31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12700</xdr:rowOff>
    </xdr:from>
    <xdr:to>
      <xdr:col>20</xdr:col>
      <xdr:colOff>158750</xdr:colOff>
      <xdr:row>41</xdr:row>
      <xdr:rowOff>107950</xdr:rowOff>
    </xdr:to>
    <xdr:cxnSp macro="">
      <xdr:nvCxnSpPr>
        <xdr:cNvPr id="321" name="直線コネクタ 320"/>
        <xdr:cNvCxnSpPr/>
      </xdr:nvCxnSpPr>
      <xdr:spPr>
        <a:xfrm>
          <a:off x="13004800" y="704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5" name="テキスト ボックス 32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1" name="円/楕円 330"/>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10177</xdr:rowOff>
    </xdr:from>
    <xdr:ext cx="762000" cy="259045"/>
    <xdr:sp macro="" textlink="">
      <xdr:nvSpPr>
        <xdr:cNvPr id="332"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3" name="円/楕円 33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4" name="テキスト ボックス 33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57150</xdr:rowOff>
    </xdr:from>
    <xdr:to>
      <xdr:col>21</xdr:col>
      <xdr:colOff>412750</xdr:colOff>
      <xdr:row>41</xdr:row>
      <xdr:rowOff>158750</xdr:rowOff>
    </xdr:to>
    <xdr:sp macro="" textlink="">
      <xdr:nvSpPr>
        <xdr:cNvPr id="335" name="円/楕円 334"/>
        <xdr:cNvSpPr/>
      </xdr:nvSpPr>
      <xdr:spPr>
        <a:xfrm>
          <a:off x="14732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143527</xdr:rowOff>
    </xdr:from>
    <xdr:ext cx="762000" cy="259045"/>
    <xdr:sp macro="" textlink="">
      <xdr:nvSpPr>
        <xdr:cNvPr id="336" name="テキスト ボックス 335"/>
        <xdr:cNvSpPr txBox="1"/>
      </xdr:nvSpPr>
      <xdr:spPr>
        <a:xfrm>
          <a:off x="14401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57150</xdr:rowOff>
    </xdr:from>
    <xdr:to>
      <xdr:col>20</xdr:col>
      <xdr:colOff>209550</xdr:colOff>
      <xdr:row>41</xdr:row>
      <xdr:rowOff>158750</xdr:rowOff>
    </xdr:to>
    <xdr:sp macro="" textlink="">
      <xdr:nvSpPr>
        <xdr:cNvPr id="337" name="円/楕円 336"/>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143527</xdr:rowOff>
    </xdr:from>
    <xdr:ext cx="762000" cy="259045"/>
    <xdr:sp macro="" textlink="">
      <xdr:nvSpPr>
        <xdr:cNvPr id="338" name="テキスト ボックス 337"/>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133350</xdr:rowOff>
    </xdr:from>
    <xdr:to>
      <xdr:col>19</xdr:col>
      <xdr:colOff>6350</xdr:colOff>
      <xdr:row>41</xdr:row>
      <xdr:rowOff>63500</xdr:rowOff>
    </xdr:to>
    <xdr:sp macro="" textlink="">
      <xdr:nvSpPr>
        <xdr:cNvPr id="339" name="円/楕円 338"/>
        <xdr:cNvSpPr/>
      </xdr:nvSpPr>
      <xdr:spPr>
        <a:xfrm>
          <a:off x="12954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48277</xdr:rowOff>
    </xdr:from>
    <xdr:ext cx="762000" cy="259045"/>
    <xdr:sp macro="" textlink="">
      <xdr:nvSpPr>
        <xdr:cNvPr id="340" name="テキスト ボックス 339"/>
        <xdr:cNvSpPr txBox="1"/>
      </xdr:nvSpPr>
      <xdr:spPr>
        <a:xfrm>
          <a:off x="12623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年度以降、発行額が増加した臨時財政対策債などの償還が開始したことや</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地方債現在高の圧縮の観点から借換を抑制したこと等により公債償還金が増加する傾向にあったものの、平成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年度は利率の低下に伴う利子支払額の減少等により前年度比で</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ポイント減少し、類似団体内平均値をやや下回る水準で推移している。</a:t>
          </a:r>
          <a:endParaRPr lang="ja-JP" altLang="ja-JP" sz="1600">
            <a:effectLst/>
            <a:latin typeface="+mn-ea"/>
            <a:ea typeface="+mn-ea"/>
          </a:endParaRPr>
        </a:p>
        <a:p>
          <a:r>
            <a:rPr kumimoji="1" lang="ja-JP" altLang="ja-JP" sz="1200">
              <a:solidFill>
                <a:schemeClr val="dk1"/>
              </a:solidFill>
              <a:effectLst/>
              <a:latin typeface="+mn-ea"/>
              <a:ea typeface="+mn-ea"/>
              <a:cs typeface="+mn-cs"/>
            </a:rPr>
            <a:t>　今後も地方債発行にあたり、実質公債費比率や地方債現在高等に注視しながら、将来世代に過度の負担を残さないように十分留意する必要がある。</a:t>
          </a:r>
          <a:endParaRPr lang="ja-JP" altLang="ja-JP" sz="1600">
            <a:effectLst/>
            <a:latin typeface="+mn-ea"/>
            <a:ea typeface="+mn-ea"/>
          </a:endParaRPr>
        </a:p>
        <a:p>
          <a:endParaRPr kumimoji="1" lang="ja-JP" altLang="en-US" sz="14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132443</xdr:rowOff>
    </xdr:from>
    <xdr:to>
      <xdr:col>7</xdr:col>
      <xdr:colOff>15875</xdr:colOff>
      <xdr:row>77</xdr:row>
      <xdr:rowOff>69850</xdr:rowOff>
    </xdr:to>
    <xdr:cxnSp macro="">
      <xdr:nvCxnSpPr>
        <xdr:cNvPr id="375" name="直線コネクタ 374"/>
        <xdr:cNvCxnSpPr/>
      </xdr:nvCxnSpPr>
      <xdr:spPr>
        <a:xfrm flipV="1">
          <a:off x="3987800" y="13162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26307</xdr:rowOff>
    </xdr:from>
    <xdr:to>
      <xdr:col>5</xdr:col>
      <xdr:colOff>549275</xdr:colOff>
      <xdr:row>77</xdr:row>
      <xdr:rowOff>69850</xdr:rowOff>
    </xdr:to>
    <xdr:cxnSp macro="">
      <xdr:nvCxnSpPr>
        <xdr:cNvPr id="378" name="直線コネクタ 377"/>
        <xdr:cNvCxnSpPr/>
      </xdr:nvCxnSpPr>
      <xdr:spPr>
        <a:xfrm>
          <a:off x="3098800" y="1322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26307</xdr:rowOff>
    </xdr:to>
    <xdr:cxnSp macro="">
      <xdr:nvCxnSpPr>
        <xdr:cNvPr id="381" name="直線コネクタ 380"/>
        <xdr:cNvCxnSpPr/>
      </xdr:nvCxnSpPr>
      <xdr:spPr>
        <a:xfrm>
          <a:off x="2209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58964</xdr:rowOff>
    </xdr:to>
    <xdr:cxnSp macro="">
      <xdr:nvCxnSpPr>
        <xdr:cNvPr id="384" name="直線コネクタ 383"/>
        <xdr:cNvCxnSpPr/>
      </xdr:nvCxnSpPr>
      <xdr:spPr>
        <a:xfrm flipV="1">
          <a:off x="1320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81643</xdr:rowOff>
    </xdr:from>
    <xdr:to>
      <xdr:col>7</xdr:col>
      <xdr:colOff>66675</xdr:colOff>
      <xdr:row>77</xdr:row>
      <xdr:rowOff>11793</xdr:rowOff>
    </xdr:to>
    <xdr:sp macro="" textlink="">
      <xdr:nvSpPr>
        <xdr:cNvPr id="394" name="円/楕円 393"/>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98170</xdr:rowOff>
    </xdr:from>
    <xdr:ext cx="762000" cy="259045"/>
    <xdr:sp macro="" textlink="">
      <xdr:nvSpPr>
        <xdr:cNvPr id="395" name="公債費該当値テキスト"/>
        <xdr:cNvSpPr txBox="1"/>
      </xdr:nvSpPr>
      <xdr:spPr>
        <a:xfrm>
          <a:off x="4914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6" name="円/楕円 39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7" name="テキスト ボックス 39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146957</xdr:rowOff>
    </xdr:from>
    <xdr:to>
      <xdr:col>4</xdr:col>
      <xdr:colOff>396875</xdr:colOff>
      <xdr:row>77</xdr:row>
      <xdr:rowOff>77107</xdr:rowOff>
    </xdr:to>
    <xdr:sp macro="" textlink="">
      <xdr:nvSpPr>
        <xdr:cNvPr id="398" name="円/楕円 397"/>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87284</xdr:rowOff>
    </xdr:from>
    <xdr:ext cx="762000" cy="259045"/>
    <xdr:sp macro="" textlink="">
      <xdr:nvSpPr>
        <xdr:cNvPr id="399" name="テキスト ボックス 398"/>
        <xdr:cNvSpPr txBox="1"/>
      </xdr:nvSpPr>
      <xdr:spPr>
        <a:xfrm>
          <a:off x="2717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0" name="円/楕円 399"/>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1" name="テキスト ボックス 400"/>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8164</xdr:rowOff>
    </xdr:from>
    <xdr:to>
      <xdr:col>1</xdr:col>
      <xdr:colOff>676275</xdr:colOff>
      <xdr:row>77</xdr:row>
      <xdr:rowOff>109764</xdr:rowOff>
    </xdr:to>
    <xdr:sp macro="" textlink="">
      <xdr:nvSpPr>
        <xdr:cNvPr id="402" name="円/楕円 401"/>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119941</xdr:rowOff>
    </xdr:from>
    <xdr:ext cx="762000" cy="259045"/>
    <xdr:sp macro="" textlink="">
      <xdr:nvSpPr>
        <xdr:cNvPr id="403" name="テキスト ボックス 402"/>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公債費以外に係る経常収支比率は、</a:t>
          </a:r>
          <a:r>
            <a:rPr kumimoji="1" lang="en-US" altLang="ja-JP" sz="1300">
              <a:solidFill>
                <a:sysClr val="windowText" lastClr="000000"/>
              </a:solidFill>
              <a:latin typeface="ＭＳ Ｐゴシック"/>
            </a:rPr>
            <a:t>77.8</a:t>
          </a:r>
          <a:r>
            <a:rPr kumimoji="1" lang="ja-JP" altLang="en-US" sz="1300">
              <a:solidFill>
                <a:sysClr val="windowText" lastClr="000000"/>
              </a:solidFill>
              <a:latin typeface="ＭＳ Ｐゴシック"/>
            </a:rPr>
            <a:t>％と前年度から</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ポイント増加している。平成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年度にかけてはほぼ同水準であるが、類似団体平均値と比べて高い水準にある。これは、人件費、扶助費、補助費等及びその他が類似団体内平均値と比べて高いためである。</a:t>
          </a:r>
          <a:endParaRPr kumimoji="1" lang="en-US" altLang="ja-JP" sz="1300">
            <a:solidFill>
              <a:sysClr val="windowText" lastClr="000000"/>
            </a:solidFill>
            <a:latin typeface="ＭＳ Ｐゴシック"/>
          </a:endParaRPr>
        </a:p>
        <a:p>
          <a:endParaRPr kumimoji="1" lang="en-US" altLang="ja-JP" sz="1300">
            <a:solidFill>
              <a:sysClr val="windowText" lastClr="000000"/>
            </a:solidFill>
            <a:latin typeface="ＭＳ Ｐゴシック"/>
          </a:endParaRPr>
        </a:p>
        <a:p>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人件費、扶助費、物件費、補助費等及びその他の分析欄を参照。</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155575</xdr:rowOff>
    </xdr:from>
    <xdr:to>
      <xdr:col>24</xdr:col>
      <xdr:colOff>31750</xdr:colOff>
      <xdr:row>78</xdr:row>
      <xdr:rowOff>165100</xdr:rowOff>
    </xdr:to>
    <xdr:cxnSp macro="">
      <xdr:nvCxnSpPr>
        <xdr:cNvPr id="440" name="直線コネクタ 439"/>
        <xdr:cNvCxnSpPr/>
      </xdr:nvCxnSpPr>
      <xdr:spPr>
        <a:xfrm>
          <a:off x="15671800" y="13528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155575</xdr:rowOff>
    </xdr:from>
    <xdr:to>
      <xdr:col>22</xdr:col>
      <xdr:colOff>565150</xdr:colOff>
      <xdr:row>78</xdr:row>
      <xdr:rowOff>155575</xdr:rowOff>
    </xdr:to>
    <xdr:cxnSp macro="">
      <xdr:nvCxnSpPr>
        <xdr:cNvPr id="443" name="直線コネクタ 442"/>
        <xdr:cNvCxnSpPr/>
      </xdr:nvCxnSpPr>
      <xdr:spPr>
        <a:xfrm>
          <a:off x="14782800" y="13528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155575</xdr:rowOff>
    </xdr:from>
    <xdr:to>
      <xdr:col>21</xdr:col>
      <xdr:colOff>361950</xdr:colOff>
      <xdr:row>78</xdr:row>
      <xdr:rowOff>165100</xdr:rowOff>
    </xdr:to>
    <xdr:cxnSp macro="">
      <xdr:nvCxnSpPr>
        <xdr:cNvPr id="446" name="直線コネクタ 445"/>
        <xdr:cNvCxnSpPr/>
      </xdr:nvCxnSpPr>
      <xdr:spPr>
        <a:xfrm flipV="1">
          <a:off x="13893800" y="1352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165100</xdr:rowOff>
    </xdr:to>
    <xdr:cxnSp macro="">
      <xdr:nvCxnSpPr>
        <xdr:cNvPr id="449" name="直線コネクタ 448"/>
        <xdr:cNvCxnSpPr/>
      </xdr:nvCxnSpPr>
      <xdr:spPr>
        <a:xfrm>
          <a:off x="13004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9" name="円/楕円 458"/>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60"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104775</xdr:rowOff>
    </xdr:from>
    <xdr:to>
      <xdr:col>22</xdr:col>
      <xdr:colOff>615950</xdr:colOff>
      <xdr:row>79</xdr:row>
      <xdr:rowOff>34925</xdr:rowOff>
    </xdr:to>
    <xdr:sp macro="" textlink="">
      <xdr:nvSpPr>
        <xdr:cNvPr id="461" name="円/楕円 460"/>
        <xdr:cNvSpPr/>
      </xdr:nvSpPr>
      <xdr:spPr>
        <a:xfrm>
          <a:off x="15621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19702</xdr:rowOff>
    </xdr:from>
    <xdr:ext cx="736600" cy="259045"/>
    <xdr:sp macro="" textlink="">
      <xdr:nvSpPr>
        <xdr:cNvPr id="462" name="テキスト ボックス 461"/>
        <xdr:cNvSpPr txBox="1"/>
      </xdr:nvSpPr>
      <xdr:spPr>
        <a:xfrm>
          <a:off x="15290800" y="1356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104775</xdr:rowOff>
    </xdr:from>
    <xdr:to>
      <xdr:col>21</xdr:col>
      <xdr:colOff>412750</xdr:colOff>
      <xdr:row>79</xdr:row>
      <xdr:rowOff>34925</xdr:rowOff>
    </xdr:to>
    <xdr:sp macro="" textlink="">
      <xdr:nvSpPr>
        <xdr:cNvPr id="463" name="円/楕円 462"/>
        <xdr:cNvSpPr/>
      </xdr:nvSpPr>
      <xdr:spPr>
        <a:xfrm>
          <a:off x="14732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19702</xdr:rowOff>
    </xdr:from>
    <xdr:ext cx="762000" cy="259045"/>
    <xdr:sp macro="" textlink="">
      <xdr:nvSpPr>
        <xdr:cNvPr id="464" name="テキスト ボックス 463"/>
        <xdr:cNvSpPr txBox="1"/>
      </xdr:nvSpPr>
      <xdr:spPr>
        <a:xfrm>
          <a:off x="14401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65" name="円/楕円 464"/>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66" name="テキスト ボックス 465"/>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67" name="円/楕円 466"/>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8" name="テキスト ボックス 467"/>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161549</xdr:rowOff>
    </xdr:from>
    <xdr:to>
      <xdr:col>4</xdr:col>
      <xdr:colOff>1117600</xdr:colOff>
      <xdr:row>14</xdr:row>
      <xdr:rowOff>4181</xdr:rowOff>
    </xdr:to>
    <xdr:cxnSp macro="">
      <xdr:nvCxnSpPr>
        <xdr:cNvPr id="48" name="直線コネクタ 47"/>
        <xdr:cNvCxnSpPr/>
      </xdr:nvCxnSpPr>
      <xdr:spPr bwMode="auto">
        <a:xfrm flipV="1">
          <a:off x="5003800" y="2438024"/>
          <a:ext cx="6477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132060</xdr:rowOff>
    </xdr:from>
    <xdr:to>
      <xdr:col>4</xdr:col>
      <xdr:colOff>469900</xdr:colOff>
      <xdr:row>14</xdr:row>
      <xdr:rowOff>4181</xdr:rowOff>
    </xdr:to>
    <xdr:cxnSp macro="">
      <xdr:nvCxnSpPr>
        <xdr:cNvPr id="51" name="直線コネクタ 50"/>
        <xdr:cNvCxnSpPr/>
      </xdr:nvCxnSpPr>
      <xdr:spPr bwMode="auto">
        <a:xfrm>
          <a:off x="4305300" y="2408535"/>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141204</xdr:rowOff>
    </xdr:from>
    <xdr:to>
      <xdr:col>3</xdr:col>
      <xdr:colOff>904875</xdr:colOff>
      <xdr:row>13</xdr:row>
      <xdr:rowOff>132060</xdr:rowOff>
    </xdr:to>
    <xdr:cxnSp macro="">
      <xdr:nvCxnSpPr>
        <xdr:cNvPr id="54" name="直線コネクタ 53"/>
        <xdr:cNvCxnSpPr/>
      </xdr:nvCxnSpPr>
      <xdr:spPr bwMode="auto">
        <a:xfrm>
          <a:off x="3606800" y="2246229"/>
          <a:ext cx="698500" cy="16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60188</xdr:rowOff>
    </xdr:from>
    <xdr:to>
      <xdr:col>3</xdr:col>
      <xdr:colOff>206375</xdr:colOff>
      <xdr:row>12</xdr:row>
      <xdr:rowOff>141204</xdr:rowOff>
    </xdr:to>
    <xdr:cxnSp macro="">
      <xdr:nvCxnSpPr>
        <xdr:cNvPr id="57" name="直線コネクタ 56"/>
        <xdr:cNvCxnSpPr/>
      </xdr:nvCxnSpPr>
      <xdr:spPr bwMode="auto">
        <a:xfrm>
          <a:off x="2908300" y="2165213"/>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110749</xdr:rowOff>
    </xdr:from>
    <xdr:to>
      <xdr:col>5</xdr:col>
      <xdr:colOff>34925</xdr:colOff>
      <xdr:row>14</xdr:row>
      <xdr:rowOff>40899</xdr:rowOff>
    </xdr:to>
    <xdr:sp macro="" textlink="">
      <xdr:nvSpPr>
        <xdr:cNvPr id="67" name="円/楕円 66"/>
        <xdr:cNvSpPr/>
      </xdr:nvSpPr>
      <xdr:spPr bwMode="auto">
        <a:xfrm>
          <a:off x="5600700" y="238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127276</xdr:rowOff>
    </xdr:from>
    <xdr:ext cx="762000" cy="259045"/>
    <xdr:sp macro="" textlink="">
      <xdr:nvSpPr>
        <xdr:cNvPr id="68" name="人口1人当たり決算額の推移該当値テキスト130"/>
        <xdr:cNvSpPr txBox="1"/>
      </xdr:nvSpPr>
      <xdr:spPr>
        <a:xfrm>
          <a:off x="5740400" y="223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124831</xdr:rowOff>
    </xdr:from>
    <xdr:to>
      <xdr:col>4</xdr:col>
      <xdr:colOff>520700</xdr:colOff>
      <xdr:row>14</xdr:row>
      <xdr:rowOff>54981</xdr:rowOff>
    </xdr:to>
    <xdr:sp macro="" textlink="">
      <xdr:nvSpPr>
        <xdr:cNvPr id="69" name="円/楕円 68"/>
        <xdr:cNvSpPr/>
      </xdr:nvSpPr>
      <xdr:spPr bwMode="auto">
        <a:xfrm>
          <a:off x="4953000" y="24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65158</xdr:rowOff>
    </xdr:from>
    <xdr:ext cx="736600" cy="259045"/>
    <xdr:sp macro="" textlink="">
      <xdr:nvSpPr>
        <xdr:cNvPr id="70" name="テキスト ボックス 69"/>
        <xdr:cNvSpPr txBox="1"/>
      </xdr:nvSpPr>
      <xdr:spPr>
        <a:xfrm>
          <a:off x="4622800" y="2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81260</xdr:rowOff>
    </xdr:from>
    <xdr:to>
      <xdr:col>3</xdr:col>
      <xdr:colOff>955675</xdr:colOff>
      <xdr:row>14</xdr:row>
      <xdr:rowOff>11410</xdr:rowOff>
    </xdr:to>
    <xdr:sp macro="" textlink="">
      <xdr:nvSpPr>
        <xdr:cNvPr id="71" name="円/楕円 70"/>
        <xdr:cNvSpPr/>
      </xdr:nvSpPr>
      <xdr:spPr bwMode="auto">
        <a:xfrm>
          <a:off x="4254500" y="23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21587</xdr:rowOff>
    </xdr:from>
    <xdr:ext cx="762000" cy="259045"/>
    <xdr:sp macro="" textlink="">
      <xdr:nvSpPr>
        <xdr:cNvPr id="72" name="テキスト ボックス 71"/>
        <xdr:cNvSpPr txBox="1"/>
      </xdr:nvSpPr>
      <xdr:spPr>
        <a:xfrm>
          <a:off x="3924300" y="212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90404</xdr:rowOff>
    </xdr:from>
    <xdr:to>
      <xdr:col>3</xdr:col>
      <xdr:colOff>257175</xdr:colOff>
      <xdr:row>13</xdr:row>
      <xdr:rowOff>20554</xdr:rowOff>
    </xdr:to>
    <xdr:sp macro="" textlink="">
      <xdr:nvSpPr>
        <xdr:cNvPr id="73" name="円/楕円 72"/>
        <xdr:cNvSpPr/>
      </xdr:nvSpPr>
      <xdr:spPr bwMode="auto">
        <a:xfrm>
          <a:off x="3556000" y="219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30731</xdr:rowOff>
    </xdr:from>
    <xdr:ext cx="762000" cy="259045"/>
    <xdr:sp macro="" textlink="">
      <xdr:nvSpPr>
        <xdr:cNvPr id="74" name="テキスト ボックス 73"/>
        <xdr:cNvSpPr txBox="1"/>
      </xdr:nvSpPr>
      <xdr:spPr>
        <a:xfrm>
          <a:off x="3225800" y="19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76,981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9388</xdr:rowOff>
    </xdr:from>
    <xdr:to>
      <xdr:col>2</xdr:col>
      <xdr:colOff>692150</xdr:colOff>
      <xdr:row>12</xdr:row>
      <xdr:rowOff>110988</xdr:rowOff>
    </xdr:to>
    <xdr:sp macro="" textlink="">
      <xdr:nvSpPr>
        <xdr:cNvPr id="75" name="円/楕円 74"/>
        <xdr:cNvSpPr/>
      </xdr:nvSpPr>
      <xdr:spPr bwMode="auto">
        <a:xfrm>
          <a:off x="2857500" y="211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121165</xdr:rowOff>
    </xdr:from>
    <xdr:ext cx="762000" cy="259045"/>
    <xdr:sp macro="" textlink="">
      <xdr:nvSpPr>
        <xdr:cNvPr id="76" name="テキスト ボックス 75"/>
        <xdr:cNvSpPr txBox="1"/>
      </xdr:nvSpPr>
      <xdr:spPr>
        <a:xfrm>
          <a:off x="2527300" y="188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220459</xdr:rowOff>
    </xdr:from>
    <xdr:to>
      <xdr:col>4</xdr:col>
      <xdr:colOff>1117600</xdr:colOff>
      <xdr:row>34</xdr:row>
      <xdr:rowOff>225755</xdr:rowOff>
    </xdr:to>
    <xdr:cxnSp macro="">
      <xdr:nvCxnSpPr>
        <xdr:cNvPr id="110" name="直線コネクタ 109"/>
        <xdr:cNvCxnSpPr/>
      </xdr:nvCxnSpPr>
      <xdr:spPr bwMode="auto">
        <a:xfrm flipV="1">
          <a:off x="5003800" y="6487909"/>
          <a:ext cx="6477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225755</xdr:rowOff>
    </xdr:from>
    <xdr:to>
      <xdr:col>4</xdr:col>
      <xdr:colOff>469900</xdr:colOff>
      <xdr:row>34</xdr:row>
      <xdr:rowOff>308318</xdr:rowOff>
    </xdr:to>
    <xdr:cxnSp macro="">
      <xdr:nvCxnSpPr>
        <xdr:cNvPr id="113" name="直線コネクタ 112"/>
        <xdr:cNvCxnSpPr/>
      </xdr:nvCxnSpPr>
      <xdr:spPr bwMode="auto">
        <a:xfrm flipV="1">
          <a:off x="4305300" y="6493205"/>
          <a:ext cx="698500" cy="8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308318</xdr:rowOff>
    </xdr:from>
    <xdr:to>
      <xdr:col>3</xdr:col>
      <xdr:colOff>904875</xdr:colOff>
      <xdr:row>34</xdr:row>
      <xdr:rowOff>310032</xdr:rowOff>
    </xdr:to>
    <xdr:cxnSp macro="">
      <xdr:nvCxnSpPr>
        <xdr:cNvPr id="116" name="直線コネクタ 115"/>
        <xdr:cNvCxnSpPr/>
      </xdr:nvCxnSpPr>
      <xdr:spPr bwMode="auto">
        <a:xfrm flipV="1">
          <a:off x="3606800" y="6575768"/>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310032</xdr:rowOff>
    </xdr:from>
    <xdr:to>
      <xdr:col>3</xdr:col>
      <xdr:colOff>206375</xdr:colOff>
      <xdr:row>35</xdr:row>
      <xdr:rowOff>10719</xdr:rowOff>
    </xdr:to>
    <xdr:cxnSp macro="">
      <xdr:nvCxnSpPr>
        <xdr:cNvPr id="119" name="直線コネクタ 118"/>
        <xdr:cNvCxnSpPr/>
      </xdr:nvCxnSpPr>
      <xdr:spPr bwMode="auto">
        <a:xfrm flipV="1">
          <a:off x="2908300" y="6577482"/>
          <a:ext cx="698500" cy="4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169659</xdr:rowOff>
    </xdr:from>
    <xdr:to>
      <xdr:col>5</xdr:col>
      <xdr:colOff>34925</xdr:colOff>
      <xdr:row>34</xdr:row>
      <xdr:rowOff>271259</xdr:rowOff>
    </xdr:to>
    <xdr:sp macro="" textlink="">
      <xdr:nvSpPr>
        <xdr:cNvPr id="129" name="円/楕円 128"/>
        <xdr:cNvSpPr/>
      </xdr:nvSpPr>
      <xdr:spPr bwMode="auto">
        <a:xfrm>
          <a:off x="5600700" y="643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14736</xdr:rowOff>
    </xdr:from>
    <xdr:ext cx="762000" cy="259045"/>
    <xdr:sp macro="" textlink="">
      <xdr:nvSpPr>
        <xdr:cNvPr id="130" name="人口1人当たり決算額の推移該当値テキスト445"/>
        <xdr:cNvSpPr txBox="1"/>
      </xdr:nvSpPr>
      <xdr:spPr>
        <a:xfrm>
          <a:off x="5740400" y="62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174955</xdr:rowOff>
    </xdr:from>
    <xdr:to>
      <xdr:col>4</xdr:col>
      <xdr:colOff>520700</xdr:colOff>
      <xdr:row>34</xdr:row>
      <xdr:rowOff>276555</xdr:rowOff>
    </xdr:to>
    <xdr:sp macro="" textlink="">
      <xdr:nvSpPr>
        <xdr:cNvPr id="131" name="円/楕円 130"/>
        <xdr:cNvSpPr/>
      </xdr:nvSpPr>
      <xdr:spPr bwMode="auto">
        <a:xfrm>
          <a:off x="4953000" y="644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286732</xdr:rowOff>
    </xdr:from>
    <xdr:ext cx="736600" cy="259045"/>
    <xdr:sp macro="" textlink="">
      <xdr:nvSpPr>
        <xdr:cNvPr id="132" name="テキスト ボックス 131"/>
        <xdr:cNvSpPr txBox="1"/>
      </xdr:nvSpPr>
      <xdr:spPr>
        <a:xfrm>
          <a:off x="4622800" y="621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257518</xdr:rowOff>
    </xdr:from>
    <xdr:to>
      <xdr:col>3</xdr:col>
      <xdr:colOff>955675</xdr:colOff>
      <xdr:row>35</xdr:row>
      <xdr:rowOff>16218</xdr:rowOff>
    </xdr:to>
    <xdr:sp macro="" textlink="">
      <xdr:nvSpPr>
        <xdr:cNvPr id="133" name="円/楕円 132"/>
        <xdr:cNvSpPr/>
      </xdr:nvSpPr>
      <xdr:spPr bwMode="auto">
        <a:xfrm>
          <a:off x="4254500" y="652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26395</xdr:rowOff>
    </xdr:from>
    <xdr:ext cx="762000" cy="259045"/>
    <xdr:sp macro="" textlink="">
      <xdr:nvSpPr>
        <xdr:cNvPr id="134" name="テキスト ボックス 133"/>
        <xdr:cNvSpPr txBox="1"/>
      </xdr:nvSpPr>
      <xdr:spPr>
        <a:xfrm>
          <a:off x="3924300" y="629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259232</xdr:rowOff>
    </xdr:from>
    <xdr:to>
      <xdr:col>3</xdr:col>
      <xdr:colOff>257175</xdr:colOff>
      <xdr:row>35</xdr:row>
      <xdr:rowOff>17932</xdr:rowOff>
    </xdr:to>
    <xdr:sp macro="" textlink="">
      <xdr:nvSpPr>
        <xdr:cNvPr id="135" name="円/楕円 134"/>
        <xdr:cNvSpPr/>
      </xdr:nvSpPr>
      <xdr:spPr bwMode="auto">
        <a:xfrm>
          <a:off x="3556000" y="652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28109</xdr:rowOff>
    </xdr:from>
    <xdr:ext cx="762000" cy="259045"/>
    <xdr:sp macro="" textlink="">
      <xdr:nvSpPr>
        <xdr:cNvPr id="136" name="テキスト ボックス 135"/>
        <xdr:cNvSpPr txBox="1"/>
      </xdr:nvSpPr>
      <xdr:spPr>
        <a:xfrm>
          <a:off x="3225800" y="62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302819</xdr:rowOff>
    </xdr:from>
    <xdr:to>
      <xdr:col>2</xdr:col>
      <xdr:colOff>692150</xdr:colOff>
      <xdr:row>35</xdr:row>
      <xdr:rowOff>61519</xdr:rowOff>
    </xdr:to>
    <xdr:sp macro="" textlink="">
      <xdr:nvSpPr>
        <xdr:cNvPr id="137" name="円/楕円 136"/>
        <xdr:cNvSpPr/>
      </xdr:nvSpPr>
      <xdr:spPr bwMode="auto">
        <a:xfrm>
          <a:off x="2857500" y="657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71696</xdr:rowOff>
    </xdr:from>
    <xdr:ext cx="762000" cy="259045"/>
    <xdr:sp macro="" textlink="">
      <xdr:nvSpPr>
        <xdr:cNvPr id="138" name="テキスト ボックス 137"/>
        <xdr:cNvSpPr txBox="1"/>
      </xdr:nvSpPr>
      <xdr:spPr>
        <a:xfrm>
          <a:off x="2527300" y="63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30" baseline="0">
              <a:latin typeface="ＭＳ ゴシック" pitchFamily="49" charset="-128"/>
              <a:ea typeface="ＭＳ ゴシック" pitchFamily="49" charset="-128"/>
            </a:rPr>
            <a:t>＜財政調整基金残高／標準財政規模＞</a:t>
          </a:r>
          <a:endParaRPr kumimoji="1" lang="en-US" altLang="ja-JP" sz="830" baseline="0">
            <a:latin typeface="ＭＳ ゴシック" pitchFamily="49" charset="-128"/>
            <a:ea typeface="ＭＳ ゴシック" pitchFamily="49" charset="-128"/>
          </a:endParaRPr>
        </a:p>
        <a:p>
          <a:r>
            <a:rPr kumimoji="1" lang="ja-JP" altLang="en-US" sz="830" baseline="0">
              <a:latin typeface="ＭＳ ゴシック" pitchFamily="49" charset="-128"/>
              <a:ea typeface="ＭＳ ゴシック" pitchFamily="49" charset="-128"/>
            </a:rPr>
            <a:t>　平成</a:t>
          </a:r>
          <a:r>
            <a:rPr kumimoji="1" lang="en-US" altLang="ja-JP" sz="830" baseline="0">
              <a:latin typeface="ＭＳ ゴシック" pitchFamily="49" charset="-128"/>
              <a:ea typeface="ＭＳ ゴシック" pitchFamily="49" charset="-128"/>
            </a:rPr>
            <a:t>26</a:t>
          </a:r>
          <a:r>
            <a:rPr kumimoji="1" lang="ja-JP" altLang="en-US" sz="830" baseline="0">
              <a:latin typeface="ＭＳ ゴシック" pitchFamily="49" charset="-128"/>
              <a:ea typeface="ＭＳ ゴシック" pitchFamily="49" charset="-128"/>
            </a:rPr>
            <a:t>年度の財政調整基金残高は、決算剰余金等の積み立てが取り崩しを上回ったため、前年度に比べて</a:t>
          </a:r>
          <a:r>
            <a:rPr kumimoji="1" lang="en-US" altLang="ja-JP" sz="830" baseline="0">
              <a:latin typeface="ＭＳ ゴシック" pitchFamily="49" charset="-128"/>
              <a:ea typeface="ＭＳ ゴシック" pitchFamily="49" charset="-128"/>
            </a:rPr>
            <a:t>9</a:t>
          </a:r>
          <a:r>
            <a:rPr kumimoji="1" lang="ja-JP" altLang="en-US" sz="830" baseline="0">
              <a:latin typeface="ＭＳ ゴシック" pitchFamily="49" charset="-128"/>
              <a:ea typeface="ＭＳ ゴシック" pitchFamily="49" charset="-128"/>
            </a:rPr>
            <a:t>億円増加し、</a:t>
          </a:r>
          <a:r>
            <a:rPr kumimoji="1" lang="en-US" altLang="ja-JP" sz="830" baseline="0">
              <a:latin typeface="ＭＳ ゴシック" pitchFamily="49" charset="-128"/>
              <a:ea typeface="ＭＳ ゴシック" pitchFamily="49" charset="-128"/>
            </a:rPr>
            <a:t>145</a:t>
          </a:r>
          <a:r>
            <a:rPr kumimoji="1" lang="ja-JP" altLang="en-US" sz="830" baseline="0">
              <a:latin typeface="ＭＳ ゴシック" pitchFamily="49" charset="-128"/>
              <a:ea typeface="ＭＳ ゴシック" pitchFamily="49" charset="-128"/>
            </a:rPr>
            <a:t>億円となった。また、標準財政規模は前年度に比べて</a:t>
          </a:r>
          <a:r>
            <a:rPr kumimoji="1" lang="en-US" altLang="ja-JP" sz="830" baseline="0">
              <a:latin typeface="ＭＳ ゴシック" pitchFamily="49" charset="-128"/>
              <a:ea typeface="ＭＳ ゴシック" pitchFamily="49" charset="-128"/>
            </a:rPr>
            <a:t>0.42</a:t>
          </a:r>
          <a:r>
            <a:rPr kumimoji="1" lang="ja-JP" altLang="en-US" sz="830" baseline="0">
              <a:latin typeface="ＭＳ ゴシック" pitchFamily="49" charset="-128"/>
              <a:ea typeface="ＭＳ ゴシック" pitchFamily="49" charset="-128"/>
            </a:rPr>
            <a:t>ポイント減少した。そのため、それに対する割合は前年度に比べて</a:t>
          </a:r>
          <a:r>
            <a:rPr kumimoji="1" lang="en-US" altLang="ja-JP" sz="830" baseline="0">
              <a:latin typeface="ＭＳ ゴシック" pitchFamily="49" charset="-128"/>
              <a:ea typeface="ＭＳ ゴシック" pitchFamily="49" charset="-128"/>
            </a:rPr>
            <a:t>0.17</a:t>
          </a:r>
          <a:r>
            <a:rPr kumimoji="1" lang="ja-JP" altLang="en-US" sz="830" baseline="0">
              <a:latin typeface="ＭＳ ゴシック" pitchFamily="49" charset="-128"/>
              <a:ea typeface="ＭＳ ゴシック" pitchFamily="49" charset="-128"/>
            </a:rPr>
            <a:t>ポイント増加した。</a:t>
          </a:r>
          <a:endParaRPr kumimoji="1" lang="en-US" altLang="ja-JP" sz="830" baseline="0">
            <a:latin typeface="ＭＳ ゴシック" pitchFamily="49" charset="-128"/>
            <a:ea typeface="ＭＳ ゴシック" pitchFamily="49" charset="-128"/>
          </a:endParaRPr>
        </a:p>
        <a:p>
          <a:r>
            <a:rPr kumimoji="1" lang="ja-JP" altLang="en-US" sz="830" baseline="0">
              <a:latin typeface="ＭＳ ゴシック" pitchFamily="49" charset="-128"/>
              <a:ea typeface="ＭＳ ゴシック" pitchFamily="49" charset="-128"/>
            </a:rPr>
            <a:t>＜実質収支額／標準財政規模＞</a:t>
          </a:r>
          <a:endParaRPr kumimoji="1" lang="en-US" altLang="ja-JP" sz="830" baseline="0">
            <a:latin typeface="ＭＳ ゴシック" pitchFamily="49" charset="-128"/>
            <a:ea typeface="ＭＳ ゴシック" pitchFamily="49" charset="-128"/>
          </a:endParaRPr>
        </a:p>
        <a:p>
          <a:r>
            <a:rPr kumimoji="1" lang="ja-JP" altLang="en-US" sz="830">
              <a:latin typeface="ＭＳ ゴシック" pitchFamily="49" charset="-128"/>
              <a:ea typeface="ＭＳ ゴシック" pitchFamily="49" charset="-128"/>
            </a:rPr>
            <a:t>　平成</a:t>
          </a:r>
          <a:r>
            <a:rPr kumimoji="1" lang="en-US" altLang="ja-JP" sz="830">
              <a:latin typeface="ＭＳ ゴシック" pitchFamily="49" charset="-128"/>
              <a:ea typeface="ＭＳ ゴシック" pitchFamily="49" charset="-128"/>
            </a:rPr>
            <a:t>26</a:t>
          </a:r>
          <a:r>
            <a:rPr kumimoji="1" lang="ja-JP" altLang="en-US" sz="830">
              <a:latin typeface="ＭＳ ゴシック" pitchFamily="49" charset="-128"/>
              <a:ea typeface="ＭＳ ゴシック" pitchFamily="49" charset="-128"/>
            </a:rPr>
            <a:t>年度は歳入歳出差引及び翌年度への繰越財源が前年度と同水準であったため、実質収支額及び実質収支額が標準財政規模に占める割合もほぼ横ばいとなっている。</a:t>
          </a:r>
          <a:endParaRPr kumimoji="1" lang="en-US" altLang="ja-JP" sz="830">
            <a:latin typeface="ＭＳ ゴシック" pitchFamily="49" charset="-128"/>
            <a:ea typeface="ＭＳ ゴシック" pitchFamily="49" charset="-128"/>
          </a:endParaRPr>
        </a:p>
        <a:p>
          <a:r>
            <a:rPr kumimoji="1" lang="ja-JP" altLang="en-US" sz="830">
              <a:latin typeface="ＭＳ ゴシック" pitchFamily="49" charset="-128"/>
              <a:ea typeface="ＭＳ ゴシック" pitchFamily="49" charset="-128"/>
            </a:rPr>
            <a:t>＜実質単年度収支／標準財政規模＞</a:t>
          </a:r>
          <a:endParaRPr kumimoji="1" lang="en-US" altLang="ja-JP" sz="830">
            <a:latin typeface="ＭＳ ゴシック" pitchFamily="49" charset="-128"/>
            <a:ea typeface="ＭＳ ゴシック" pitchFamily="49" charset="-128"/>
          </a:endParaRPr>
        </a:p>
        <a:p>
          <a:r>
            <a:rPr kumimoji="1" lang="ja-JP" altLang="en-US" sz="830">
              <a:latin typeface="ＭＳ ゴシック" pitchFamily="49" charset="-128"/>
              <a:ea typeface="ＭＳ ゴシック" pitchFamily="49" charset="-128"/>
            </a:rPr>
            <a:t>　平成</a:t>
          </a:r>
          <a:r>
            <a:rPr kumimoji="1" lang="en-US" altLang="ja-JP" sz="830">
              <a:latin typeface="ＭＳ ゴシック" pitchFamily="49" charset="-128"/>
              <a:ea typeface="ＭＳ ゴシック" pitchFamily="49" charset="-128"/>
            </a:rPr>
            <a:t>26</a:t>
          </a:r>
          <a:r>
            <a:rPr kumimoji="1" lang="ja-JP" altLang="en-US" sz="830">
              <a:latin typeface="ＭＳ ゴシック" pitchFamily="49" charset="-128"/>
              <a:ea typeface="ＭＳ ゴシック" pitchFamily="49" charset="-128"/>
            </a:rPr>
            <a:t>年度は、単年度収支が前年度に比べて</a:t>
          </a:r>
          <a:r>
            <a:rPr kumimoji="1" lang="en-US" altLang="ja-JP" sz="830">
              <a:latin typeface="ＭＳ ゴシック" pitchFamily="49" charset="-128"/>
              <a:ea typeface="ＭＳ ゴシック" pitchFamily="49" charset="-128"/>
            </a:rPr>
            <a:t>7</a:t>
          </a:r>
          <a:r>
            <a:rPr kumimoji="1" lang="ja-JP" altLang="en-US" sz="830">
              <a:latin typeface="ＭＳ ゴシック" pitchFamily="49" charset="-128"/>
              <a:ea typeface="ＭＳ ゴシック" pitchFamily="49" charset="-128"/>
            </a:rPr>
            <a:t>億円減少したが、財政調整基金からの取り崩しが前年度に比べて</a:t>
          </a:r>
          <a:r>
            <a:rPr kumimoji="1" lang="en-US" altLang="ja-JP" sz="830">
              <a:latin typeface="ＭＳ ゴシック" pitchFamily="49" charset="-128"/>
              <a:ea typeface="ＭＳ ゴシック" pitchFamily="49" charset="-128"/>
            </a:rPr>
            <a:t>15</a:t>
          </a:r>
          <a:r>
            <a:rPr kumimoji="1" lang="ja-JP" altLang="en-US" sz="830">
              <a:latin typeface="ＭＳ ゴシック" pitchFamily="49" charset="-128"/>
              <a:ea typeface="ＭＳ ゴシック" pitchFamily="49" charset="-128"/>
            </a:rPr>
            <a:t>億円減少したため、実質単年度収支は前年度に比べて</a:t>
          </a:r>
          <a:r>
            <a:rPr kumimoji="1" lang="en-US" altLang="ja-JP" sz="830">
              <a:latin typeface="ＭＳ ゴシック" pitchFamily="49" charset="-128"/>
              <a:ea typeface="ＭＳ ゴシック" pitchFamily="49" charset="-128"/>
            </a:rPr>
            <a:t>9</a:t>
          </a:r>
          <a:r>
            <a:rPr kumimoji="1" lang="ja-JP" altLang="en-US" sz="830">
              <a:latin typeface="ＭＳ ゴシック" pitchFamily="49" charset="-128"/>
              <a:ea typeface="ＭＳ ゴシック" pitchFamily="49" charset="-128"/>
            </a:rPr>
            <a:t>億円増加した。そのため、標準財政規模に対する割合は</a:t>
          </a:r>
          <a:r>
            <a:rPr kumimoji="1" lang="en-US" altLang="ja-JP" sz="830">
              <a:latin typeface="ＭＳ ゴシック" pitchFamily="49" charset="-128"/>
              <a:ea typeface="ＭＳ ゴシック" pitchFamily="49" charset="-128"/>
            </a:rPr>
            <a:t>0.16</a:t>
          </a:r>
          <a:r>
            <a:rPr kumimoji="1" lang="ja-JP" altLang="en-US" sz="830">
              <a:latin typeface="ＭＳ ゴシック" pitchFamily="49" charset="-128"/>
              <a:ea typeface="ＭＳ ゴシック" pitchFamily="49" charset="-128"/>
            </a:rPr>
            <a:t>ポイント増加した。</a:t>
          </a:r>
          <a:endParaRPr kumimoji="1" lang="en-US" altLang="ja-JP" sz="830">
            <a:latin typeface="ＭＳ ゴシック" pitchFamily="49" charset="-128"/>
            <a:ea typeface="ＭＳ ゴシック" pitchFamily="49" charset="-128"/>
          </a:endParaRPr>
        </a:p>
        <a:p>
          <a:endParaRPr kumimoji="1" lang="en-US" altLang="ja-JP" sz="830">
            <a:latin typeface="ＭＳ ゴシック" pitchFamily="49" charset="-128"/>
            <a:ea typeface="ＭＳ ゴシック" pitchFamily="49" charset="-128"/>
          </a:endParaRPr>
        </a:p>
        <a:p>
          <a:r>
            <a:rPr kumimoji="1" lang="en-US" altLang="ja-JP" sz="830">
              <a:latin typeface="ＭＳ ゴシック" pitchFamily="49" charset="-128"/>
              <a:ea typeface="ＭＳ ゴシック" pitchFamily="49" charset="-128"/>
            </a:rPr>
            <a:t>※</a:t>
          </a:r>
          <a:r>
            <a:rPr kumimoji="1" lang="ja-JP" altLang="en-US" sz="830">
              <a:latin typeface="ＭＳ ゴシック" pitchFamily="49" charset="-128"/>
              <a:ea typeface="ＭＳ ゴシック" pitchFamily="49" charset="-128"/>
            </a:rPr>
            <a:t>総括表の該当箇所を参照</a:t>
          </a:r>
          <a:endParaRPr kumimoji="1" lang="en-US" altLang="ja-JP" sz="83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　連結実質赤字は依然として発生していない。また、前年度と比べると、標準財政規模に対する実質収支額と資金剰余額の合計額の割合については</a:t>
          </a:r>
          <a:r>
            <a:rPr kumimoji="1" lang="en-US" altLang="ja-JP" sz="1800">
              <a:solidFill>
                <a:schemeClr val="dk1"/>
              </a:solidFill>
              <a:effectLst/>
              <a:latin typeface="+mn-ea"/>
              <a:ea typeface="+mn-ea"/>
              <a:cs typeface="+mn-cs"/>
            </a:rPr>
            <a:t>1.03</a:t>
          </a:r>
          <a:r>
            <a:rPr kumimoji="1" lang="ja-JP" altLang="ja-JP" sz="1800">
              <a:solidFill>
                <a:schemeClr val="dk1"/>
              </a:solidFill>
              <a:effectLst/>
              <a:latin typeface="+mn-ea"/>
              <a:ea typeface="+mn-ea"/>
              <a:cs typeface="+mn-cs"/>
            </a:rPr>
            <a:t>ポイント増加している。</a:t>
          </a:r>
          <a:endParaRPr lang="ja-JP" altLang="ja-JP" sz="2400">
            <a:effectLst/>
            <a:latin typeface="+mn-ea"/>
            <a:ea typeface="+mn-ea"/>
          </a:endParaRPr>
        </a:p>
        <a:p>
          <a:r>
            <a:rPr kumimoji="1" lang="ja-JP" altLang="ja-JP" sz="1800">
              <a:solidFill>
                <a:schemeClr val="dk1"/>
              </a:solidFill>
              <a:effectLst/>
              <a:latin typeface="+mn-ea"/>
              <a:ea typeface="+mn-ea"/>
              <a:cs typeface="+mn-cs"/>
            </a:rPr>
            <a:t>　これは、下水道事業会計や病院事業会計等において資金剰余額が増加したことや、自動車運送事業会計において、平成</a:t>
          </a:r>
          <a:r>
            <a:rPr kumimoji="1" lang="en-US" altLang="ja-JP" sz="1800">
              <a:solidFill>
                <a:schemeClr val="dk1"/>
              </a:solidFill>
              <a:effectLst/>
              <a:latin typeface="+mn-ea"/>
              <a:ea typeface="+mn-ea"/>
              <a:cs typeface="+mn-cs"/>
            </a:rPr>
            <a:t>21</a:t>
          </a:r>
          <a:r>
            <a:rPr kumimoji="1" lang="ja-JP" altLang="ja-JP" sz="1800">
              <a:solidFill>
                <a:schemeClr val="dk1"/>
              </a:solidFill>
              <a:effectLst/>
              <a:latin typeface="+mn-ea"/>
              <a:ea typeface="+mn-ea"/>
              <a:cs typeface="+mn-cs"/>
            </a:rPr>
            <a:t>年度に策定した経営健全化計画に基づき経営改善に努めたことにより、収益的収支が引き続き黒字となったこと及び経営健全化出資金を受入れたこと等による。</a:t>
          </a:r>
          <a:endParaRPr lang="ja-JP" altLang="ja-JP" sz="2400">
            <a:effectLst/>
            <a:latin typeface="+mn-ea"/>
            <a:ea typeface="+mn-ea"/>
          </a:endParaRPr>
        </a:p>
        <a:p>
          <a:r>
            <a:rPr kumimoji="1" lang="ja-JP" altLang="ja-JP" sz="1800">
              <a:solidFill>
                <a:schemeClr val="dk1"/>
              </a:solidFill>
              <a:effectLst/>
              <a:latin typeface="+mn-ea"/>
              <a:ea typeface="+mn-ea"/>
              <a:cs typeface="+mn-cs"/>
            </a:rPr>
            <a:t>　今後も世代間の負担の公平に配慮しつつ、将来世代に過度な負担を残さないよう、計画的な財政運営に努める。</a:t>
          </a:r>
          <a:endParaRPr lang="ja-JP" altLang="ja-JP" sz="2400">
            <a:effectLst/>
            <a:latin typeface="+mn-ea"/>
            <a:ea typeface="+mn-ea"/>
          </a:endParaRPr>
        </a:p>
        <a:p>
          <a:endParaRPr kumimoji="1" lang="ja-JP" altLang="en-US" sz="2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　実質公債費比率の分子は、前年度と比べると、</a:t>
          </a:r>
          <a:r>
            <a:rPr kumimoji="1" lang="en-US" altLang="ja-JP" sz="1800">
              <a:solidFill>
                <a:schemeClr val="dk1"/>
              </a:solidFill>
              <a:effectLst/>
              <a:latin typeface="+mn-ea"/>
              <a:ea typeface="+mn-ea"/>
              <a:cs typeface="+mn-cs"/>
            </a:rPr>
            <a:t>5</a:t>
          </a:r>
          <a:r>
            <a:rPr kumimoji="1" lang="ja-JP" altLang="ja-JP" sz="1800">
              <a:solidFill>
                <a:schemeClr val="dk1"/>
              </a:solidFill>
              <a:effectLst/>
              <a:latin typeface="+mn-ea"/>
              <a:ea typeface="+mn-ea"/>
              <a:cs typeface="+mn-cs"/>
            </a:rPr>
            <a:t>億円ほど増加している。</a:t>
          </a:r>
          <a:endParaRPr lang="ja-JP" altLang="ja-JP" sz="2400">
            <a:effectLst/>
            <a:latin typeface="+mn-ea"/>
            <a:ea typeface="+mn-ea"/>
          </a:endParaRPr>
        </a:p>
        <a:p>
          <a:r>
            <a:rPr kumimoji="1" lang="ja-JP" altLang="ja-JP" sz="1800">
              <a:solidFill>
                <a:schemeClr val="dk1"/>
              </a:solidFill>
              <a:effectLst/>
              <a:latin typeface="+mn-ea"/>
              <a:ea typeface="+mn-ea"/>
              <a:cs typeface="+mn-cs"/>
            </a:rPr>
            <a:t>　主に元利償還金が増加したことや算入公債費等の減少によるものである。</a:t>
          </a:r>
          <a:endParaRPr lang="ja-JP" altLang="ja-JP" sz="2400">
            <a:effectLst/>
            <a:latin typeface="+mn-ea"/>
            <a:ea typeface="+mn-ea"/>
          </a:endParaRPr>
        </a:p>
        <a:p>
          <a:r>
            <a:rPr kumimoji="1" lang="ja-JP" altLang="ja-JP" sz="1800">
              <a:solidFill>
                <a:schemeClr val="dk1"/>
              </a:solidFill>
              <a:effectLst/>
              <a:latin typeface="+mn-ea"/>
              <a:ea typeface="+mn-ea"/>
              <a:cs typeface="+mn-cs"/>
            </a:rPr>
            <a:t>　今後も世代間の負担の公平に配慮しつつ、将来世代に過度な負担を残さないよう、計画的な財政運営に努める。</a:t>
          </a:r>
          <a:endParaRPr lang="ja-JP" altLang="ja-JP" sz="2400">
            <a:effectLst/>
            <a:latin typeface="+mn-ea"/>
            <a:ea typeface="+mn-ea"/>
          </a:endParaRPr>
        </a:p>
        <a:p>
          <a:endParaRPr kumimoji="1" lang="ja-JP" altLang="en-US" sz="2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　</a:t>
          </a:r>
          <a:r>
            <a:rPr kumimoji="1" lang="ja-JP" altLang="ja-JP" sz="1800">
              <a:solidFill>
                <a:schemeClr val="dk1"/>
              </a:solidFill>
              <a:effectLst/>
              <a:latin typeface="+mn-ea"/>
              <a:ea typeface="+mn-ea"/>
              <a:cs typeface="+mn-cs"/>
            </a:rPr>
            <a:t>将来負担比率の分子は、前年度と比べると、</a:t>
          </a:r>
          <a:r>
            <a:rPr kumimoji="1" lang="en-US" altLang="ja-JP" sz="1800">
              <a:solidFill>
                <a:schemeClr val="dk1"/>
              </a:solidFill>
              <a:effectLst/>
              <a:latin typeface="+mn-ea"/>
              <a:ea typeface="+mn-ea"/>
              <a:cs typeface="+mn-cs"/>
            </a:rPr>
            <a:t>538</a:t>
          </a:r>
          <a:r>
            <a:rPr kumimoji="1" lang="ja-JP" altLang="ja-JP" sz="1800">
              <a:solidFill>
                <a:schemeClr val="dk1"/>
              </a:solidFill>
              <a:effectLst/>
              <a:latin typeface="+mn-ea"/>
              <a:ea typeface="+mn-ea"/>
              <a:cs typeface="+mn-cs"/>
            </a:rPr>
            <a:t>億円ほど減少している。</a:t>
          </a:r>
          <a:endParaRPr lang="ja-JP" altLang="ja-JP" sz="2400">
            <a:effectLst/>
            <a:latin typeface="+mn-ea"/>
            <a:ea typeface="+mn-ea"/>
          </a:endParaRPr>
        </a:p>
        <a:p>
          <a:r>
            <a:rPr kumimoji="1" lang="ja-JP" altLang="ja-JP" sz="1800">
              <a:solidFill>
                <a:schemeClr val="dk1"/>
              </a:solidFill>
              <a:effectLst/>
              <a:latin typeface="+mn-ea"/>
              <a:ea typeface="+mn-ea"/>
              <a:cs typeface="+mn-cs"/>
            </a:rPr>
            <a:t>　これは、地方債現在高が減少したこと、地下鉄等の公営企業債等繰入見込額が減少したこと及び土地開発公社等の設立法人等の負債額等負担見込額が減少したこと等による。</a:t>
          </a:r>
          <a:endParaRPr lang="ja-JP" altLang="ja-JP" sz="2400">
            <a:effectLst/>
            <a:latin typeface="+mn-ea"/>
            <a:ea typeface="+mn-ea"/>
          </a:endParaRPr>
        </a:p>
        <a:p>
          <a:r>
            <a:rPr kumimoji="1" lang="ja-JP" altLang="ja-JP" sz="1800">
              <a:solidFill>
                <a:schemeClr val="dk1"/>
              </a:solidFill>
              <a:effectLst/>
              <a:latin typeface="+mn-ea"/>
              <a:ea typeface="+mn-ea"/>
              <a:cs typeface="+mn-cs"/>
            </a:rPr>
            <a:t>　今後も世代間の負担の公平に配慮しつつ、将来世代に過度な負担を残さないよう、計画的な財政運営に努める。</a:t>
          </a:r>
          <a:endParaRPr lang="ja-JP" altLang="ja-JP" sz="2400">
            <a:effectLst/>
            <a:latin typeface="+mn-ea"/>
            <a:ea typeface="+mn-ea"/>
          </a:endParaRPr>
        </a:p>
        <a:p>
          <a:endParaRPr kumimoji="1" lang="ja-JP" altLang="en-US" sz="2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1054793098</v>
      </c>
      <c r="BO4" s="349"/>
      <c r="BP4" s="349"/>
      <c r="BQ4" s="349"/>
      <c r="BR4" s="349"/>
      <c r="BS4" s="349"/>
      <c r="BT4" s="349"/>
      <c r="BU4" s="350"/>
      <c r="BV4" s="348">
        <v>1033032796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0.3</v>
      </c>
      <c r="CU4" s="355"/>
      <c r="CV4" s="355"/>
      <c r="CW4" s="355"/>
      <c r="CX4" s="355"/>
      <c r="CY4" s="355"/>
      <c r="CZ4" s="355"/>
      <c r="DA4" s="356"/>
      <c r="DB4" s="354">
        <v>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1047391598</v>
      </c>
      <c r="BO5" s="386"/>
      <c r="BP5" s="386"/>
      <c r="BQ5" s="386"/>
      <c r="BR5" s="386"/>
      <c r="BS5" s="386"/>
      <c r="BT5" s="386"/>
      <c r="BU5" s="387"/>
      <c r="BV5" s="385">
        <v>1025506831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99.3</v>
      </c>
      <c r="CU5" s="383"/>
      <c r="CV5" s="383"/>
      <c r="CW5" s="383"/>
      <c r="CX5" s="383"/>
      <c r="CY5" s="383"/>
      <c r="CZ5" s="383"/>
      <c r="DA5" s="384"/>
      <c r="DB5" s="382">
        <v>100.2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7401500</v>
      </c>
      <c r="BO6" s="386"/>
      <c r="BP6" s="386"/>
      <c r="BQ6" s="386"/>
      <c r="BR6" s="386"/>
      <c r="BS6" s="386"/>
      <c r="BT6" s="386"/>
      <c r="BU6" s="387"/>
      <c r="BV6" s="385">
        <v>7525965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104.5</v>
      </c>
      <c r="CU6" s="423"/>
      <c r="CV6" s="423"/>
      <c r="CW6" s="423"/>
      <c r="CX6" s="423"/>
      <c r="CY6" s="423"/>
      <c r="CZ6" s="423"/>
      <c r="DA6" s="424"/>
      <c r="DB6" s="422">
        <v>105.6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5677714</v>
      </c>
      <c r="BO7" s="386"/>
      <c r="BP7" s="386"/>
      <c r="BQ7" s="386"/>
      <c r="BR7" s="386"/>
      <c r="BS7" s="386"/>
      <c r="BT7" s="386"/>
      <c r="BU7" s="387"/>
      <c r="BV7" s="385">
        <v>5767627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551685973</v>
      </c>
      <c r="CU7" s="386"/>
      <c r="CV7" s="386"/>
      <c r="CW7" s="386"/>
      <c r="CX7" s="386"/>
      <c r="CY7" s="386"/>
      <c r="CZ7" s="386"/>
      <c r="DA7" s="387"/>
      <c r="DB7" s="385">
        <v>553991624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1723786</v>
      </c>
      <c r="BO8" s="386"/>
      <c r="BP8" s="386"/>
      <c r="BQ8" s="386"/>
      <c r="BR8" s="386"/>
      <c r="BS8" s="386"/>
      <c r="BT8" s="386"/>
      <c r="BU8" s="387"/>
      <c r="BV8" s="385">
        <v>1758338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2263894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-34552</v>
      </c>
      <c r="BO9" s="386"/>
      <c r="BP9" s="386"/>
      <c r="BQ9" s="386"/>
      <c r="BR9" s="386"/>
      <c r="BS9" s="386"/>
      <c r="BT9" s="386"/>
      <c r="BU9" s="387"/>
      <c r="BV9" s="385">
        <v>634190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20.2</v>
      </c>
      <c r="CU9" s="383"/>
      <c r="CV9" s="383"/>
      <c r="CW9" s="383"/>
      <c r="CX9" s="383"/>
      <c r="CY9" s="383"/>
      <c r="CZ9" s="383"/>
      <c r="DA9" s="384"/>
      <c r="DB9" s="382">
        <v>20.6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2215062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28876</v>
      </c>
      <c r="BO10" s="386"/>
      <c r="BP10" s="386"/>
      <c r="BQ10" s="386"/>
      <c r="BR10" s="386"/>
      <c r="BS10" s="386"/>
      <c r="BT10" s="386"/>
      <c r="BU10" s="387"/>
      <c r="BV10" s="385">
        <v>25044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2260440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16212</v>
      </c>
      <c r="BO12" s="386"/>
      <c r="BP12" s="386"/>
      <c r="BQ12" s="386"/>
      <c r="BR12" s="386"/>
      <c r="BS12" s="386"/>
      <c r="BT12" s="386"/>
      <c r="BU12" s="387"/>
      <c r="BV12" s="385">
        <v>1557340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2194944</v>
      </c>
      <c r="S13" s="467"/>
      <c r="T13" s="467"/>
      <c r="U13" s="467"/>
      <c r="V13" s="468"/>
      <c r="W13" s="401" t="s">
        <v>124</v>
      </c>
      <c r="X13" s="402"/>
      <c r="Y13" s="402"/>
      <c r="Z13" s="402"/>
      <c r="AA13" s="402"/>
      <c r="AB13" s="392"/>
      <c r="AC13" s="436">
        <v>2568</v>
      </c>
      <c r="AD13" s="437"/>
      <c r="AE13" s="437"/>
      <c r="AF13" s="437"/>
      <c r="AG13" s="476"/>
      <c r="AH13" s="436">
        <v>3114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-21888</v>
      </c>
      <c r="BO13" s="386"/>
      <c r="BP13" s="386"/>
      <c r="BQ13" s="386"/>
      <c r="BR13" s="386"/>
      <c r="BS13" s="386"/>
      <c r="BT13" s="386"/>
      <c r="BU13" s="387"/>
      <c r="BV13" s="385">
        <v>-898106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2254891</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153.9</v>
      </c>
      <c r="CU14" s="481"/>
      <c r="CV14" s="481"/>
      <c r="CW14" s="481"/>
      <c r="CX14" s="481"/>
      <c r="CY14" s="481"/>
      <c r="CZ14" s="481"/>
      <c r="DA14" s="482"/>
      <c r="DB14" s="480">
        <v>164.9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2190519</v>
      </c>
      <c r="S15" s="467"/>
      <c r="T15" s="467"/>
      <c r="U15" s="467"/>
      <c r="V15" s="468"/>
      <c r="W15" s="401" t="s">
        <v>131</v>
      </c>
      <c r="X15" s="402"/>
      <c r="Y15" s="402"/>
      <c r="Z15" s="402"/>
      <c r="AA15" s="402"/>
      <c r="AB15" s="392"/>
      <c r="AC15" s="436">
        <v>242070</v>
      </c>
      <c r="AD15" s="437"/>
      <c r="AE15" s="437"/>
      <c r="AF15" s="437"/>
      <c r="AG15" s="476"/>
      <c r="AH15" s="436">
        <v>273131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389633218</v>
      </c>
      <c r="BO15" s="349"/>
      <c r="BP15" s="349"/>
      <c r="BQ15" s="349"/>
      <c r="BR15" s="349"/>
      <c r="BS15" s="349"/>
      <c r="BT15" s="349"/>
      <c r="BU15" s="350"/>
      <c r="BV15" s="348">
        <v>385489106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24.3</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395310390</v>
      </c>
      <c r="BO16" s="386"/>
      <c r="BP16" s="386"/>
      <c r="BQ16" s="386"/>
      <c r="BR16" s="386"/>
      <c r="BS16" s="386"/>
      <c r="BT16" s="386"/>
      <c r="BU16" s="387"/>
      <c r="BV16" s="385">
        <v>391894804</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11</v>
      </c>
      <c r="CU16" s="383"/>
      <c r="CV16" s="383"/>
      <c r="CW16" s="383"/>
      <c r="CX16" s="383"/>
      <c r="CY16" s="383"/>
      <c r="CZ16" s="383"/>
      <c r="DA16" s="384"/>
      <c r="DB16" s="382">
        <v>14.9</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752501</v>
      </c>
      <c r="AD17" s="437"/>
      <c r="AE17" s="437"/>
      <c r="AF17" s="437"/>
      <c r="AG17" s="476"/>
      <c r="AH17" s="436">
        <v>790840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511945720</v>
      </c>
      <c r="BO17" s="386"/>
      <c r="BP17" s="386"/>
      <c r="BQ17" s="386"/>
      <c r="BR17" s="386"/>
      <c r="BS17" s="386"/>
      <c r="BT17" s="386"/>
      <c r="BU17" s="387"/>
      <c r="BV17" s="385">
        <v>507293318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326.44</v>
      </c>
      <c r="M18" s="498"/>
      <c r="N18" s="498"/>
      <c r="O18" s="498"/>
      <c r="P18" s="498"/>
      <c r="Q18" s="498"/>
      <c r="R18" s="499"/>
      <c r="S18" s="499"/>
      <c r="T18" s="499"/>
      <c r="U18" s="499"/>
      <c r="V18" s="500"/>
      <c r="W18" s="403"/>
      <c r="X18" s="404"/>
      <c r="Y18" s="404"/>
      <c r="Z18" s="404"/>
      <c r="AA18" s="404"/>
      <c r="AB18" s="395"/>
      <c r="AC18" s="501">
        <v>75.5</v>
      </c>
      <c r="AD18" s="502"/>
      <c r="AE18" s="502"/>
      <c r="AF18" s="502"/>
      <c r="AG18" s="503"/>
      <c r="AH18" s="501">
        <v>72.5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559734792</v>
      </c>
      <c r="BO18" s="386"/>
      <c r="BP18" s="386"/>
      <c r="BQ18" s="386"/>
      <c r="BR18" s="386"/>
      <c r="BS18" s="386"/>
      <c r="BT18" s="386"/>
      <c r="BU18" s="387"/>
      <c r="BV18" s="385">
        <v>549155113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6935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634146616</v>
      </c>
      <c r="BO19" s="386"/>
      <c r="BP19" s="386"/>
      <c r="BQ19" s="386"/>
      <c r="BR19" s="386"/>
      <c r="BS19" s="386"/>
      <c r="BT19" s="386"/>
      <c r="BU19" s="387"/>
      <c r="BV19" s="385">
        <v>629676945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1021227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1596675946</v>
      </c>
      <c r="BO23" s="386"/>
      <c r="BP23" s="386"/>
      <c r="BQ23" s="386"/>
      <c r="BR23" s="386"/>
      <c r="BS23" s="386"/>
      <c r="BT23" s="386"/>
      <c r="BU23" s="387"/>
      <c r="BV23" s="385">
        <v>1634839287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4300</v>
      </c>
      <c r="R24" s="437"/>
      <c r="S24" s="437"/>
      <c r="T24" s="437"/>
      <c r="U24" s="437"/>
      <c r="V24" s="476"/>
      <c r="W24" s="531"/>
      <c r="X24" s="519"/>
      <c r="Y24" s="520"/>
      <c r="Z24" s="435" t="s">
        <v>155</v>
      </c>
      <c r="AA24" s="415"/>
      <c r="AB24" s="415"/>
      <c r="AC24" s="415"/>
      <c r="AD24" s="415"/>
      <c r="AE24" s="415"/>
      <c r="AF24" s="415"/>
      <c r="AG24" s="416"/>
      <c r="AH24" s="436">
        <v>15383</v>
      </c>
      <c r="AI24" s="437"/>
      <c r="AJ24" s="437"/>
      <c r="AK24" s="437"/>
      <c r="AL24" s="476"/>
      <c r="AM24" s="436">
        <v>50517772</v>
      </c>
      <c r="AN24" s="437"/>
      <c r="AO24" s="437"/>
      <c r="AP24" s="437"/>
      <c r="AQ24" s="437"/>
      <c r="AR24" s="476"/>
      <c r="AS24" s="436">
        <v>3284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359113881</v>
      </c>
      <c r="BO24" s="386"/>
      <c r="BP24" s="386"/>
      <c r="BQ24" s="386"/>
      <c r="BR24" s="386"/>
      <c r="BS24" s="386"/>
      <c r="BT24" s="386"/>
      <c r="BU24" s="387"/>
      <c r="BV24" s="385">
        <v>376468497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3</v>
      </c>
      <c r="M25" s="437"/>
      <c r="N25" s="437"/>
      <c r="O25" s="437"/>
      <c r="P25" s="476"/>
      <c r="Q25" s="436">
        <v>9200</v>
      </c>
      <c r="R25" s="437"/>
      <c r="S25" s="437"/>
      <c r="T25" s="437"/>
      <c r="U25" s="437"/>
      <c r="V25" s="476"/>
      <c r="W25" s="531"/>
      <c r="X25" s="519"/>
      <c r="Y25" s="520"/>
      <c r="Z25" s="435" t="s">
        <v>158</v>
      </c>
      <c r="AA25" s="415"/>
      <c r="AB25" s="415"/>
      <c r="AC25" s="415"/>
      <c r="AD25" s="415"/>
      <c r="AE25" s="415"/>
      <c r="AF25" s="415"/>
      <c r="AG25" s="416"/>
      <c r="AH25" s="436">
        <v>2334</v>
      </c>
      <c r="AI25" s="437"/>
      <c r="AJ25" s="437"/>
      <c r="AK25" s="437"/>
      <c r="AL25" s="476"/>
      <c r="AM25" s="436">
        <v>7471134</v>
      </c>
      <c r="AN25" s="437"/>
      <c r="AO25" s="437"/>
      <c r="AP25" s="437"/>
      <c r="AQ25" s="437"/>
      <c r="AR25" s="476"/>
      <c r="AS25" s="436">
        <v>3201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106995425</v>
      </c>
      <c r="BO25" s="349"/>
      <c r="BP25" s="349"/>
      <c r="BQ25" s="349"/>
      <c r="BR25" s="349"/>
      <c r="BS25" s="349"/>
      <c r="BT25" s="349"/>
      <c r="BU25" s="350"/>
      <c r="BV25" s="348">
        <v>111865688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6291</v>
      </c>
      <c r="R26" s="437"/>
      <c r="S26" s="437"/>
      <c r="T26" s="437"/>
      <c r="U26" s="437"/>
      <c r="V26" s="476"/>
      <c r="W26" s="531"/>
      <c r="X26" s="519"/>
      <c r="Y26" s="520"/>
      <c r="Z26" s="435" t="s">
        <v>161</v>
      </c>
      <c r="AA26" s="541"/>
      <c r="AB26" s="541"/>
      <c r="AC26" s="541"/>
      <c r="AD26" s="541"/>
      <c r="AE26" s="541"/>
      <c r="AF26" s="541"/>
      <c r="AG26" s="542"/>
      <c r="AH26" s="436">
        <v>2570</v>
      </c>
      <c r="AI26" s="437"/>
      <c r="AJ26" s="437"/>
      <c r="AK26" s="437"/>
      <c r="AL26" s="476"/>
      <c r="AM26" s="436">
        <v>8876780</v>
      </c>
      <c r="AN26" s="437"/>
      <c r="AO26" s="437"/>
      <c r="AP26" s="437"/>
      <c r="AQ26" s="437"/>
      <c r="AR26" s="476"/>
      <c r="AS26" s="436">
        <v>3454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10294780</v>
      </c>
      <c r="BO26" s="386"/>
      <c r="BP26" s="386"/>
      <c r="BQ26" s="386"/>
      <c r="BR26" s="386"/>
      <c r="BS26" s="386"/>
      <c r="BT26" s="386"/>
      <c r="BU26" s="387"/>
      <c r="BV26" s="385">
        <v>10812066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5000</v>
      </c>
      <c r="R27" s="437"/>
      <c r="S27" s="437"/>
      <c r="T27" s="437"/>
      <c r="U27" s="437"/>
      <c r="V27" s="476"/>
      <c r="W27" s="531"/>
      <c r="X27" s="519"/>
      <c r="Y27" s="520"/>
      <c r="Z27" s="435" t="s">
        <v>164</v>
      </c>
      <c r="AA27" s="415"/>
      <c r="AB27" s="415"/>
      <c r="AC27" s="415"/>
      <c r="AD27" s="415"/>
      <c r="AE27" s="415"/>
      <c r="AF27" s="415"/>
      <c r="AG27" s="416"/>
      <c r="AH27" s="436">
        <v>1218</v>
      </c>
      <c r="AI27" s="437"/>
      <c r="AJ27" s="437"/>
      <c r="AK27" s="437"/>
      <c r="AL27" s="476"/>
      <c r="AM27" s="436">
        <v>4759222</v>
      </c>
      <c r="AN27" s="437"/>
      <c r="AO27" s="437"/>
      <c r="AP27" s="437"/>
      <c r="AQ27" s="437"/>
      <c r="AR27" s="476"/>
      <c r="AS27" s="436">
        <v>3907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2283000</v>
      </c>
      <c r="BO27" s="555"/>
      <c r="BP27" s="555"/>
      <c r="BQ27" s="555"/>
      <c r="BR27" s="555"/>
      <c r="BS27" s="555"/>
      <c r="BT27" s="555"/>
      <c r="BU27" s="556"/>
      <c r="BV27" s="554">
        <v>2566335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5000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14513415</v>
      </c>
      <c r="BO28" s="349"/>
      <c r="BP28" s="349"/>
      <c r="BQ28" s="349"/>
      <c r="BR28" s="349"/>
      <c r="BS28" s="349"/>
      <c r="BT28" s="349"/>
      <c r="BU28" s="350"/>
      <c r="BV28" s="348">
        <v>13620751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73</v>
      </c>
      <c r="M29" s="437"/>
      <c r="N29" s="437"/>
      <c r="O29" s="437"/>
      <c r="P29" s="476"/>
      <c r="Q29" s="436">
        <v>5000</v>
      </c>
      <c r="R29" s="437"/>
      <c r="S29" s="437"/>
      <c r="T29" s="437"/>
      <c r="U29" s="437"/>
      <c r="V29" s="476"/>
      <c r="W29" s="532"/>
      <c r="X29" s="533"/>
      <c r="Y29" s="534"/>
      <c r="Z29" s="435" t="s">
        <v>171</v>
      </c>
      <c r="AA29" s="415"/>
      <c r="AB29" s="415"/>
      <c r="AC29" s="415"/>
      <c r="AD29" s="415"/>
      <c r="AE29" s="415"/>
      <c r="AF29" s="415"/>
      <c r="AG29" s="416"/>
      <c r="AH29" s="436">
        <v>16601</v>
      </c>
      <c r="AI29" s="437"/>
      <c r="AJ29" s="437"/>
      <c r="AK29" s="437"/>
      <c r="AL29" s="476"/>
      <c r="AM29" s="436">
        <v>55276994</v>
      </c>
      <c r="AN29" s="437"/>
      <c r="AO29" s="437"/>
      <c r="AP29" s="437"/>
      <c r="AQ29" s="437"/>
      <c r="AR29" s="476"/>
      <c r="AS29" s="436">
        <v>3330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8899957</v>
      </c>
      <c r="BO29" s="386"/>
      <c r="BP29" s="386"/>
      <c r="BQ29" s="386"/>
      <c r="BR29" s="386"/>
      <c r="BS29" s="386"/>
      <c r="BT29" s="386"/>
      <c r="BU29" s="387"/>
      <c r="BV29" s="385">
        <v>10137961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20027163</v>
      </c>
      <c r="BO30" s="555"/>
      <c r="BP30" s="555"/>
      <c r="BQ30" s="555"/>
      <c r="BR30" s="555"/>
      <c r="BS30" s="555"/>
      <c r="BT30" s="555"/>
      <c r="BU30" s="556"/>
      <c r="BV30" s="554">
        <v>23460591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IF('各会計、関係団体の財政状況及び健全化判断比率'!B38="","",'各会計、関係団体の財政状況及び健全化判断比率'!B38)</f>
        <v>市場及びと畜場特別会計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名古屋港管理組合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29</v>
      </c>
      <c r="CP34" s="566"/>
      <c r="CQ34" s="567" t="str">
        <f>IF('各会計、関係団体の財政状況及び健全化判断比率'!BS7="","",'各会計、関係団体の財政状況及び健全化判断比率'!BS7)</f>
        <v>名古屋国際センター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母子父子寡婦福祉資金貸付金特別会計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IF('各会計、関係団体の財政状況及び健全化判断比率'!B39="","",'各会計、関係団体の財政状況及び健全化判断比率'!B39)</f>
        <v>市街地再開発事業特別会計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名古屋港管理組合　基金特別会計</v>
      </c>
      <c r="BZ35" s="567"/>
      <c r="CA35" s="567"/>
      <c r="CB35" s="567"/>
      <c r="CC35" s="567"/>
      <c r="CD35" s="567"/>
      <c r="CE35" s="567"/>
      <c r="CF35" s="567"/>
      <c r="CG35" s="567"/>
      <c r="CH35" s="567"/>
      <c r="CI35" s="567"/>
      <c r="CJ35" s="567"/>
      <c r="CK35" s="567"/>
      <c r="CL35" s="567"/>
      <c r="CM35" s="567"/>
      <c r="CN35" s="165"/>
      <c r="CO35" s="566">
        <f t="shared" ref="CO35:CO43" si="3">IF(CQ35="","",CO34+1)</f>
        <v>30</v>
      </c>
      <c r="CP35" s="566"/>
      <c r="CQ35" s="567" t="str">
        <f>IF('各会計、関係団体の財政状況及び健全化判断比率'!BS8="","",'各会計、関係団体の財政状況及び健全化判断比率'!BS8)</f>
        <v>名古屋市民休暇村管理公社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土地区画整理組合貸付金特別会計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14</v>
      </c>
      <c r="AN36" s="566"/>
      <c r="AO36" s="567" t="str">
        <f>IF('各会計、関係団体の財政状況及び健全化判断比率'!B34="","",'各会計、関係団体の財政状況及び健全化判断比率'!B34)</f>
        <v>工業用水道事業会計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22</v>
      </c>
      <c r="BX36" s="566"/>
      <c r="BY36" s="567" t="str">
        <f>IF('各会計、関係団体の財政状況及び健全化判断比率'!B70="","",'各会計、関係団体の財政状況及び健全化判断比率'!B70)</f>
        <v>名古屋港管理組合　施設運営事業会計</v>
      </c>
      <c r="BZ36" s="567"/>
      <c r="CA36" s="567"/>
      <c r="CB36" s="567"/>
      <c r="CC36" s="567"/>
      <c r="CD36" s="567"/>
      <c r="CE36" s="567"/>
      <c r="CF36" s="567"/>
      <c r="CG36" s="567"/>
      <c r="CH36" s="567"/>
      <c r="CI36" s="567"/>
      <c r="CJ36" s="567"/>
      <c r="CK36" s="567"/>
      <c r="CL36" s="567"/>
      <c r="CM36" s="567"/>
      <c r="CN36" s="165"/>
      <c r="CO36" s="566">
        <f t="shared" si="3"/>
        <v>31</v>
      </c>
      <c r="CP36" s="566"/>
      <c r="CQ36" s="567" t="str">
        <f>IF('各会計、関係団体の財政状況及び健全化判断比率'!BS9="","",'各会計、関係団体の財政状況及び健全化判断比率'!BS9)</f>
        <v>名古屋フィルハーモニー交響楽団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墓地公園整備事業特別会計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農業共済事業特別会計</v>
      </c>
      <c r="X37" s="567"/>
      <c r="Y37" s="567"/>
      <c r="Z37" s="567"/>
      <c r="AA37" s="567"/>
      <c r="AB37" s="567"/>
      <c r="AC37" s="567"/>
      <c r="AD37" s="567"/>
      <c r="AE37" s="567"/>
      <c r="AF37" s="567"/>
      <c r="AG37" s="567"/>
      <c r="AH37" s="567"/>
      <c r="AI37" s="567"/>
      <c r="AJ37" s="567"/>
      <c r="AK37" s="567"/>
      <c r="AL37" s="165"/>
      <c r="AM37" s="566">
        <f t="shared" si="0"/>
        <v>15</v>
      </c>
      <c r="AN37" s="566"/>
      <c r="AO37" s="567" t="str">
        <f>IF('各会計、関係団体の財政状況及び健全化判断比率'!B35="","",'各会計、関係団体の財政状況及び健全化判断比率'!B35)</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23</v>
      </c>
      <c r="BX37" s="566"/>
      <c r="BY37" s="567" t="str">
        <f>IF('各会計、関係団体の財政状況及び健全化判断比率'!B71="","",'各会計、関係団体の財政状況及び健全化判断比率'!B71)</f>
        <v>名古屋港管理組合　埋立事業会計</v>
      </c>
      <c r="BZ37" s="567"/>
      <c r="CA37" s="567"/>
      <c r="CB37" s="567"/>
      <c r="CC37" s="567"/>
      <c r="CD37" s="567"/>
      <c r="CE37" s="567"/>
      <c r="CF37" s="567"/>
      <c r="CG37" s="567"/>
      <c r="CH37" s="567"/>
      <c r="CI37" s="567"/>
      <c r="CJ37" s="567"/>
      <c r="CK37" s="567"/>
      <c r="CL37" s="567"/>
      <c r="CM37" s="567"/>
      <c r="CN37" s="165"/>
      <c r="CO37" s="566">
        <f t="shared" si="3"/>
        <v>32</v>
      </c>
      <c r="CP37" s="566"/>
      <c r="CQ37" s="567" t="str">
        <f>IF('各会計、関係団体の財政状況及び健全化判断比率'!BS10="","",'各会計、関係団体の財政状況及び健全化判断比率'!BS10)</f>
        <v>名古屋市文化振興事業団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基金特別会計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16</v>
      </c>
      <c r="AN38" s="566"/>
      <c r="AO38" s="567" t="str">
        <f>IF('各会計、関係団体の財政状況及び健全化判断比率'!B36="","",'各会計、関係団体の財政状況及び健全化判断比率'!B36)</f>
        <v>自動車運送事業会計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24</v>
      </c>
      <c r="BX38" s="566"/>
      <c r="BY38" s="567" t="str">
        <f>IF('各会計、関係団体の財政状況及び健全化判断比率'!B72="","",'各会計、関係団体の財政状況及び健全化判断比率'!B72)</f>
        <v>愛知県競馬組合　一般会計</v>
      </c>
      <c r="BZ38" s="567"/>
      <c r="CA38" s="567"/>
      <c r="CB38" s="567"/>
      <c r="CC38" s="567"/>
      <c r="CD38" s="567"/>
      <c r="CE38" s="567"/>
      <c r="CF38" s="567"/>
      <c r="CG38" s="567"/>
      <c r="CH38" s="567"/>
      <c r="CI38" s="567"/>
      <c r="CJ38" s="567"/>
      <c r="CK38" s="567"/>
      <c r="CL38" s="567"/>
      <c r="CM38" s="567"/>
      <c r="CN38" s="165"/>
      <c r="CO38" s="566">
        <f t="shared" si="3"/>
        <v>33</v>
      </c>
      <c r="CP38" s="566"/>
      <c r="CQ38" s="567" t="str">
        <f>IF('各会計、関係団体の財政状況及び健全化判断比率'!BS11="","",'各会計、関係団体の財政状況及び健全化判断比率'!BS11)</f>
        <v>名古屋産業振興公社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用地先行取得特別会計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17</v>
      </c>
      <c r="AN39" s="566"/>
      <c r="AO39" s="567" t="str">
        <f>IF('各会計、関係団体の財政状況及び健全化判断比率'!B37="","",'各会計、関係団体の財政状況及び健全化判断比率'!B37)</f>
        <v>高速度鉄道事業会計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25</v>
      </c>
      <c r="BX39" s="566"/>
      <c r="BY39" s="567" t="str">
        <f>IF('各会計、関係団体の財政状況及び健全化判断比率'!B73="","",'各会計、関係団体の財政状況及び健全化判断比率'!B73)</f>
        <v>名古屋競輪組合　一般会計</v>
      </c>
      <c r="BZ39" s="567"/>
      <c r="CA39" s="567"/>
      <c r="CB39" s="567"/>
      <c r="CC39" s="567"/>
      <c r="CD39" s="567"/>
      <c r="CE39" s="567"/>
      <c r="CF39" s="567"/>
      <c r="CG39" s="567"/>
      <c r="CH39" s="567"/>
      <c r="CI39" s="567"/>
      <c r="CJ39" s="567"/>
      <c r="CK39" s="567"/>
      <c r="CL39" s="567"/>
      <c r="CM39" s="567"/>
      <c r="CN39" s="165"/>
      <c r="CO39" s="566">
        <f t="shared" si="3"/>
        <v>34</v>
      </c>
      <c r="CP39" s="566"/>
      <c r="CQ39" s="567" t="str">
        <f>IF('各会計、関係団体の財政状況及び健全化判断比率'!BS12="","",'各会計、関係団体の財政状況及び健全化判断比率'!BS12)</f>
        <v>名古屋市中小企業共済会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公債特別会計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26</v>
      </c>
      <c r="BX40" s="566"/>
      <c r="BY40" s="567" t="str">
        <f>IF('各会計、関係団体の財政状況及び健全化判断比率'!B74="","",'各会計、関係団体の財政状況及び健全化判断比率'!B74)</f>
        <v>名古屋競輪組合　競輪事業特別会計</v>
      </c>
      <c r="BZ40" s="567"/>
      <c r="CA40" s="567"/>
      <c r="CB40" s="567"/>
      <c r="CC40" s="567"/>
      <c r="CD40" s="567"/>
      <c r="CE40" s="567"/>
      <c r="CF40" s="567"/>
      <c r="CG40" s="567"/>
      <c r="CH40" s="567"/>
      <c r="CI40" s="567"/>
      <c r="CJ40" s="567"/>
      <c r="CK40" s="567"/>
      <c r="CL40" s="567"/>
      <c r="CM40" s="567"/>
      <c r="CN40" s="165"/>
      <c r="CO40" s="566">
        <f t="shared" si="3"/>
        <v>35</v>
      </c>
      <c r="CP40" s="566"/>
      <c r="CQ40" s="567" t="str">
        <f>IF('各会計、関係団体の財政状況及び健全化判断比率'!BS13="","",'各会計、関係団体の財政状況及び健全化判断比率'!BS13)</f>
        <v>名古屋食肉公社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27</v>
      </c>
      <c r="BX41" s="566"/>
      <c r="BY41" s="567" t="str">
        <f>IF('各会計、関係団体の財政状況及び健全化判断比率'!B75="","",'各会計、関係団体の財政状況及び健全化判断比率'!B75)</f>
        <v>愛知県後期高齢者医療広域連合　一般会計</v>
      </c>
      <c r="BZ41" s="567"/>
      <c r="CA41" s="567"/>
      <c r="CB41" s="567"/>
      <c r="CC41" s="567"/>
      <c r="CD41" s="567"/>
      <c r="CE41" s="567"/>
      <c r="CF41" s="567"/>
      <c r="CG41" s="567"/>
      <c r="CH41" s="567"/>
      <c r="CI41" s="567"/>
      <c r="CJ41" s="567"/>
      <c r="CK41" s="567"/>
      <c r="CL41" s="567"/>
      <c r="CM41" s="567"/>
      <c r="CN41" s="165"/>
      <c r="CO41" s="566">
        <f t="shared" si="3"/>
        <v>36</v>
      </c>
      <c r="CP41" s="566"/>
      <c r="CQ41" s="567" t="str">
        <f>IF('各会計、関係団体の財政状況及び健全化判断比率'!BS14="","",'各会計、関係団体の財政状況及び健全化判断比率'!BS14)</f>
        <v>名古屋市小規模事業金融公社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28</v>
      </c>
      <c r="BX42" s="566"/>
      <c r="BY42" s="567" t="str">
        <f>IF('各会計、関係団体の財政状況及び健全化判断比率'!B76="","",'各会計、関係団体の財政状況及び健全化判断比率'!B76)</f>
        <v>愛知県後期高齢者医療広域連合　後期高齢者医療特別会計</v>
      </c>
      <c r="BZ42" s="567"/>
      <c r="CA42" s="567"/>
      <c r="CB42" s="567"/>
      <c r="CC42" s="567"/>
      <c r="CD42" s="567"/>
      <c r="CE42" s="567"/>
      <c r="CF42" s="567"/>
      <c r="CG42" s="567"/>
      <c r="CH42" s="567"/>
      <c r="CI42" s="567"/>
      <c r="CJ42" s="567"/>
      <c r="CK42" s="567"/>
      <c r="CL42" s="567"/>
      <c r="CM42" s="567"/>
      <c r="CN42" s="165"/>
      <c r="CO42" s="566">
        <f t="shared" si="3"/>
        <v>37</v>
      </c>
      <c r="CP42" s="566"/>
      <c r="CQ42" s="567" t="str">
        <f>IF('各会計、関係団体の財政状況及び健全化判断比率'!BS15="","",'各会計、関係団体の財政状況及び健全化判断比率'!BS15)</f>
        <v>名古屋観光コンベンションビューロー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38</v>
      </c>
      <c r="CP43" s="566"/>
      <c r="CQ43" s="567" t="str">
        <f>IF('各会計、関係団体の財政状況及び健全化判断比率'!BS16="","",'各会計、関係団体の財政状況及び健全化判断比率'!BS16)</f>
        <v>名古屋国際芸術文化交流財団</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78" t="s">
        <v>24</v>
      </c>
      <c r="C41" s="1179"/>
      <c r="D41" s="81"/>
      <c r="E41" s="1184" t="s">
        <v>25</v>
      </c>
      <c r="F41" s="1184"/>
      <c r="G41" s="1184"/>
      <c r="H41" s="1185"/>
      <c r="I41" s="82">
        <v>1919451</v>
      </c>
      <c r="J41" s="83">
        <v>1915664</v>
      </c>
      <c r="K41" s="83">
        <v>1885335</v>
      </c>
      <c r="L41" s="83">
        <v>1825924</v>
      </c>
      <c r="M41" s="84">
        <v>1788771</v>
      </c>
    </row>
    <row r="42" spans="2:13" ht="27.75" customHeight="1">
      <c r="B42" s="1180"/>
      <c r="C42" s="1181"/>
      <c r="D42" s="85"/>
      <c r="E42" s="1186" t="s">
        <v>26</v>
      </c>
      <c r="F42" s="1186"/>
      <c r="G42" s="1186"/>
      <c r="H42" s="1187"/>
      <c r="I42" s="86">
        <v>25106</v>
      </c>
      <c r="J42" s="87">
        <v>22599</v>
      </c>
      <c r="K42" s="87">
        <v>21018</v>
      </c>
      <c r="L42" s="87">
        <v>20122</v>
      </c>
      <c r="M42" s="88">
        <v>18906</v>
      </c>
    </row>
    <row r="43" spans="2:13" ht="27.75" customHeight="1">
      <c r="B43" s="1180"/>
      <c r="C43" s="1181"/>
      <c r="D43" s="85"/>
      <c r="E43" s="1186" t="s">
        <v>27</v>
      </c>
      <c r="F43" s="1186"/>
      <c r="G43" s="1186"/>
      <c r="H43" s="1187"/>
      <c r="I43" s="86">
        <v>541504</v>
      </c>
      <c r="J43" s="87">
        <v>536097</v>
      </c>
      <c r="K43" s="87">
        <v>524187</v>
      </c>
      <c r="L43" s="87">
        <v>512528</v>
      </c>
      <c r="M43" s="88">
        <v>495047</v>
      </c>
    </row>
    <row r="44" spans="2:13" ht="27.75" customHeight="1">
      <c r="B44" s="1180"/>
      <c r="C44" s="1181"/>
      <c r="D44" s="85"/>
      <c r="E44" s="1186" t="s">
        <v>28</v>
      </c>
      <c r="F44" s="1186"/>
      <c r="G44" s="1186"/>
      <c r="H44" s="1187"/>
      <c r="I44" s="86">
        <v>42468</v>
      </c>
      <c r="J44" s="87">
        <v>40706</v>
      </c>
      <c r="K44" s="87">
        <v>38441</v>
      </c>
      <c r="L44" s="87">
        <v>36583</v>
      </c>
      <c r="M44" s="88">
        <v>34754</v>
      </c>
    </row>
    <row r="45" spans="2:13" ht="27.75" customHeight="1">
      <c r="B45" s="1180"/>
      <c r="C45" s="1181"/>
      <c r="D45" s="85"/>
      <c r="E45" s="1186" t="s">
        <v>29</v>
      </c>
      <c r="F45" s="1186"/>
      <c r="G45" s="1186"/>
      <c r="H45" s="1187"/>
      <c r="I45" s="86">
        <v>151722</v>
      </c>
      <c r="J45" s="87">
        <v>144496</v>
      </c>
      <c r="K45" s="87">
        <v>140089</v>
      </c>
      <c r="L45" s="87">
        <v>137547</v>
      </c>
      <c r="M45" s="88">
        <v>135177</v>
      </c>
    </row>
    <row r="46" spans="2:13" ht="27.75" customHeight="1">
      <c r="B46" s="1180"/>
      <c r="C46" s="1181"/>
      <c r="D46" s="85"/>
      <c r="E46" s="1186" t="s">
        <v>30</v>
      </c>
      <c r="F46" s="1186"/>
      <c r="G46" s="1186"/>
      <c r="H46" s="1187"/>
      <c r="I46" s="86">
        <v>57470</v>
      </c>
      <c r="J46" s="87">
        <v>56107</v>
      </c>
      <c r="K46" s="87">
        <v>54520</v>
      </c>
      <c r="L46" s="87">
        <v>40851</v>
      </c>
      <c r="M46" s="88">
        <v>36614</v>
      </c>
    </row>
    <row r="47" spans="2:13" ht="27.75" customHeight="1">
      <c r="B47" s="1180"/>
      <c r="C47" s="1181"/>
      <c r="D47" s="85"/>
      <c r="E47" s="1186" t="s">
        <v>31</v>
      </c>
      <c r="F47" s="1186"/>
      <c r="G47" s="1186"/>
      <c r="H47" s="1187"/>
      <c r="I47" s="86" t="s">
        <v>488</v>
      </c>
      <c r="J47" s="87" t="s">
        <v>488</v>
      </c>
      <c r="K47" s="87" t="s">
        <v>488</v>
      </c>
      <c r="L47" s="87" t="s">
        <v>488</v>
      </c>
      <c r="M47" s="88" t="s">
        <v>488</v>
      </c>
    </row>
    <row r="48" spans="2:13" ht="27.75" customHeight="1">
      <c r="B48" s="1182"/>
      <c r="C48" s="1183"/>
      <c r="D48" s="85"/>
      <c r="E48" s="1186" t="s">
        <v>32</v>
      </c>
      <c r="F48" s="1186"/>
      <c r="G48" s="1186"/>
      <c r="H48" s="1187"/>
      <c r="I48" s="86">
        <v>995</v>
      </c>
      <c r="J48" s="87">
        <v>994</v>
      </c>
      <c r="K48" s="87">
        <v>994</v>
      </c>
      <c r="L48" s="87">
        <v>926</v>
      </c>
      <c r="M48" s="88">
        <v>753</v>
      </c>
    </row>
    <row r="49" spans="2:13" ht="27.75" customHeight="1">
      <c r="B49" s="1188" t="s">
        <v>33</v>
      </c>
      <c r="C49" s="1189"/>
      <c r="D49" s="89"/>
      <c r="E49" s="1186" t="s">
        <v>34</v>
      </c>
      <c r="F49" s="1186"/>
      <c r="G49" s="1186"/>
      <c r="H49" s="1187"/>
      <c r="I49" s="86">
        <v>219237</v>
      </c>
      <c r="J49" s="87">
        <v>241878</v>
      </c>
      <c r="K49" s="87">
        <v>249830</v>
      </c>
      <c r="L49" s="87">
        <v>239185</v>
      </c>
      <c r="M49" s="88">
        <v>235358</v>
      </c>
    </row>
    <row r="50" spans="2:13" ht="27.75" customHeight="1">
      <c r="B50" s="1180"/>
      <c r="C50" s="1181"/>
      <c r="D50" s="85"/>
      <c r="E50" s="1186" t="s">
        <v>35</v>
      </c>
      <c r="F50" s="1186"/>
      <c r="G50" s="1186"/>
      <c r="H50" s="1187"/>
      <c r="I50" s="86">
        <v>550462</v>
      </c>
      <c r="J50" s="87">
        <v>555339</v>
      </c>
      <c r="K50" s="87">
        <v>551096</v>
      </c>
      <c r="L50" s="87">
        <v>561435</v>
      </c>
      <c r="M50" s="88">
        <v>560926</v>
      </c>
    </row>
    <row r="51" spans="2:13" ht="27.75" customHeight="1">
      <c r="B51" s="1182"/>
      <c r="C51" s="1183"/>
      <c r="D51" s="85"/>
      <c r="E51" s="1186" t="s">
        <v>36</v>
      </c>
      <c r="F51" s="1186"/>
      <c r="G51" s="1186"/>
      <c r="H51" s="1187"/>
      <c r="I51" s="86">
        <v>985837</v>
      </c>
      <c r="J51" s="87">
        <v>984428</v>
      </c>
      <c r="K51" s="87">
        <v>990698</v>
      </c>
      <c r="L51" s="87">
        <v>990031</v>
      </c>
      <c r="M51" s="88">
        <v>983732</v>
      </c>
    </row>
    <row r="52" spans="2:13" ht="27.75" customHeight="1" thickBot="1">
      <c r="B52" s="1190" t="s">
        <v>37</v>
      </c>
      <c r="C52" s="1191"/>
      <c r="D52" s="90"/>
      <c r="E52" s="1192" t="s">
        <v>38</v>
      </c>
      <c r="F52" s="1192"/>
      <c r="G52" s="1192"/>
      <c r="H52" s="1193"/>
      <c r="I52" s="91">
        <v>983179</v>
      </c>
      <c r="J52" s="92">
        <v>935017</v>
      </c>
      <c r="K52" s="92">
        <v>872960</v>
      </c>
      <c r="L52" s="92">
        <v>783830</v>
      </c>
      <c r="M52" s="93">
        <v>730006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40517</v>
      </c>
      <c r="E3" s="116"/>
      <c r="F3" s="117">
        <v>52334</v>
      </c>
      <c r="G3" s="118"/>
      <c r="H3" s="119"/>
    </row>
    <row r="4" spans="1:8">
      <c r="A4" s="120"/>
      <c r="B4" s="121"/>
      <c r="C4" s="122"/>
      <c r="D4" s="123">
        <v>23811</v>
      </c>
      <c r="E4" s="124"/>
      <c r="F4" s="125">
        <v>29965</v>
      </c>
      <c r="G4" s="126"/>
      <c r="H4" s="127"/>
    </row>
    <row r="5" spans="1:8">
      <c r="A5" s="108" t="s">
        <v>502</v>
      </c>
      <c r="B5" s="113"/>
      <c r="C5" s="114"/>
      <c r="D5" s="115">
        <v>38562</v>
      </c>
      <c r="E5" s="116"/>
      <c r="F5" s="117">
        <v>48794</v>
      </c>
      <c r="G5" s="118"/>
      <c r="H5" s="119"/>
    </row>
    <row r="6" spans="1:8">
      <c r="A6" s="120"/>
      <c r="B6" s="121"/>
      <c r="C6" s="122"/>
      <c r="D6" s="123">
        <v>19895</v>
      </c>
      <c r="E6" s="124"/>
      <c r="F6" s="125">
        <v>25698</v>
      </c>
      <c r="G6" s="126"/>
      <c r="H6" s="127"/>
    </row>
    <row r="7" spans="1:8">
      <c r="A7" s="108" t="s">
        <v>503</v>
      </c>
      <c r="B7" s="113"/>
      <c r="C7" s="114"/>
      <c r="D7" s="115">
        <v>31991</v>
      </c>
      <c r="E7" s="116"/>
      <c r="F7" s="117">
        <v>47129</v>
      </c>
      <c r="G7" s="118"/>
      <c r="H7" s="119"/>
    </row>
    <row r="8" spans="1:8">
      <c r="A8" s="120"/>
      <c r="B8" s="121"/>
      <c r="C8" s="122"/>
      <c r="D8" s="123">
        <v>13918</v>
      </c>
      <c r="E8" s="124"/>
      <c r="F8" s="125">
        <v>23069</v>
      </c>
      <c r="G8" s="126"/>
      <c r="H8" s="127"/>
    </row>
    <row r="9" spans="1:8">
      <c r="A9" s="108" t="s">
        <v>504</v>
      </c>
      <c r="B9" s="113"/>
      <c r="C9" s="114"/>
      <c r="D9" s="115">
        <v>40184</v>
      </c>
      <c r="E9" s="116"/>
      <c r="F9" s="117">
        <v>50848</v>
      </c>
      <c r="G9" s="118"/>
      <c r="H9" s="119"/>
    </row>
    <row r="10" spans="1:8">
      <c r="A10" s="120"/>
      <c r="B10" s="121"/>
      <c r="C10" s="122"/>
      <c r="D10" s="123">
        <v>19324</v>
      </c>
      <c r="E10" s="124"/>
      <c r="F10" s="125">
        <v>22583</v>
      </c>
      <c r="G10" s="126"/>
      <c r="H10" s="127"/>
    </row>
    <row r="11" spans="1:8">
      <c r="A11" s="108" t="s">
        <v>505</v>
      </c>
      <c r="B11" s="113"/>
      <c r="C11" s="114"/>
      <c r="D11" s="115">
        <v>43709</v>
      </c>
      <c r="E11" s="116"/>
      <c r="F11" s="117">
        <v>53572</v>
      </c>
      <c r="G11" s="118"/>
      <c r="H11" s="119"/>
    </row>
    <row r="12" spans="1:8">
      <c r="A12" s="120"/>
      <c r="B12" s="121"/>
      <c r="C12" s="128"/>
      <c r="D12" s="123">
        <v>19578</v>
      </c>
      <c r="E12" s="124"/>
      <c r="F12" s="125">
        <v>25259</v>
      </c>
      <c r="G12" s="126"/>
      <c r="H12" s="127"/>
    </row>
    <row r="13" spans="1:8">
      <c r="A13" s="108"/>
      <c r="B13" s="113"/>
      <c r="C13" s="129"/>
      <c r="D13" s="130">
        <v>38993</v>
      </c>
      <c r="E13" s="131"/>
      <c r="F13" s="132">
        <v>50535</v>
      </c>
      <c r="G13" s="133"/>
      <c r="H13" s="119"/>
    </row>
    <row r="14" spans="1:8">
      <c r="A14" s="120"/>
      <c r="B14" s="121"/>
      <c r="C14" s="122"/>
      <c r="D14" s="123">
        <v>19305</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0.46</v>
      </c>
      <c r="C19" s="134">
        <f>ROUND(VALUE(SUBSTITUTE(実質収支比率等に係る経年分析!G$48,"▲","-")),2)</f>
        <v>0.28000000000000003</v>
      </c>
      <c r="D19" s="134">
        <f>ROUND(VALUE(SUBSTITUTE(実質収支比率等に係る経年分析!H$48,"▲","-")),2)</f>
        <v>0.21</v>
      </c>
      <c r="E19" s="134">
        <f>ROUND(VALUE(SUBSTITUTE(実質収支比率等に係る経年分析!I$48,"▲","-")),2)</f>
        <v>0.32</v>
      </c>
      <c r="F19" s="134">
        <f>ROUND(VALUE(SUBSTITUTE(実質収支比率等に係る経年分析!J$48,"▲","-")),2)</f>
        <v>0.31</v>
      </c>
    </row>
    <row r="20" spans="1:11">
      <c r="A20" s="134" t="s">
        <v>43</v>
      </c>
      <c r="B20" s="134">
        <f>ROUND(VALUE(SUBSTITUTE(実質収支比率等に係る経年分析!F$47,"▲","-")),2)</f>
        <v>1.4</v>
      </c>
      <c r="C20" s="134">
        <f>ROUND(VALUE(SUBSTITUTE(実質収支比率等に係る経年分析!G$47,"▲","-")),2)</f>
        <v>2.56</v>
      </c>
      <c r="D20" s="134">
        <f>ROUND(VALUE(SUBSTITUTE(実質収支比率等に係る経年分析!H$47,"▲","-")),2)</f>
        <v>2.69</v>
      </c>
      <c r="E20" s="134">
        <f>ROUND(VALUE(SUBSTITUTE(実質収支比率等に係る経年分析!I$47,"▲","-")),2)</f>
        <v>2.46</v>
      </c>
      <c r="F20" s="134">
        <f>ROUND(VALUE(SUBSTITUTE(実質収支比率等に係る経年分析!J$47,"▲","-")),2)</f>
        <v>2.63</v>
      </c>
    </row>
    <row r="21" spans="1:11">
      <c r="A21" s="134" t="s">
        <v>44</v>
      </c>
      <c r="B21" s="134">
        <f>IF(ISNUMBER(VALUE(SUBSTITUTE(実質収支比率等に係る経年分析!F$49,"▲","-"))),ROUND(VALUE(SUBSTITUTE(実質収支比率等に係る経年分析!F$49,"▲","-")),2),NA())</f>
        <v>-0.49</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f>IF(ROUND(VALUE(SUBSTITUTE(連結実質赤字比率に係る赤字・黒字の構成分析!G$37,"▲", "-")), 2) &lt; 0, ABS(ROUND(VALUE(SUBSTITUTE(連結実質赤字比率に係る赤字・黒字の構成分析!G$37,"▲", "-")), 2)), NA())</f>
        <v>0.09</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5.15</v>
      </c>
    </row>
    <row r="36" spans="1:16">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1.1200000000000001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0.52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142459</v>
      </c>
      <c r="E42" s="136"/>
      <c r="F42" s="136"/>
      <c r="G42" s="136">
        <f>'実質公債費比率（分子）の構造'!L$52</f>
        <v>141208</v>
      </c>
      <c r="H42" s="136"/>
      <c r="I42" s="136"/>
      <c r="J42" s="136">
        <f>'実質公債費比率（分子）の構造'!M$52</f>
        <v>139416</v>
      </c>
      <c r="K42" s="136"/>
      <c r="L42" s="136"/>
      <c r="M42" s="136">
        <f>'実質公債費比率（分子）の構造'!N$52</f>
        <v>138667</v>
      </c>
      <c r="N42" s="136"/>
      <c r="O42" s="136"/>
      <c r="P42" s="136">
        <f>'実質公債費比率（分子）の構造'!O$52</f>
        <v>137111</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1727</v>
      </c>
      <c r="C44" s="136"/>
      <c r="D44" s="136"/>
      <c r="E44" s="136">
        <f>'実質公債費比率（分子）の構造'!L$50</f>
        <v>1546</v>
      </c>
      <c r="F44" s="136"/>
      <c r="G44" s="136"/>
      <c r="H44" s="136">
        <f>'実質公債費比率（分子）の構造'!M$50</f>
        <v>352</v>
      </c>
      <c r="I44" s="136"/>
      <c r="J44" s="136"/>
      <c r="K44" s="136">
        <f>'実質公債費比率（分子）の構造'!N$50</f>
        <v>329</v>
      </c>
      <c r="L44" s="136"/>
      <c r="M44" s="136"/>
      <c r="N44" s="136">
        <f>'実質公債費比率（分子）の構造'!O$50</f>
        <v>328</v>
      </c>
      <c r="O44" s="136"/>
      <c r="P44" s="136"/>
    </row>
    <row r="45" spans="1:16">
      <c r="A45" s="136" t="s">
        <v>54</v>
      </c>
      <c r="B45" s="136">
        <f>'実質公債費比率（分子）の構造'!K$49</f>
        <v>3963</v>
      </c>
      <c r="C45" s="136"/>
      <c r="D45" s="136"/>
      <c r="E45" s="136">
        <f>'実質公債費比率（分子）の構造'!L$49</f>
        <v>4175</v>
      </c>
      <c r="F45" s="136"/>
      <c r="G45" s="136"/>
      <c r="H45" s="136">
        <f>'実質公債費比率（分子）の構造'!M$49</f>
        <v>4093</v>
      </c>
      <c r="I45" s="136"/>
      <c r="J45" s="136"/>
      <c r="K45" s="136">
        <f>'実質公債費比率（分子）の構造'!N$49</f>
        <v>4267</v>
      </c>
      <c r="L45" s="136"/>
      <c r="M45" s="136"/>
      <c r="N45" s="136">
        <f>'実質公債費比率（分子）の構造'!O$49</f>
        <v>4168</v>
      </c>
      <c r="O45" s="136"/>
      <c r="P45" s="136"/>
    </row>
    <row r="46" spans="1:16">
      <c r="A46" s="136" t="s">
        <v>55</v>
      </c>
      <c r="B46" s="136">
        <f>'実質公債費比率（分子）の構造'!K$48</f>
        <v>45161</v>
      </c>
      <c r="C46" s="136"/>
      <c r="D46" s="136"/>
      <c r="E46" s="136">
        <f>'実質公債費比率（分子）の構造'!L$48</f>
        <v>45327</v>
      </c>
      <c r="F46" s="136"/>
      <c r="G46" s="136"/>
      <c r="H46" s="136">
        <f>'実質公債費比率（分子）の構造'!M$48</f>
        <v>45159</v>
      </c>
      <c r="I46" s="136"/>
      <c r="J46" s="136"/>
      <c r="K46" s="136">
        <f>'実質公債費比率（分子）の構造'!N$48</f>
        <v>44078</v>
      </c>
      <c r="L46" s="136"/>
      <c r="M46" s="136"/>
      <c r="N46" s="136">
        <f>'実質公債費比率（分子）の構造'!O$48</f>
        <v>42379</v>
      </c>
      <c r="O46" s="136"/>
      <c r="P46" s="136"/>
    </row>
    <row r="47" spans="1:16">
      <c r="A47" s="136" t="s">
        <v>56</v>
      </c>
      <c r="B47" s="136">
        <f>'実質公債費比率（分子）の構造'!K$47</f>
        <v>54118</v>
      </c>
      <c r="C47" s="136"/>
      <c r="D47" s="136"/>
      <c r="E47" s="136">
        <f>'実質公債費比率（分子）の構造'!L$47</f>
        <v>54845</v>
      </c>
      <c r="F47" s="136"/>
      <c r="G47" s="136"/>
      <c r="H47" s="136">
        <f>'実質公債費比率（分子）の構造'!M$47</f>
        <v>55879</v>
      </c>
      <c r="I47" s="136"/>
      <c r="J47" s="136"/>
      <c r="K47" s="136">
        <f>'実質公債費比率（分子）の構造'!N$47</f>
        <v>56318</v>
      </c>
      <c r="L47" s="136"/>
      <c r="M47" s="136"/>
      <c r="N47" s="136">
        <f>'実質公債費比率（分子）の構造'!O$47</f>
        <v>55388</v>
      </c>
      <c r="O47" s="136"/>
      <c r="P47" s="136"/>
    </row>
    <row r="48" spans="1:16">
      <c r="A48" s="136" t="s">
        <v>57</v>
      </c>
      <c r="B48" s="136">
        <f>'実質公債費比率（分子）の構造'!K$46</f>
        <v>8701</v>
      </c>
      <c r="C48" s="136"/>
      <c r="D48" s="136"/>
      <c r="E48" s="136">
        <f>'実質公債費比率（分子）の構造'!L$46</f>
        <v>8657</v>
      </c>
      <c r="F48" s="136"/>
      <c r="G48" s="136"/>
      <c r="H48" s="136">
        <f>'実質公債費比率（分子）の構造'!M$46</f>
        <v>10996</v>
      </c>
      <c r="I48" s="136"/>
      <c r="J48" s="136"/>
      <c r="K48" s="136">
        <f>'実質公債費比率（分子）の構造'!N$46</f>
        <v>14433</v>
      </c>
      <c r="L48" s="136"/>
      <c r="M48" s="136"/>
      <c r="N48" s="136">
        <f>'実質公債費比率（分子）の構造'!O$46</f>
        <v>13157</v>
      </c>
      <c r="O48" s="136"/>
      <c r="P48" s="136"/>
    </row>
    <row r="49" spans="1:16">
      <c r="A49" s="136" t="s">
        <v>58</v>
      </c>
      <c r="B49" s="136">
        <f>'実質公債費比率（分子）の構造'!K$45</f>
        <v>82330</v>
      </c>
      <c r="C49" s="136"/>
      <c r="D49" s="136"/>
      <c r="E49" s="136">
        <f>'実質公債費比率（分子）の構造'!L$45</f>
        <v>82730</v>
      </c>
      <c r="F49" s="136"/>
      <c r="G49" s="136"/>
      <c r="H49" s="136">
        <f>'実質公債費比率（分子）の構造'!M$45</f>
        <v>80792</v>
      </c>
      <c r="I49" s="136"/>
      <c r="J49" s="136"/>
      <c r="K49" s="136">
        <f>'実質公債費比率（分子）の構造'!N$45</f>
        <v>82172</v>
      </c>
      <c r="L49" s="136"/>
      <c r="M49" s="136"/>
      <c r="N49" s="136">
        <f>'実質公債費比率（分子）の構造'!O$45</f>
        <v>85088</v>
      </c>
      <c r="O49" s="136"/>
      <c r="P49" s="136"/>
    </row>
    <row r="50" spans="1:16">
      <c r="A50" s="136" t="s">
        <v>59</v>
      </c>
      <c r="B50" s="136" t="e">
        <f>NA()</f>
        <v>#N/A</v>
      </c>
      <c r="C50" s="136">
        <f>IF(ISNUMBER('実質公債費比率（分子）の構造'!K$53),'実質公債費比率（分子）の構造'!K$53,NA())</f>
        <v>53541</v>
      </c>
      <c r="D50" s="136" t="e">
        <f>NA()</f>
        <v>#N/A</v>
      </c>
      <c r="E50" s="136" t="e">
        <f>NA()</f>
        <v>#N/A</v>
      </c>
      <c r="F50" s="136">
        <f>IF(ISNUMBER('実質公債費比率（分子）の構造'!L$53),'実質公債費比率（分子）の構造'!L$53,NA())</f>
        <v>56072</v>
      </c>
      <c r="G50" s="136" t="e">
        <f>NA()</f>
        <v>#N/A</v>
      </c>
      <c r="H50" s="136" t="e">
        <f>NA()</f>
        <v>#N/A</v>
      </c>
      <c r="I50" s="136">
        <f>IF(ISNUMBER('実質公債費比率（分子）の構造'!M$53),'実質公債費比率（分子）の構造'!M$53,NA())</f>
        <v>57855</v>
      </c>
      <c r="J50" s="136" t="e">
        <f>NA()</f>
        <v>#N/A</v>
      </c>
      <c r="K50" s="136" t="e">
        <f>NA()</f>
        <v>#N/A</v>
      </c>
      <c r="L50" s="136">
        <f>IF(ISNUMBER('実質公債費比率（分子）の構造'!N$53),'実質公債費比率（分子）の構造'!N$53,NA())</f>
        <v>62930</v>
      </c>
      <c r="M50" s="136" t="e">
        <f>NA()</f>
        <v>#N/A</v>
      </c>
      <c r="N50" s="136" t="e">
        <f>NA()</f>
        <v>#N/A</v>
      </c>
      <c r="O50" s="136">
        <f>IF(ISNUMBER('実質公債費比率（分子）の構造'!O$53),'実質公債費比率（分子）の構造'!O$53,NA())</f>
        <v>63397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985837</v>
      </c>
      <c r="E56" s="135"/>
      <c r="F56" s="135"/>
      <c r="G56" s="135">
        <f>'将来負担比率（分子）の構造'!J$51</f>
        <v>984428</v>
      </c>
      <c r="H56" s="135"/>
      <c r="I56" s="135"/>
      <c r="J56" s="135">
        <f>'将来負担比率（分子）の構造'!K$51</f>
        <v>990698</v>
      </c>
      <c r="K56" s="135"/>
      <c r="L56" s="135"/>
      <c r="M56" s="135">
        <f>'将来負担比率（分子）の構造'!L$51</f>
        <v>990031</v>
      </c>
      <c r="N56" s="135"/>
      <c r="O56" s="135"/>
      <c r="P56" s="135">
        <f>'将来負担比率（分子）の構造'!M$51</f>
        <v>983732</v>
      </c>
    </row>
    <row r="57" spans="1:16">
      <c r="A57" s="135" t="s">
        <v>35</v>
      </c>
      <c r="B57" s="135"/>
      <c r="C57" s="135"/>
      <c r="D57" s="135">
        <f>'将来負担比率（分子）の構造'!I$50</f>
        <v>550462</v>
      </c>
      <c r="E57" s="135"/>
      <c r="F57" s="135"/>
      <c r="G57" s="135">
        <f>'将来負担比率（分子）の構造'!J$50</f>
        <v>555339</v>
      </c>
      <c r="H57" s="135"/>
      <c r="I57" s="135"/>
      <c r="J57" s="135">
        <f>'将来負担比率（分子）の構造'!K$50</f>
        <v>551096</v>
      </c>
      <c r="K57" s="135"/>
      <c r="L57" s="135"/>
      <c r="M57" s="135">
        <f>'将来負担比率（分子）の構造'!L$50</f>
        <v>561435</v>
      </c>
      <c r="N57" s="135"/>
      <c r="O57" s="135"/>
      <c r="P57" s="135">
        <f>'将来負担比率（分子）の構造'!M$50</f>
        <v>560926</v>
      </c>
    </row>
    <row r="58" spans="1:16">
      <c r="A58" s="135" t="s">
        <v>34</v>
      </c>
      <c r="B58" s="135"/>
      <c r="C58" s="135"/>
      <c r="D58" s="135">
        <f>'将来負担比率（分子）の構造'!I$49</f>
        <v>219237</v>
      </c>
      <c r="E58" s="135"/>
      <c r="F58" s="135"/>
      <c r="G58" s="135">
        <f>'将来負担比率（分子）の構造'!J$49</f>
        <v>241878</v>
      </c>
      <c r="H58" s="135"/>
      <c r="I58" s="135"/>
      <c r="J58" s="135">
        <f>'将来負担比率（分子）の構造'!K$49</f>
        <v>249830</v>
      </c>
      <c r="K58" s="135"/>
      <c r="L58" s="135"/>
      <c r="M58" s="135">
        <f>'将来負担比率（分子）の構造'!L$49</f>
        <v>239185</v>
      </c>
      <c r="N58" s="135"/>
      <c r="O58" s="135"/>
      <c r="P58" s="135">
        <f>'将来負担比率（分子）の構造'!M$49</f>
        <v>235358</v>
      </c>
    </row>
    <row r="59" spans="1:16">
      <c r="A59" s="135" t="s">
        <v>32</v>
      </c>
      <c r="B59" s="135">
        <f>'将来負担比率（分子）の構造'!I$48</f>
        <v>995</v>
      </c>
      <c r="C59" s="135"/>
      <c r="D59" s="135"/>
      <c r="E59" s="135">
        <f>'将来負担比率（分子）の構造'!J$48</f>
        <v>994</v>
      </c>
      <c r="F59" s="135"/>
      <c r="G59" s="135"/>
      <c r="H59" s="135">
        <f>'将来負担比率（分子）の構造'!K$48</f>
        <v>994</v>
      </c>
      <c r="I59" s="135"/>
      <c r="J59" s="135"/>
      <c r="K59" s="135">
        <f>'将来負担比率（分子）の構造'!L$48</f>
        <v>926</v>
      </c>
      <c r="L59" s="135"/>
      <c r="M59" s="135"/>
      <c r="N59" s="135">
        <f>'将来負担比率（分子）の構造'!M$48</f>
        <v>753</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57470</v>
      </c>
      <c r="C61" s="135"/>
      <c r="D61" s="135"/>
      <c r="E61" s="135">
        <f>'将来負担比率（分子）の構造'!J$46</f>
        <v>56107</v>
      </c>
      <c r="F61" s="135"/>
      <c r="G61" s="135"/>
      <c r="H61" s="135">
        <f>'将来負担比率（分子）の構造'!K$46</f>
        <v>54520</v>
      </c>
      <c r="I61" s="135"/>
      <c r="J61" s="135"/>
      <c r="K61" s="135">
        <f>'将来負担比率（分子）の構造'!L$46</f>
        <v>40851</v>
      </c>
      <c r="L61" s="135"/>
      <c r="M61" s="135"/>
      <c r="N61" s="135">
        <f>'将来負担比率（分子）の構造'!M$46</f>
        <v>36614</v>
      </c>
      <c r="O61" s="135"/>
      <c r="P61" s="135"/>
    </row>
    <row r="62" spans="1:16">
      <c r="A62" s="135" t="s">
        <v>29</v>
      </c>
      <c r="B62" s="135">
        <f>'将来負担比率（分子）の構造'!I$45</f>
        <v>151722</v>
      </c>
      <c r="C62" s="135"/>
      <c r="D62" s="135"/>
      <c r="E62" s="135">
        <f>'将来負担比率（分子）の構造'!J$45</f>
        <v>144496</v>
      </c>
      <c r="F62" s="135"/>
      <c r="G62" s="135"/>
      <c r="H62" s="135">
        <f>'将来負担比率（分子）の構造'!K$45</f>
        <v>140089</v>
      </c>
      <c r="I62" s="135"/>
      <c r="J62" s="135"/>
      <c r="K62" s="135">
        <f>'将来負担比率（分子）の構造'!L$45</f>
        <v>137547</v>
      </c>
      <c r="L62" s="135"/>
      <c r="M62" s="135"/>
      <c r="N62" s="135">
        <f>'将来負担比率（分子）の構造'!M$45</f>
        <v>135177</v>
      </c>
      <c r="O62" s="135"/>
      <c r="P62" s="135"/>
    </row>
    <row r="63" spans="1:16">
      <c r="A63" s="135" t="s">
        <v>28</v>
      </c>
      <c r="B63" s="135">
        <f>'将来負担比率（分子）の構造'!I$44</f>
        <v>42468</v>
      </c>
      <c r="C63" s="135"/>
      <c r="D63" s="135"/>
      <c r="E63" s="135">
        <f>'将来負担比率（分子）の構造'!J$44</f>
        <v>40706</v>
      </c>
      <c r="F63" s="135"/>
      <c r="G63" s="135"/>
      <c r="H63" s="135">
        <f>'将来負担比率（分子）の構造'!K$44</f>
        <v>38441</v>
      </c>
      <c r="I63" s="135"/>
      <c r="J63" s="135"/>
      <c r="K63" s="135">
        <f>'将来負担比率（分子）の構造'!L$44</f>
        <v>36583</v>
      </c>
      <c r="L63" s="135"/>
      <c r="M63" s="135"/>
      <c r="N63" s="135">
        <f>'将来負担比率（分子）の構造'!M$44</f>
        <v>34754</v>
      </c>
      <c r="O63" s="135"/>
      <c r="P63" s="135"/>
    </row>
    <row r="64" spans="1:16">
      <c r="A64" s="135" t="s">
        <v>27</v>
      </c>
      <c r="B64" s="135">
        <f>'将来負担比率（分子）の構造'!I$43</f>
        <v>541504</v>
      </c>
      <c r="C64" s="135"/>
      <c r="D64" s="135"/>
      <c r="E64" s="135">
        <f>'将来負担比率（分子）の構造'!J$43</f>
        <v>536097</v>
      </c>
      <c r="F64" s="135"/>
      <c r="G64" s="135"/>
      <c r="H64" s="135">
        <f>'将来負担比率（分子）の構造'!K$43</f>
        <v>524187</v>
      </c>
      <c r="I64" s="135"/>
      <c r="J64" s="135"/>
      <c r="K64" s="135">
        <f>'将来負担比率（分子）の構造'!L$43</f>
        <v>512528</v>
      </c>
      <c r="L64" s="135"/>
      <c r="M64" s="135"/>
      <c r="N64" s="135">
        <f>'将来負担比率（分子）の構造'!M$43</f>
        <v>495047</v>
      </c>
      <c r="O64" s="135"/>
      <c r="P64" s="135"/>
    </row>
    <row r="65" spans="1:16">
      <c r="A65" s="135" t="s">
        <v>26</v>
      </c>
      <c r="B65" s="135">
        <f>'将来負担比率（分子）の構造'!I$42</f>
        <v>25106</v>
      </c>
      <c r="C65" s="135"/>
      <c r="D65" s="135"/>
      <c r="E65" s="135">
        <f>'将来負担比率（分子）の構造'!J$42</f>
        <v>22599</v>
      </c>
      <c r="F65" s="135"/>
      <c r="G65" s="135"/>
      <c r="H65" s="135">
        <f>'将来負担比率（分子）の構造'!K$42</f>
        <v>21018</v>
      </c>
      <c r="I65" s="135"/>
      <c r="J65" s="135"/>
      <c r="K65" s="135">
        <f>'将来負担比率（分子）の構造'!L$42</f>
        <v>20122</v>
      </c>
      <c r="L65" s="135"/>
      <c r="M65" s="135"/>
      <c r="N65" s="135">
        <f>'将来負担比率（分子）の構造'!M$42</f>
        <v>18906</v>
      </c>
      <c r="O65" s="135"/>
      <c r="P65" s="135"/>
    </row>
    <row r="66" spans="1:16">
      <c r="A66" s="135" t="s">
        <v>25</v>
      </c>
      <c r="B66" s="135">
        <f>'将来負担比率（分子）の構造'!I$41</f>
        <v>1919451</v>
      </c>
      <c r="C66" s="135"/>
      <c r="D66" s="135"/>
      <c r="E66" s="135">
        <f>'将来負担比率（分子）の構造'!J$41</f>
        <v>1915664</v>
      </c>
      <c r="F66" s="135"/>
      <c r="G66" s="135"/>
      <c r="H66" s="135">
        <f>'将来負担比率（分子）の構造'!K$41</f>
        <v>1885335</v>
      </c>
      <c r="I66" s="135"/>
      <c r="J66" s="135"/>
      <c r="K66" s="135">
        <f>'将来負担比率（分子）の構造'!L$41</f>
        <v>1825924</v>
      </c>
      <c r="L66" s="135"/>
      <c r="M66" s="135"/>
      <c r="N66" s="135">
        <f>'将来負担比率（分子）の構造'!M$41</f>
        <v>1788771</v>
      </c>
      <c r="O66" s="135"/>
      <c r="P66" s="135"/>
    </row>
    <row r="67" spans="1:16">
      <c r="A67" s="135" t="s">
        <v>63</v>
      </c>
      <c r="B67" s="135" t="e">
        <f>NA()</f>
        <v>#N/A</v>
      </c>
      <c r="C67" s="135">
        <f>IF(ISNUMBER('将来負担比率（分子）の構造'!I$52), IF('将来負担比率（分子）の構造'!I$52 &lt; 0, 0, '将来負担比率（分子）の構造'!I$52), NA())</f>
        <v>983179</v>
      </c>
      <c r="D67" s="135" t="e">
        <f>NA()</f>
        <v>#N/A</v>
      </c>
      <c r="E67" s="135" t="e">
        <f>NA()</f>
        <v>#N/A</v>
      </c>
      <c r="F67" s="135">
        <f>IF(ISNUMBER('将来負担比率（分子）の構造'!J$52), IF('将来負担比率（分子）の構造'!J$52 &lt; 0, 0, '将来負担比率（分子）の構造'!J$52), NA())</f>
        <v>935017</v>
      </c>
      <c r="G67" s="135" t="e">
        <f>NA()</f>
        <v>#N/A</v>
      </c>
      <c r="H67" s="135" t="e">
        <f>NA()</f>
        <v>#N/A</v>
      </c>
      <c r="I67" s="135">
        <f>IF(ISNUMBER('将来負担比率（分子）の構造'!K$52), IF('将来負担比率（分子）の構造'!K$52 &lt; 0, 0, '将来負担比率（分子）の構造'!K$52), NA())</f>
        <v>872960</v>
      </c>
      <c r="J67" s="135" t="e">
        <f>NA()</f>
        <v>#N/A</v>
      </c>
      <c r="K67" s="135" t="e">
        <f>NA()</f>
        <v>#N/A</v>
      </c>
      <c r="L67" s="135">
        <f>IF(ISNUMBER('将来負担比率（分子）の構造'!L$52), IF('将来負担比率（分子）の構造'!L$52 &lt; 0, 0, '将来負担比率（分子）の構造'!L$52), NA())</f>
        <v>783830</v>
      </c>
      <c r="M67" s="135" t="e">
        <f>NA()</f>
        <v>#N/A</v>
      </c>
      <c r="N67" s="135" t="e">
        <f>NA()</f>
        <v>#N/A</v>
      </c>
      <c r="O67" s="135">
        <f>IF(ISNUMBER('将来負担比率（分子）の構造'!M$52), IF('将来負担比率（分子）の構造'!M$52 &lt; 0, 0, '将来負担比率（分子）の構造'!M$52), NA())</f>
        <v>730006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503508113</v>
      </c>
      <c r="S5" s="583"/>
      <c r="T5" s="583"/>
      <c r="U5" s="583"/>
      <c r="V5" s="583"/>
      <c r="W5" s="583"/>
      <c r="X5" s="583"/>
      <c r="Y5" s="584"/>
      <c r="Z5" s="585">
        <v>47.7</v>
      </c>
      <c r="AA5" s="585"/>
      <c r="AB5" s="585"/>
      <c r="AC5" s="585"/>
      <c r="AD5" s="586">
        <v>460605054</v>
      </c>
      <c r="AE5" s="586"/>
      <c r="AF5" s="586"/>
      <c r="AG5" s="586"/>
      <c r="AH5" s="586"/>
      <c r="AI5" s="586"/>
      <c r="AJ5" s="586"/>
      <c r="AK5" s="586"/>
      <c r="AL5" s="587">
        <v>86</v>
      </c>
      <c r="AM5" s="588"/>
      <c r="AN5" s="588"/>
      <c r="AO5" s="589"/>
      <c r="AP5" s="579" t="s">
        <v>209</v>
      </c>
      <c r="AQ5" s="580"/>
      <c r="AR5" s="580"/>
      <c r="AS5" s="580"/>
      <c r="AT5" s="580"/>
      <c r="AU5" s="580"/>
      <c r="AV5" s="580"/>
      <c r="AW5" s="580"/>
      <c r="AX5" s="580"/>
      <c r="AY5" s="580"/>
      <c r="AZ5" s="580"/>
      <c r="BA5" s="580"/>
      <c r="BB5" s="580"/>
      <c r="BC5" s="580"/>
      <c r="BD5" s="580"/>
      <c r="BE5" s="580"/>
      <c r="BF5" s="581"/>
      <c r="BG5" s="593">
        <v>445015752</v>
      </c>
      <c r="BH5" s="594"/>
      <c r="BI5" s="594"/>
      <c r="BJ5" s="594"/>
      <c r="BK5" s="594"/>
      <c r="BL5" s="594"/>
      <c r="BM5" s="594"/>
      <c r="BN5" s="595"/>
      <c r="BO5" s="596">
        <v>88.4</v>
      </c>
      <c r="BP5" s="596"/>
      <c r="BQ5" s="596"/>
      <c r="BR5" s="596"/>
      <c r="BS5" s="597">
        <v>5956774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6126096</v>
      </c>
      <c r="S6" s="594"/>
      <c r="T6" s="594"/>
      <c r="U6" s="594"/>
      <c r="V6" s="594"/>
      <c r="W6" s="594"/>
      <c r="X6" s="594"/>
      <c r="Y6" s="595"/>
      <c r="Z6" s="596">
        <v>0.6</v>
      </c>
      <c r="AA6" s="596"/>
      <c r="AB6" s="596"/>
      <c r="AC6" s="596"/>
      <c r="AD6" s="597">
        <v>6126096</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445015752</v>
      </c>
      <c r="BH6" s="594"/>
      <c r="BI6" s="594"/>
      <c r="BJ6" s="594"/>
      <c r="BK6" s="594"/>
      <c r="BL6" s="594"/>
      <c r="BM6" s="594"/>
      <c r="BN6" s="595"/>
      <c r="BO6" s="596">
        <v>88.4</v>
      </c>
      <c r="BP6" s="596"/>
      <c r="BQ6" s="596"/>
      <c r="BR6" s="596"/>
      <c r="BS6" s="597">
        <v>5956774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1803843</v>
      </c>
      <c r="CS6" s="594"/>
      <c r="CT6" s="594"/>
      <c r="CU6" s="594"/>
      <c r="CV6" s="594"/>
      <c r="CW6" s="594"/>
      <c r="CX6" s="594"/>
      <c r="CY6" s="595"/>
      <c r="CZ6" s="596">
        <v>0.2</v>
      </c>
      <c r="DA6" s="596"/>
      <c r="DB6" s="596"/>
      <c r="DC6" s="596"/>
      <c r="DD6" s="602" t="s">
        <v>216</v>
      </c>
      <c r="DE6" s="594"/>
      <c r="DF6" s="594"/>
      <c r="DG6" s="594"/>
      <c r="DH6" s="594"/>
      <c r="DI6" s="594"/>
      <c r="DJ6" s="594"/>
      <c r="DK6" s="594"/>
      <c r="DL6" s="594"/>
      <c r="DM6" s="594"/>
      <c r="DN6" s="594"/>
      <c r="DO6" s="594"/>
      <c r="DP6" s="595"/>
      <c r="DQ6" s="602">
        <v>1709433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1119713</v>
      </c>
      <c r="S7" s="594"/>
      <c r="T7" s="594"/>
      <c r="U7" s="594"/>
      <c r="V7" s="594"/>
      <c r="W7" s="594"/>
      <c r="X7" s="594"/>
      <c r="Y7" s="595"/>
      <c r="Z7" s="596">
        <v>0.1</v>
      </c>
      <c r="AA7" s="596"/>
      <c r="AB7" s="596"/>
      <c r="AC7" s="596"/>
      <c r="AD7" s="597">
        <v>1119713</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226424882</v>
      </c>
      <c r="BH7" s="594"/>
      <c r="BI7" s="594"/>
      <c r="BJ7" s="594"/>
      <c r="BK7" s="594"/>
      <c r="BL7" s="594"/>
      <c r="BM7" s="594"/>
      <c r="BN7" s="595"/>
      <c r="BO7" s="596">
        <v>45</v>
      </c>
      <c r="BP7" s="596"/>
      <c r="BQ7" s="596"/>
      <c r="BR7" s="596"/>
      <c r="BS7" s="597">
        <v>5956774</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53508227</v>
      </c>
      <c r="CS7" s="594"/>
      <c r="CT7" s="594"/>
      <c r="CU7" s="594"/>
      <c r="CV7" s="594"/>
      <c r="CW7" s="594"/>
      <c r="CX7" s="594"/>
      <c r="CY7" s="595"/>
      <c r="CZ7" s="596">
        <v>5.0999999999999996</v>
      </c>
      <c r="DA7" s="596"/>
      <c r="DB7" s="596"/>
      <c r="DC7" s="596"/>
      <c r="DD7" s="602">
        <v>930435</v>
      </c>
      <c r="DE7" s="594"/>
      <c r="DF7" s="594"/>
      <c r="DG7" s="594"/>
      <c r="DH7" s="594"/>
      <c r="DI7" s="594"/>
      <c r="DJ7" s="594"/>
      <c r="DK7" s="594"/>
      <c r="DL7" s="594"/>
      <c r="DM7" s="594"/>
      <c r="DN7" s="594"/>
      <c r="DO7" s="594"/>
      <c r="DP7" s="595"/>
      <c r="DQ7" s="602">
        <v>45513152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3509233</v>
      </c>
      <c r="S8" s="594"/>
      <c r="T8" s="594"/>
      <c r="U8" s="594"/>
      <c r="V8" s="594"/>
      <c r="W8" s="594"/>
      <c r="X8" s="594"/>
      <c r="Y8" s="595"/>
      <c r="Z8" s="596">
        <v>0.3</v>
      </c>
      <c r="AA8" s="596"/>
      <c r="AB8" s="596"/>
      <c r="AC8" s="596"/>
      <c r="AD8" s="597">
        <v>3509233</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3601165</v>
      </c>
      <c r="BH8" s="594"/>
      <c r="BI8" s="594"/>
      <c r="BJ8" s="594"/>
      <c r="BK8" s="594"/>
      <c r="BL8" s="594"/>
      <c r="BM8" s="594"/>
      <c r="BN8" s="595"/>
      <c r="BO8" s="596">
        <v>0.7</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390714996</v>
      </c>
      <c r="CS8" s="594"/>
      <c r="CT8" s="594"/>
      <c r="CU8" s="594"/>
      <c r="CV8" s="594"/>
      <c r="CW8" s="594"/>
      <c r="CX8" s="594"/>
      <c r="CY8" s="595"/>
      <c r="CZ8" s="596">
        <v>37.299999999999997</v>
      </c>
      <c r="DA8" s="596"/>
      <c r="DB8" s="596"/>
      <c r="DC8" s="596"/>
      <c r="DD8" s="602">
        <v>7055525</v>
      </c>
      <c r="DE8" s="594"/>
      <c r="DF8" s="594"/>
      <c r="DG8" s="594"/>
      <c r="DH8" s="594"/>
      <c r="DI8" s="594"/>
      <c r="DJ8" s="594"/>
      <c r="DK8" s="594"/>
      <c r="DL8" s="594"/>
      <c r="DM8" s="594"/>
      <c r="DN8" s="594"/>
      <c r="DO8" s="594"/>
      <c r="DP8" s="595"/>
      <c r="DQ8" s="602">
        <v>194429393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2269137</v>
      </c>
      <c r="S9" s="594"/>
      <c r="T9" s="594"/>
      <c r="U9" s="594"/>
      <c r="V9" s="594"/>
      <c r="W9" s="594"/>
      <c r="X9" s="594"/>
      <c r="Y9" s="595"/>
      <c r="Z9" s="596">
        <v>0.2</v>
      </c>
      <c r="AA9" s="596"/>
      <c r="AB9" s="596"/>
      <c r="AC9" s="596"/>
      <c r="AD9" s="597">
        <v>2269137</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152588095</v>
      </c>
      <c r="BH9" s="594"/>
      <c r="BI9" s="594"/>
      <c r="BJ9" s="594"/>
      <c r="BK9" s="594"/>
      <c r="BL9" s="594"/>
      <c r="BM9" s="594"/>
      <c r="BN9" s="595"/>
      <c r="BO9" s="596">
        <v>30.3</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78977766</v>
      </c>
      <c r="CS9" s="594"/>
      <c r="CT9" s="594"/>
      <c r="CU9" s="594"/>
      <c r="CV9" s="594"/>
      <c r="CW9" s="594"/>
      <c r="CX9" s="594"/>
      <c r="CY9" s="595"/>
      <c r="CZ9" s="596">
        <v>7.5</v>
      </c>
      <c r="DA9" s="596"/>
      <c r="DB9" s="596"/>
      <c r="DC9" s="596"/>
      <c r="DD9" s="602">
        <v>11409463</v>
      </c>
      <c r="DE9" s="594"/>
      <c r="DF9" s="594"/>
      <c r="DG9" s="594"/>
      <c r="DH9" s="594"/>
      <c r="DI9" s="594"/>
      <c r="DJ9" s="594"/>
      <c r="DK9" s="594"/>
      <c r="DL9" s="594"/>
      <c r="DM9" s="594"/>
      <c r="DN9" s="594"/>
      <c r="DO9" s="594"/>
      <c r="DP9" s="595"/>
      <c r="DQ9" s="602">
        <v>57154348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31658348</v>
      </c>
      <c r="S10" s="594"/>
      <c r="T10" s="594"/>
      <c r="U10" s="594"/>
      <c r="V10" s="594"/>
      <c r="W10" s="594"/>
      <c r="X10" s="594"/>
      <c r="Y10" s="595"/>
      <c r="Z10" s="596">
        <v>3</v>
      </c>
      <c r="AA10" s="596"/>
      <c r="AB10" s="596"/>
      <c r="AC10" s="596"/>
      <c r="AD10" s="597">
        <v>31658348</v>
      </c>
      <c r="AE10" s="597"/>
      <c r="AF10" s="597"/>
      <c r="AG10" s="597"/>
      <c r="AH10" s="597"/>
      <c r="AI10" s="597"/>
      <c r="AJ10" s="597"/>
      <c r="AK10" s="597"/>
      <c r="AL10" s="598">
        <v>5.9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11146107</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772952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123795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79814</v>
      </c>
      <c r="S11" s="594"/>
      <c r="T11" s="594"/>
      <c r="U11" s="594"/>
      <c r="V11" s="594"/>
      <c r="W11" s="594"/>
      <c r="X11" s="594"/>
      <c r="Y11" s="595"/>
      <c r="Z11" s="596">
        <v>0</v>
      </c>
      <c r="AA11" s="596"/>
      <c r="AB11" s="596"/>
      <c r="AC11" s="596"/>
      <c r="AD11" s="597">
        <v>79814</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59089515</v>
      </c>
      <c r="BH11" s="594"/>
      <c r="BI11" s="594"/>
      <c r="BJ11" s="594"/>
      <c r="BK11" s="594"/>
      <c r="BL11" s="594"/>
      <c r="BM11" s="594"/>
      <c r="BN11" s="595"/>
      <c r="BO11" s="596">
        <v>11.7</v>
      </c>
      <c r="BP11" s="596"/>
      <c r="BQ11" s="596"/>
      <c r="BR11" s="596"/>
      <c r="BS11" s="602">
        <v>5956774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1289090</v>
      </c>
      <c r="CS11" s="594"/>
      <c r="CT11" s="594"/>
      <c r="CU11" s="594"/>
      <c r="CV11" s="594"/>
      <c r="CW11" s="594"/>
      <c r="CX11" s="594"/>
      <c r="CY11" s="595"/>
      <c r="CZ11" s="596">
        <v>0.1</v>
      </c>
      <c r="DA11" s="596"/>
      <c r="DB11" s="596"/>
      <c r="DC11" s="596"/>
      <c r="DD11" s="602">
        <v>119825</v>
      </c>
      <c r="DE11" s="594"/>
      <c r="DF11" s="594"/>
      <c r="DG11" s="594"/>
      <c r="DH11" s="594"/>
      <c r="DI11" s="594"/>
      <c r="DJ11" s="594"/>
      <c r="DK11" s="594"/>
      <c r="DL11" s="594"/>
      <c r="DM11" s="594"/>
      <c r="DN11" s="594"/>
      <c r="DO11" s="594"/>
      <c r="DP11" s="595"/>
      <c r="DQ11" s="602">
        <v>1198603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198322072</v>
      </c>
      <c r="BH12" s="594"/>
      <c r="BI12" s="594"/>
      <c r="BJ12" s="594"/>
      <c r="BK12" s="594"/>
      <c r="BL12" s="594"/>
      <c r="BM12" s="594"/>
      <c r="BN12" s="595"/>
      <c r="BO12" s="596">
        <v>39.4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88361110</v>
      </c>
      <c r="CS12" s="594"/>
      <c r="CT12" s="594"/>
      <c r="CU12" s="594"/>
      <c r="CV12" s="594"/>
      <c r="CW12" s="594"/>
      <c r="CX12" s="594"/>
      <c r="CY12" s="595"/>
      <c r="CZ12" s="596">
        <v>8.4</v>
      </c>
      <c r="DA12" s="596"/>
      <c r="DB12" s="596"/>
      <c r="DC12" s="596"/>
      <c r="DD12" s="602">
        <v>1627248</v>
      </c>
      <c r="DE12" s="594"/>
      <c r="DF12" s="594"/>
      <c r="DG12" s="594"/>
      <c r="DH12" s="594"/>
      <c r="DI12" s="594"/>
      <c r="DJ12" s="594"/>
      <c r="DK12" s="594"/>
      <c r="DL12" s="594"/>
      <c r="DM12" s="594"/>
      <c r="DN12" s="594"/>
      <c r="DO12" s="594"/>
      <c r="DP12" s="595"/>
      <c r="DQ12" s="602">
        <v>8234268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1448576</v>
      </c>
      <c r="S13" s="594"/>
      <c r="T13" s="594"/>
      <c r="U13" s="594"/>
      <c r="V13" s="594"/>
      <c r="W13" s="594"/>
      <c r="X13" s="594"/>
      <c r="Y13" s="595"/>
      <c r="Z13" s="596">
        <v>0.1</v>
      </c>
      <c r="AA13" s="596"/>
      <c r="AB13" s="596"/>
      <c r="AC13" s="596"/>
      <c r="AD13" s="597">
        <v>1448576</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197307066</v>
      </c>
      <c r="BH13" s="594"/>
      <c r="BI13" s="594"/>
      <c r="BJ13" s="594"/>
      <c r="BK13" s="594"/>
      <c r="BL13" s="594"/>
      <c r="BM13" s="594"/>
      <c r="BN13" s="595"/>
      <c r="BO13" s="596">
        <v>39.200000000000003</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138823749</v>
      </c>
      <c r="CS13" s="594"/>
      <c r="CT13" s="594"/>
      <c r="CU13" s="594"/>
      <c r="CV13" s="594"/>
      <c r="CW13" s="594"/>
      <c r="CX13" s="594"/>
      <c r="CY13" s="595"/>
      <c r="CZ13" s="596">
        <v>13.3</v>
      </c>
      <c r="DA13" s="596"/>
      <c r="DB13" s="596"/>
      <c r="DC13" s="596"/>
      <c r="DD13" s="602">
        <v>53054882</v>
      </c>
      <c r="DE13" s="594"/>
      <c r="DF13" s="594"/>
      <c r="DG13" s="594"/>
      <c r="DH13" s="594"/>
      <c r="DI13" s="594"/>
      <c r="DJ13" s="594"/>
      <c r="DK13" s="594"/>
      <c r="DL13" s="594"/>
      <c r="DM13" s="594"/>
      <c r="DN13" s="594"/>
      <c r="DO13" s="594"/>
      <c r="DP13" s="595"/>
      <c r="DQ13" s="602">
        <v>77881379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v>13510669</v>
      </c>
      <c r="S14" s="594"/>
      <c r="T14" s="594"/>
      <c r="U14" s="594"/>
      <c r="V14" s="594"/>
      <c r="W14" s="594"/>
      <c r="X14" s="594"/>
      <c r="Y14" s="595"/>
      <c r="Z14" s="596">
        <v>1.3</v>
      </c>
      <c r="AA14" s="596"/>
      <c r="AB14" s="596"/>
      <c r="AC14" s="596"/>
      <c r="AD14" s="597">
        <v>13510669</v>
      </c>
      <c r="AE14" s="597"/>
      <c r="AF14" s="597"/>
      <c r="AG14" s="597"/>
      <c r="AH14" s="597"/>
      <c r="AI14" s="597"/>
      <c r="AJ14" s="597"/>
      <c r="AK14" s="597"/>
      <c r="AL14" s="598">
        <v>2.5</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1834743</v>
      </c>
      <c r="BH14" s="594"/>
      <c r="BI14" s="594"/>
      <c r="BJ14" s="594"/>
      <c r="BK14" s="594"/>
      <c r="BL14" s="594"/>
      <c r="BM14" s="594"/>
      <c r="BN14" s="595"/>
      <c r="BO14" s="596">
        <v>0.4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27075425</v>
      </c>
      <c r="CS14" s="594"/>
      <c r="CT14" s="594"/>
      <c r="CU14" s="594"/>
      <c r="CV14" s="594"/>
      <c r="CW14" s="594"/>
      <c r="CX14" s="594"/>
      <c r="CY14" s="595"/>
      <c r="CZ14" s="596">
        <v>2.6</v>
      </c>
      <c r="DA14" s="596"/>
      <c r="DB14" s="596"/>
      <c r="DC14" s="596"/>
      <c r="DD14" s="602">
        <v>2497384</v>
      </c>
      <c r="DE14" s="594"/>
      <c r="DF14" s="594"/>
      <c r="DG14" s="594"/>
      <c r="DH14" s="594"/>
      <c r="DI14" s="594"/>
      <c r="DJ14" s="594"/>
      <c r="DK14" s="594"/>
      <c r="DL14" s="594"/>
      <c r="DM14" s="594"/>
      <c r="DN14" s="594"/>
      <c r="DO14" s="594"/>
      <c r="DP14" s="595"/>
      <c r="DQ14" s="602">
        <v>24522848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1224031</v>
      </c>
      <c r="S15" s="594"/>
      <c r="T15" s="594"/>
      <c r="U15" s="594"/>
      <c r="V15" s="594"/>
      <c r="W15" s="594"/>
      <c r="X15" s="594"/>
      <c r="Y15" s="595"/>
      <c r="Z15" s="596">
        <v>0.1</v>
      </c>
      <c r="AA15" s="596"/>
      <c r="AB15" s="596"/>
      <c r="AC15" s="596"/>
      <c r="AD15" s="597">
        <v>1224031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18434055</v>
      </c>
      <c r="BH15" s="594"/>
      <c r="BI15" s="594"/>
      <c r="BJ15" s="594"/>
      <c r="BK15" s="594"/>
      <c r="BL15" s="594"/>
      <c r="BM15" s="594"/>
      <c r="BN15" s="595"/>
      <c r="BO15" s="596">
        <v>3.7</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90842805</v>
      </c>
      <c r="CS15" s="594"/>
      <c r="CT15" s="594"/>
      <c r="CU15" s="594"/>
      <c r="CV15" s="594"/>
      <c r="CW15" s="594"/>
      <c r="CX15" s="594"/>
      <c r="CY15" s="595"/>
      <c r="CZ15" s="596">
        <v>8.6999999999999993</v>
      </c>
      <c r="DA15" s="596"/>
      <c r="DB15" s="596"/>
      <c r="DC15" s="596"/>
      <c r="DD15" s="602">
        <v>22106875</v>
      </c>
      <c r="DE15" s="594"/>
      <c r="DF15" s="594"/>
      <c r="DG15" s="594"/>
      <c r="DH15" s="594"/>
      <c r="DI15" s="594"/>
      <c r="DJ15" s="594"/>
      <c r="DK15" s="594"/>
      <c r="DL15" s="594"/>
      <c r="DM15" s="594"/>
      <c r="DN15" s="594"/>
      <c r="DO15" s="594"/>
      <c r="DP15" s="595"/>
      <c r="DQ15" s="602">
        <v>67114170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6478195</v>
      </c>
      <c r="S16" s="594"/>
      <c r="T16" s="594"/>
      <c r="U16" s="594"/>
      <c r="V16" s="594"/>
      <c r="W16" s="594"/>
      <c r="X16" s="594"/>
      <c r="Y16" s="595"/>
      <c r="Z16" s="596">
        <v>0.6</v>
      </c>
      <c r="AA16" s="596"/>
      <c r="AB16" s="596"/>
      <c r="AC16" s="596"/>
      <c r="AD16" s="597">
        <v>5677172</v>
      </c>
      <c r="AE16" s="597"/>
      <c r="AF16" s="597"/>
      <c r="AG16" s="597"/>
      <c r="AH16" s="597"/>
      <c r="AI16" s="597"/>
      <c r="AJ16" s="597"/>
      <c r="AK16" s="597"/>
      <c r="AL16" s="598">
        <v>1.1000000000000001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5677172</v>
      </c>
      <c r="S17" s="594"/>
      <c r="T17" s="594"/>
      <c r="U17" s="594"/>
      <c r="V17" s="594"/>
      <c r="W17" s="594"/>
      <c r="X17" s="594"/>
      <c r="Y17" s="595"/>
      <c r="Z17" s="596">
        <v>0.5</v>
      </c>
      <c r="AA17" s="596"/>
      <c r="AB17" s="596"/>
      <c r="AC17" s="596"/>
      <c r="AD17" s="597">
        <v>5677172</v>
      </c>
      <c r="AE17" s="597"/>
      <c r="AF17" s="597"/>
      <c r="AG17" s="597"/>
      <c r="AH17" s="597"/>
      <c r="AI17" s="597"/>
      <c r="AJ17" s="597"/>
      <c r="AK17" s="597"/>
      <c r="AL17" s="598">
        <v>1.1000000000000001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148443174</v>
      </c>
      <c r="CS17" s="594"/>
      <c r="CT17" s="594"/>
      <c r="CU17" s="594"/>
      <c r="CV17" s="594"/>
      <c r="CW17" s="594"/>
      <c r="CX17" s="594"/>
      <c r="CY17" s="595"/>
      <c r="CZ17" s="596">
        <v>14.2</v>
      </c>
      <c r="DA17" s="596"/>
      <c r="DB17" s="596"/>
      <c r="DC17" s="596"/>
      <c r="DD17" s="602" t="s">
        <v>112</v>
      </c>
      <c r="DE17" s="594"/>
      <c r="DF17" s="594"/>
      <c r="DG17" s="594"/>
      <c r="DH17" s="594"/>
      <c r="DI17" s="594"/>
      <c r="DJ17" s="594"/>
      <c r="DK17" s="594"/>
      <c r="DL17" s="594"/>
      <c r="DM17" s="594"/>
      <c r="DN17" s="594"/>
      <c r="DO17" s="594"/>
      <c r="DP17" s="595"/>
      <c r="DQ17" s="602">
        <v>128517307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800432</v>
      </c>
      <c r="S18" s="594"/>
      <c r="T18" s="594"/>
      <c r="U18" s="594"/>
      <c r="V18" s="594"/>
      <c r="W18" s="594"/>
      <c r="X18" s="594"/>
      <c r="Y18" s="595"/>
      <c r="Z18" s="596">
        <v>0.1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26778461</v>
      </c>
      <c r="CS18" s="594"/>
      <c r="CT18" s="594"/>
      <c r="CU18" s="594"/>
      <c r="CV18" s="594"/>
      <c r="CW18" s="594"/>
      <c r="CX18" s="594"/>
      <c r="CY18" s="595"/>
      <c r="CZ18" s="596">
        <v>2.6</v>
      </c>
      <c r="DA18" s="596"/>
      <c r="DB18" s="596"/>
      <c r="DC18" s="596"/>
      <c r="DD18" s="602" t="s">
        <v>112</v>
      </c>
      <c r="DE18" s="594"/>
      <c r="DF18" s="594"/>
      <c r="DG18" s="594"/>
      <c r="DH18" s="594"/>
      <c r="DI18" s="594"/>
      <c r="DJ18" s="594"/>
      <c r="DK18" s="594"/>
      <c r="DL18" s="594"/>
      <c r="DM18" s="594"/>
      <c r="DN18" s="594"/>
      <c r="DO18" s="594"/>
      <c r="DP18" s="595"/>
      <c r="DQ18" s="602">
        <v>22499371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591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58492361</v>
      </c>
      <c r="BH19" s="594"/>
      <c r="BI19" s="594"/>
      <c r="BJ19" s="594"/>
      <c r="BK19" s="594"/>
      <c r="BL19" s="594"/>
      <c r="BM19" s="594"/>
      <c r="BN19" s="595"/>
      <c r="BO19" s="596">
        <v>11.6</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570931925</v>
      </c>
      <c r="S20" s="594"/>
      <c r="T20" s="594"/>
      <c r="U20" s="594"/>
      <c r="V20" s="594"/>
      <c r="W20" s="594"/>
      <c r="X20" s="594"/>
      <c r="Y20" s="595"/>
      <c r="Z20" s="596">
        <v>54.1</v>
      </c>
      <c r="AA20" s="596"/>
      <c r="AB20" s="596"/>
      <c r="AC20" s="596"/>
      <c r="AD20" s="597">
        <v>527227843</v>
      </c>
      <c r="AE20" s="597"/>
      <c r="AF20" s="597"/>
      <c r="AG20" s="597"/>
      <c r="AH20" s="597"/>
      <c r="AI20" s="597"/>
      <c r="AJ20" s="597"/>
      <c r="AK20" s="597"/>
      <c r="AL20" s="598">
        <v>98.4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58492361</v>
      </c>
      <c r="BH20" s="594"/>
      <c r="BI20" s="594"/>
      <c r="BJ20" s="594"/>
      <c r="BK20" s="594"/>
      <c r="BL20" s="594"/>
      <c r="BM20" s="594"/>
      <c r="BN20" s="595"/>
      <c r="BO20" s="596">
        <v>11.6</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1047391598</v>
      </c>
      <c r="CS20" s="594"/>
      <c r="CT20" s="594"/>
      <c r="CU20" s="594"/>
      <c r="CV20" s="594"/>
      <c r="CW20" s="594"/>
      <c r="CX20" s="594"/>
      <c r="CY20" s="595"/>
      <c r="CZ20" s="596">
        <v>100</v>
      </c>
      <c r="DA20" s="596"/>
      <c r="DB20" s="596"/>
      <c r="DC20" s="596"/>
      <c r="DD20" s="602">
        <v>98801637</v>
      </c>
      <c r="DE20" s="594"/>
      <c r="DF20" s="594"/>
      <c r="DG20" s="594"/>
      <c r="DH20" s="594"/>
      <c r="DI20" s="594"/>
      <c r="DJ20" s="594"/>
      <c r="DK20" s="594"/>
      <c r="DL20" s="594"/>
      <c r="DM20" s="594"/>
      <c r="DN20" s="594"/>
      <c r="DO20" s="594"/>
      <c r="DP20" s="595"/>
      <c r="DQ20" s="602">
        <v>628898067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841096</v>
      </c>
      <c r="S21" s="594"/>
      <c r="T21" s="594"/>
      <c r="U21" s="594"/>
      <c r="V21" s="594"/>
      <c r="W21" s="594"/>
      <c r="X21" s="594"/>
      <c r="Y21" s="595"/>
      <c r="Z21" s="596">
        <v>0.1</v>
      </c>
      <c r="AA21" s="596"/>
      <c r="AB21" s="596"/>
      <c r="AC21" s="596"/>
      <c r="AD21" s="597">
        <v>841096</v>
      </c>
      <c r="AE21" s="597"/>
      <c r="AF21" s="597"/>
      <c r="AG21" s="597"/>
      <c r="AH21" s="597"/>
      <c r="AI21" s="597"/>
      <c r="AJ21" s="597"/>
      <c r="AK21" s="597"/>
      <c r="AL21" s="598">
        <v>0.2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8244386</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15589302</v>
      </c>
      <c r="BH22" s="594"/>
      <c r="BI22" s="594"/>
      <c r="BJ22" s="594"/>
      <c r="BK22" s="594"/>
      <c r="BL22" s="594"/>
      <c r="BM22" s="594"/>
      <c r="BN22" s="595"/>
      <c r="BO22" s="596">
        <v>3.1</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35986737</v>
      </c>
      <c r="S23" s="594"/>
      <c r="T23" s="594"/>
      <c r="U23" s="594"/>
      <c r="V23" s="594"/>
      <c r="W23" s="594"/>
      <c r="X23" s="594"/>
      <c r="Y23" s="595"/>
      <c r="Z23" s="596">
        <v>3.4</v>
      </c>
      <c r="AA23" s="596"/>
      <c r="AB23" s="596"/>
      <c r="AC23" s="596"/>
      <c r="AD23" s="597">
        <v>5859243</v>
      </c>
      <c r="AE23" s="597"/>
      <c r="AF23" s="597"/>
      <c r="AG23" s="597"/>
      <c r="AH23" s="597"/>
      <c r="AI23" s="597"/>
      <c r="AJ23" s="597"/>
      <c r="AK23" s="597"/>
      <c r="AL23" s="598">
        <v>1.1000000000000001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42903059</v>
      </c>
      <c r="BH23" s="594"/>
      <c r="BI23" s="594"/>
      <c r="BJ23" s="594"/>
      <c r="BK23" s="594"/>
      <c r="BL23" s="594"/>
      <c r="BM23" s="594"/>
      <c r="BN23" s="595"/>
      <c r="BO23" s="596">
        <v>8.5</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7035179</v>
      </c>
      <c r="S24" s="594"/>
      <c r="T24" s="594"/>
      <c r="U24" s="594"/>
      <c r="V24" s="594"/>
      <c r="W24" s="594"/>
      <c r="X24" s="594"/>
      <c r="Y24" s="595"/>
      <c r="Z24" s="596">
        <v>0.7</v>
      </c>
      <c r="AA24" s="596"/>
      <c r="AB24" s="596"/>
      <c r="AC24" s="596"/>
      <c r="AD24" s="597">
        <v>1</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580927705</v>
      </c>
      <c r="CS24" s="583"/>
      <c r="CT24" s="583"/>
      <c r="CU24" s="583"/>
      <c r="CV24" s="583"/>
      <c r="CW24" s="583"/>
      <c r="CX24" s="583"/>
      <c r="CY24" s="584"/>
      <c r="CZ24" s="620">
        <v>55.5</v>
      </c>
      <c r="DA24" s="621"/>
      <c r="DB24" s="621"/>
      <c r="DC24" s="622"/>
      <c r="DD24" s="619">
        <v>367938917</v>
      </c>
      <c r="DE24" s="583"/>
      <c r="DF24" s="583"/>
      <c r="DG24" s="583"/>
      <c r="DH24" s="583"/>
      <c r="DI24" s="583"/>
      <c r="DJ24" s="583"/>
      <c r="DK24" s="584"/>
      <c r="DL24" s="619">
        <v>358940014</v>
      </c>
      <c r="DM24" s="583"/>
      <c r="DN24" s="583"/>
      <c r="DO24" s="583"/>
      <c r="DP24" s="583"/>
      <c r="DQ24" s="583"/>
      <c r="DR24" s="583"/>
      <c r="DS24" s="583"/>
      <c r="DT24" s="583"/>
      <c r="DU24" s="583"/>
      <c r="DV24" s="584"/>
      <c r="DW24" s="587">
        <v>63.7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161807900</v>
      </c>
      <c r="S25" s="594"/>
      <c r="T25" s="594"/>
      <c r="U25" s="594"/>
      <c r="V25" s="594"/>
      <c r="W25" s="594"/>
      <c r="X25" s="594"/>
      <c r="Y25" s="595"/>
      <c r="Z25" s="596">
        <v>15.3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161261672</v>
      </c>
      <c r="CS25" s="625"/>
      <c r="CT25" s="625"/>
      <c r="CU25" s="625"/>
      <c r="CV25" s="625"/>
      <c r="CW25" s="625"/>
      <c r="CX25" s="625"/>
      <c r="CY25" s="626"/>
      <c r="CZ25" s="627">
        <v>15.4</v>
      </c>
      <c r="DA25" s="628"/>
      <c r="DB25" s="628"/>
      <c r="DC25" s="629"/>
      <c r="DD25" s="602">
        <v>140861680</v>
      </c>
      <c r="DE25" s="625"/>
      <c r="DF25" s="625"/>
      <c r="DG25" s="625"/>
      <c r="DH25" s="625"/>
      <c r="DI25" s="625"/>
      <c r="DJ25" s="625"/>
      <c r="DK25" s="626"/>
      <c r="DL25" s="602">
        <v>138549723</v>
      </c>
      <c r="DM25" s="625"/>
      <c r="DN25" s="625"/>
      <c r="DO25" s="625"/>
      <c r="DP25" s="625"/>
      <c r="DQ25" s="625"/>
      <c r="DR25" s="625"/>
      <c r="DS25" s="625"/>
      <c r="DT25" s="625"/>
      <c r="DU25" s="625"/>
      <c r="DV25" s="626"/>
      <c r="DW25" s="598">
        <v>24.6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7352</v>
      </c>
      <c r="S26" s="594"/>
      <c r="T26" s="594"/>
      <c r="U26" s="594"/>
      <c r="V26" s="594"/>
      <c r="W26" s="594"/>
      <c r="X26" s="594"/>
      <c r="Y26" s="595"/>
      <c r="Z26" s="596">
        <v>0</v>
      </c>
      <c r="AA26" s="596"/>
      <c r="AB26" s="596"/>
      <c r="AC26" s="596"/>
      <c r="AD26" s="597">
        <v>7352</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108392592</v>
      </c>
      <c r="CS26" s="594"/>
      <c r="CT26" s="594"/>
      <c r="CU26" s="594"/>
      <c r="CV26" s="594"/>
      <c r="CW26" s="594"/>
      <c r="CX26" s="594"/>
      <c r="CY26" s="595"/>
      <c r="CZ26" s="627">
        <v>10.3</v>
      </c>
      <c r="DA26" s="628"/>
      <c r="DB26" s="628"/>
      <c r="DC26" s="629"/>
      <c r="DD26" s="602">
        <v>93434424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46070683</v>
      </c>
      <c r="S27" s="594"/>
      <c r="T27" s="594"/>
      <c r="U27" s="594"/>
      <c r="V27" s="594"/>
      <c r="W27" s="594"/>
      <c r="X27" s="594"/>
      <c r="Y27" s="595"/>
      <c r="Z27" s="596">
        <v>4.4000000000000004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503508113</v>
      </c>
      <c r="BH27" s="594"/>
      <c r="BI27" s="594"/>
      <c r="BJ27" s="594"/>
      <c r="BK27" s="594"/>
      <c r="BL27" s="594"/>
      <c r="BM27" s="594"/>
      <c r="BN27" s="595"/>
      <c r="BO27" s="596">
        <v>100</v>
      </c>
      <c r="BP27" s="596"/>
      <c r="BQ27" s="596"/>
      <c r="BR27" s="596"/>
      <c r="BS27" s="602">
        <v>5956774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271701067</v>
      </c>
      <c r="CS27" s="625"/>
      <c r="CT27" s="625"/>
      <c r="CU27" s="625"/>
      <c r="CV27" s="625"/>
      <c r="CW27" s="625"/>
      <c r="CX27" s="625"/>
      <c r="CY27" s="626"/>
      <c r="CZ27" s="627">
        <v>25.9</v>
      </c>
      <c r="DA27" s="628"/>
      <c r="DB27" s="628"/>
      <c r="DC27" s="629"/>
      <c r="DD27" s="602">
        <v>99038138</v>
      </c>
      <c r="DE27" s="625"/>
      <c r="DF27" s="625"/>
      <c r="DG27" s="625"/>
      <c r="DH27" s="625"/>
      <c r="DI27" s="625"/>
      <c r="DJ27" s="625"/>
      <c r="DK27" s="626"/>
      <c r="DL27" s="602">
        <v>99037931</v>
      </c>
      <c r="DM27" s="625"/>
      <c r="DN27" s="625"/>
      <c r="DO27" s="625"/>
      <c r="DP27" s="625"/>
      <c r="DQ27" s="625"/>
      <c r="DR27" s="625"/>
      <c r="DS27" s="625"/>
      <c r="DT27" s="625"/>
      <c r="DU27" s="625"/>
      <c r="DV27" s="626"/>
      <c r="DW27" s="598">
        <v>17.600000000000001</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7331549</v>
      </c>
      <c r="S28" s="594"/>
      <c r="T28" s="594"/>
      <c r="U28" s="594"/>
      <c r="V28" s="594"/>
      <c r="W28" s="594"/>
      <c r="X28" s="594"/>
      <c r="Y28" s="595"/>
      <c r="Z28" s="596">
        <v>0.7</v>
      </c>
      <c r="AA28" s="596"/>
      <c r="AB28" s="596"/>
      <c r="AC28" s="596"/>
      <c r="AD28" s="597">
        <v>1355684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147964966</v>
      </c>
      <c r="CS28" s="594"/>
      <c r="CT28" s="594"/>
      <c r="CU28" s="594"/>
      <c r="CV28" s="594"/>
      <c r="CW28" s="594"/>
      <c r="CX28" s="594"/>
      <c r="CY28" s="595"/>
      <c r="CZ28" s="627">
        <v>14.1</v>
      </c>
      <c r="DA28" s="628"/>
      <c r="DB28" s="628"/>
      <c r="DC28" s="629"/>
      <c r="DD28" s="602">
        <v>128039099</v>
      </c>
      <c r="DE28" s="594"/>
      <c r="DF28" s="594"/>
      <c r="DG28" s="594"/>
      <c r="DH28" s="594"/>
      <c r="DI28" s="594"/>
      <c r="DJ28" s="594"/>
      <c r="DK28" s="595"/>
      <c r="DL28" s="602">
        <v>121352360</v>
      </c>
      <c r="DM28" s="594"/>
      <c r="DN28" s="594"/>
      <c r="DO28" s="594"/>
      <c r="DP28" s="594"/>
      <c r="DQ28" s="594"/>
      <c r="DR28" s="594"/>
      <c r="DS28" s="594"/>
      <c r="DT28" s="594"/>
      <c r="DU28" s="594"/>
      <c r="DV28" s="595"/>
      <c r="DW28" s="598">
        <v>21.5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521276</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147963160</v>
      </c>
      <c r="CS29" s="625"/>
      <c r="CT29" s="625"/>
      <c r="CU29" s="625"/>
      <c r="CV29" s="625"/>
      <c r="CW29" s="625"/>
      <c r="CX29" s="625"/>
      <c r="CY29" s="626"/>
      <c r="CZ29" s="627">
        <v>14.1</v>
      </c>
      <c r="DA29" s="628"/>
      <c r="DB29" s="628"/>
      <c r="DC29" s="629"/>
      <c r="DD29" s="602">
        <v>128037293</v>
      </c>
      <c r="DE29" s="625"/>
      <c r="DF29" s="625"/>
      <c r="DG29" s="625"/>
      <c r="DH29" s="625"/>
      <c r="DI29" s="625"/>
      <c r="DJ29" s="625"/>
      <c r="DK29" s="626"/>
      <c r="DL29" s="602">
        <v>121350554</v>
      </c>
      <c r="DM29" s="625"/>
      <c r="DN29" s="625"/>
      <c r="DO29" s="625"/>
      <c r="DP29" s="625"/>
      <c r="DQ29" s="625"/>
      <c r="DR29" s="625"/>
      <c r="DS29" s="625"/>
      <c r="DT29" s="625"/>
      <c r="DU29" s="625"/>
      <c r="DV29" s="626"/>
      <c r="DW29" s="598">
        <v>21.5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7041676</v>
      </c>
      <c r="S30" s="594"/>
      <c r="T30" s="594"/>
      <c r="U30" s="594"/>
      <c r="V30" s="594"/>
      <c r="W30" s="594"/>
      <c r="X30" s="594"/>
      <c r="Y30" s="595"/>
      <c r="Z30" s="596">
        <v>0.7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99.6</v>
      </c>
      <c r="BH30" s="652"/>
      <c r="BI30" s="652"/>
      <c r="BJ30" s="652"/>
      <c r="BK30" s="652"/>
      <c r="BL30" s="652"/>
      <c r="BM30" s="588">
        <v>99.1</v>
      </c>
      <c r="BN30" s="652"/>
      <c r="BO30" s="652"/>
      <c r="BP30" s="652"/>
      <c r="BQ30" s="653"/>
      <c r="BR30" s="651">
        <v>99.5</v>
      </c>
      <c r="BS30" s="652"/>
      <c r="BT30" s="652"/>
      <c r="BU30" s="652"/>
      <c r="BV30" s="652"/>
      <c r="BW30" s="652"/>
      <c r="BX30" s="588">
        <v>98.7</v>
      </c>
      <c r="BY30" s="652"/>
      <c r="BZ30" s="652"/>
      <c r="CA30" s="652"/>
      <c r="CB30" s="653"/>
      <c r="CD30" s="656"/>
      <c r="CE30" s="657"/>
      <c r="CF30" s="607" t="s">
        <v>292</v>
      </c>
      <c r="CG30" s="608"/>
      <c r="CH30" s="608"/>
      <c r="CI30" s="608"/>
      <c r="CJ30" s="608"/>
      <c r="CK30" s="608"/>
      <c r="CL30" s="608"/>
      <c r="CM30" s="608"/>
      <c r="CN30" s="608"/>
      <c r="CO30" s="608"/>
      <c r="CP30" s="608"/>
      <c r="CQ30" s="609"/>
      <c r="CR30" s="593">
        <v>121215341</v>
      </c>
      <c r="CS30" s="594"/>
      <c r="CT30" s="594"/>
      <c r="CU30" s="594"/>
      <c r="CV30" s="594"/>
      <c r="CW30" s="594"/>
      <c r="CX30" s="594"/>
      <c r="CY30" s="595"/>
      <c r="CZ30" s="627">
        <v>11.6</v>
      </c>
      <c r="DA30" s="628"/>
      <c r="DB30" s="628"/>
      <c r="DC30" s="629"/>
      <c r="DD30" s="602">
        <v>104095812</v>
      </c>
      <c r="DE30" s="594"/>
      <c r="DF30" s="594"/>
      <c r="DG30" s="594"/>
      <c r="DH30" s="594"/>
      <c r="DI30" s="594"/>
      <c r="DJ30" s="594"/>
      <c r="DK30" s="595"/>
      <c r="DL30" s="602">
        <v>97409073</v>
      </c>
      <c r="DM30" s="594"/>
      <c r="DN30" s="594"/>
      <c r="DO30" s="594"/>
      <c r="DP30" s="594"/>
      <c r="DQ30" s="594"/>
      <c r="DR30" s="594"/>
      <c r="DS30" s="594"/>
      <c r="DT30" s="594"/>
      <c r="DU30" s="594"/>
      <c r="DV30" s="595"/>
      <c r="DW30" s="598">
        <v>17.3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6645965</v>
      </c>
      <c r="S31" s="594"/>
      <c r="T31" s="594"/>
      <c r="U31" s="594"/>
      <c r="V31" s="594"/>
      <c r="W31" s="594"/>
      <c r="X31" s="594"/>
      <c r="Y31" s="595"/>
      <c r="Z31" s="596">
        <v>0.6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98.5</v>
      </c>
      <c r="BN31" s="649"/>
      <c r="BO31" s="649"/>
      <c r="BP31" s="649"/>
      <c r="BQ31" s="650"/>
      <c r="BR31" s="648">
        <v>99.3</v>
      </c>
      <c r="BS31" s="625"/>
      <c r="BT31" s="625"/>
      <c r="BU31" s="625"/>
      <c r="BV31" s="625"/>
      <c r="BW31" s="625"/>
      <c r="BX31" s="599">
        <v>97.9</v>
      </c>
      <c r="BY31" s="649"/>
      <c r="BZ31" s="649"/>
      <c r="CA31" s="649"/>
      <c r="CB31" s="650"/>
      <c r="CD31" s="656"/>
      <c r="CE31" s="657"/>
      <c r="CF31" s="607" t="s">
        <v>296</v>
      </c>
      <c r="CG31" s="608"/>
      <c r="CH31" s="608"/>
      <c r="CI31" s="608"/>
      <c r="CJ31" s="608"/>
      <c r="CK31" s="608"/>
      <c r="CL31" s="608"/>
      <c r="CM31" s="608"/>
      <c r="CN31" s="608"/>
      <c r="CO31" s="608"/>
      <c r="CP31" s="608"/>
      <c r="CQ31" s="609"/>
      <c r="CR31" s="593">
        <v>26747819</v>
      </c>
      <c r="CS31" s="625"/>
      <c r="CT31" s="625"/>
      <c r="CU31" s="625"/>
      <c r="CV31" s="625"/>
      <c r="CW31" s="625"/>
      <c r="CX31" s="625"/>
      <c r="CY31" s="626"/>
      <c r="CZ31" s="627">
        <v>2.6</v>
      </c>
      <c r="DA31" s="628"/>
      <c r="DB31" s="628"/>
      <c r="DC31" s="629"/>
      <c r="DD31" s="602">
        <v>23941481</v>
      </c>
      <c r="DE31" s="625"/>
      <c r="DF31" s="625"/>
      <c r="DG31" s="625"/>
      <c r="DH31" s="625"/>
      <c r="DI31" s="625"/>
      <c r="DJ31" s="625"/>
      <c r="DK31" s="626"/>
      <c r="DL31" s="602">
        <v>23941481</v>
      </c>
      <c r="DM31" s="625"/>
      <c r="DN31" s="625"/>
      <c r="DO31" s="625"/>
      <c r="DP31" s="625"/>
      <c r="DQ31" s="625"/>
      <c r="DR31" s="625"/>
      <c r="DS31" s="625"/>
      <c r="DT31" s="625"/>
      <c r="DU31" s="625"/>
      <c r="DV31" s="626"/>
      <c r="DW31" s="598">
        <v>4.2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119275374</v>
      </c>
      <c r="S32" s="594"/>
      <c r="T32" s="594"/>
      <c r="U32" s="594"/>
      <c r="V32" s="594"/>
      <c r="W32" s="594"/>
      <c r="X32" s="594"/>
      <c r="Y32" s="595"/>
      <c r="Z32" s="596">
        <v>11.3</v>
      </c>
      <c r="AA32" s="596"/>
      <c r="AB32" s="596"/>
      <c r="AC32" s="596"/>
      <c r="AD32" s="597">
        <v>301258</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99.7</v>
      </c>
      <c r="BH32" s="661"/>
      <c r="BI32" s="661"/>
      <c r="BJ32" s="661"/>
      <c r="BK32" s="661"/>
      <c r="BL32" s="661"/>
      <c r="BM32" s="662">
        <v>99.5</v>
      </c>
      <c r="BN32" s="661"/>
      <c r="BO32" s="661"/>
      <c r="BP32" s="661"/>
      <c r="BQ32" s="663"/>
      <c r="BR32" s="660">
        <v>99.7</v>
      </c>
      <c r="BS32" s="661"/>
      <c r="BT32" s="661"/>
      <c r="BU32" s="661"/>
      <c r="BV32" s="661"/>
      <c r="BW32" s="661"/>
      <c r="BX32" s="662">
        <v>99.4</v>
      </c>
      <c r="BY32" s="661"/>
      <c r="BZ32" s="661"/>
      <c r="CA32" s="661"/>
      <c r="CB32" s="663"/>
      <c r="CD32" s="658"/>
      <c r="CE32" s="659"/>
      <c r="CF32" s="607" t="s">
        <v>299</v>
      </c>
      <c r="CG32" s="608"/>
      <c r="CH32" s="608"/>
      <c r="CI32" s="608"/>
      <c r="CJ32" s="608"/>
      <c r="CK32" s="608"/>
      <c r="CL32" s="608"/>
      <c r="CM32" s="608"/>
      <c r="CN32" s="608"/>
      <c r="CO32" s="608"/>
      <c r="CP32" s="608"/>
      <c r="CQ32" s="609"/>
      <c r="CR32" s="593">
        <v>1806</v>
      </c>
      <c r="CS32" s="594"/>
      <c r="CT32" s="594"/>
      <c r="CU32" s="594"/>
      <c r="CV32" s="594"/>
      <c r="CW32" s="594"/>
      <c r="CX32" s="594"/>
      <c r="CY32" s="595"/>
      <c r="CZ32" s="627">
        <v>0</v>
      </c>
      <c r="DA32" s="628"/>
      <c r="DB32" s="628"/>
      <c r="DC32" s="629"/>
      <c r="DD32" s="602">
        <v>1806</v>
      </c>
      <c r="DE32" s="594"/>
      <c r="DF32" s="594"/>
      <c r="DG32" s="594"/>
      <c r="DH32" s="594"/>
      <c r="DI32" s="594"/>
      <c r="DJ32" s="594"/>
      <c r="DK32" s="595"/>
      <c r="DL32" s="602">
        <v>1806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83052000</v>
      </c>
      <c r="S33" s="594"/>
      <c r="T33" s="594"/>
      <c r="U33" s="594"/>
      <c r="V33" s="594"/>
      <c r="W33" s="594"/>
      <c r="X33" s="594"/>
      <c r="Y33" s="595"/>
      <c r="Z33" s="596">
        <v>7.9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367662256</v>
      </c>
      <c r="CS33" s="625"/>
      <c r="CT33" s="625"/>
      <c r="CU33" s="625"/>
      <c r="CV33" s="625"/>
      <c r="CW33" s="625"/>
      <c r="CX33" s="625"/>
      <c r="CY33" s="626"/>
      <c r="CZ33" s="627">
        <v>35.1</v>
      </c>
      <c r="DA33" s="628"/>
      <c r="DB33" s="628"/>
      <c r="DC33" s="629"/>
      <c r="DD33" s="602">
        <v>240966506</v>
      </c>
      <c r="DE33" s="625"/>
      <c r="DF33" s="625"/>
      <c r="DG33" s="625"/>
      <c r="DH33" s="625"/>
      <c r="DI33" s="625"/>
      <c r="DJ33" s="625"/>
      <c r="DK33" s="626"/>
      <c r="DL33" s="602">
        <v>200794778</v>
      </c>
      <c r="DM33" s="625"/>
      <c r="DN33" s="625"/>
      <c r="DO33" s="625"/>
      <c r="DP33" s="625"/>
      <c r="DQ33" s="625"/>
      <c r="DR33" s="625"/>
      <c r="DS33" s="625"/>
      <c r="DT33" s="625"/>
      <c r="DU33" s="625"/>
      <c r="DV33" s="626"/>
      <c r="DW33" s="598">
        <v>35.6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83386175</v>
      </c>
      <c r="CS34" s="594"/>
      <c r="CT34" s="594"/>
      <c r="CU34" s="594"/>
      <c r="CV34" s="594"/>
      <c r="CW34" s="594"/>
      <c r="CX34" s="594"/>
      <c r="CY34" s="595"/>
      <c r="CZ34" s="627">
        <v>8</v>
      </c>
      <c r="DA34" s="628"/>
      <c r="DB34" s="628"/>
      <c r="DC34" s="629"/>
      <c r="DD34" s="602">
        <v>67102322</v>
      </c>
      <c r="DE34" s="594"/>
      <c r="DF34" s="594"/>
      <c r="DG34" s="594"/>
      <c r="DH34" s="594"/>
      <c r="DI34" s="594"/>
      <c r="DJ34" s="594"/>
      <c r="DK34" s="595"/>
      <c r="DL34" s="602">
        <v>63262301</v>
      </c>
      <c r="DM34" s="594"/>
      <c r="DN34" s="594"/>
      <c r="DO34" s="594"/>
      <c r="DP34" s="594"/>
      <c r="DQ34" s="594"/>
      <c r="DR34" s="594"/>
      <c r="DS34" s="594"/>
      <c r="DT34" s="594"/>
      <c r="DU34" s="594"/>
      <c r="DV34" s="595"/>
      <c r="DW34" s="598">
        <v>11.2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28000000</v>
      </c>
      <c r="S35" s="594"/>
      <c r="T35" s="594"/>
      <c r="U35" s="594"/>
      <c r="V35" s="594"/>
      <c r="W35" s="594"/>
      <c r="X35" s="594"/>
      <c r="Y35" s="595"/>
      <c r="Z35" s="596">
        <v>2.7</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147114895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3630474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22512544</v>
      </c>
      <c r="CS35" s="625"/>
      <c r="CT35" s="625"/>
      <c r="CU35" s="625"/>
      <c r="CV35" s="625"/>
      <c r="CW35" s="625"/>
      <c r="CX35" s="625"/>
      <c r="CY35" s="626"/>
      <c r="CZ35" s="627">
        <v>2.1</v>
      </c>
      <c r="DA35" s="628"/>
      <c r="DB35" s="628"/>
      <c r="DC35" s="629"/>
      <c r="DD35" s="602">
        <v>13693571</v>
      </c>
      <c r="DE35" s="625"/>
      <c r="DF35" s="625"/>
      <c r="DG35" s="625"/>
      <c r="DH35" s="625"/>
      <c r="DI35" s="625"/>
      <c r="DJ35" s="625"/>
      <c r="DK35" s="626"/>
      <c r="DL35" s="602">
        <v>13693571</v>
      </c>
      <c r="DM35" s="625"/>
      <c r="DN35" s="625"/>
      <c r="DO35" s="625"/>
      <c r="DP35" s="625"/>
      <c r="DQ35" s="625"/>
      <c r="DR35" s="625"/>
      <c r="DS35" s="625"/>
      <c r="DT35" s="625"/>
      <c r="DU35" s="625"/>
      <c r="DV35" s="626"/>
      <c r="DW35" s="598">
        <v>2.4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1054793098</v>
      </c>
      <c r="S36" s="666"/>
      <c r="T36" s="666"/>
      <c r="U36" s="666"/>
      <c r="V36" s="666"/>
      <c r="W36" s="666"/>
      <c r="X36" s="666"/>
      <c r="Y36" s="667"/>
      <c r="Z36" s="668">
        <v>100</v>
      </c>
      <c r="AA36" s="668"/>
      <c r="AB36" s="668"/>
      <c r="AC36" s="668"/>
      <c r="AD36" s="669">
        <v>535592477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36996929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-4684206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97642232</v>
      </c>
      <c r="CS36" s="594"/>
      <c r="CT36" s="594"/>
      <c r="CU36" s="594"/>
      <c r="CV36" s="594"/>
      <c r="CW36" s="594"/>
      <c r="CX36" s="594"/>
      <c r="CY36" s="595"/>
      <c r="CZ36" s="627">
        <v>9.3000000000000007</v>
      </c>
      <c r="DA36" s="628"/>
      <c r="DB36" s="628"/>
      <c r="DC36" s="629"/>
      <c r="DD36" s="602">
        <v>92999450</v>
      </c>
      <c r="DE36" s="594"/>
      <c r="DF36" s="594"/>
      <c r="DG36" s="594"/>
      <c r="DH36" s="594"/>
      <c r="DI36" s="594"/>
      <c r="DJ36" s="594"/>
      <c r="DK36" s="595"/>
      <c r="DL36" s="602">
        <v>72252316</v>
      </c>
      <c r="DM36" s="594"/>
      <c r="DN36" s="594"/>
      <c r="DO36" s="594"/>
      <c r="DP36" s="594"/>
      <c r="DQ36" s="594"/>
      <c r="DR36" s="594"/>
      <c r="DS36" s="594"/>
      <c r="DT36" s="594"/>
      <c r="DU36" s="594"/>
      <c r="DV36" s="595"/>
      <c r="DW36" s="598">
        <v>12.8</v>
      </c>
      <c r="DX36" s="623"/>
      <c r="DY36" s="623"/>
      <c r="DZ36" s="623"/>
      <c r="EA36" s="623"/>
      <c r="EB36" s="623"/>
      <c r="EC36" s="624"/>
    </row>
    <row r="37" spans="2:133" ht="11.25" customHeight="1">
      <c r="AQ37" s="672" t="s">
        <v>314</v>
      </c>
      <c r="AR37" s="673"/>
      <c r="AS37" s="673"/>
      <c r="AT37" s="673"/>
      <c r="AU37" s="673"/>
      <c r="AV37" s="673"/>
      <c r="AW37" s="673"/>
      <c r="AX37" s="673"/>
      <c r="AY37" s="674"/>
      <c r="AZ37" s="593">
        <v>26778461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347326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4816617</v>
      </c>
      <c r="CS37" s="625"/>
      <c r="CT37" s="625"/>
      <c r="CU37" s="625"/>
      <c r="CV37" s="625"/>
      <c r="CW37" s="625"/>
      <c r="CX37" s="625"/>
      <c r="CY37" s="626"/>
      <c r="CZ37" s="627">
        <v>0.5</v>
      </c>
      <c r="DA37" s="628"/>
      <c r="DB37" s="628"/>
      <c r="DC37" s="629"/>
      <c r="DD37" s="602">
        <v>4816617</v>
      </c>
      <c r="DE37" s="625"/>
      <c r="DF37" s="625"/>
      <c r="DG37" s="625"/>
      <c r="DH37" s="625"/>
      <c r="DI37" s="625"/>
      <c r="DJ37" s="625"/>
      <c r="DK37" s="626"/>
      <c r="DL37" s="602">
        <v>4466021</v>
      </c>
      <c r="DM37" s="625"/>
      <c r="DN37" s="625"/>
      <c r="DO37" s="625"/>
      <c r="DP37" s="625"/>
      <c r="DQ37" s="625"/>
      <c r="DR37" s="625"/>
      <c r="DS37" s="625"/>
      <c r="DT37" s="625"/>
      <c r="DU37" s="625"/>
      <c r="DV37" s="626"/>
      <c r="DW37" s="598">
        <v>0.8</v>
      </c>
      <c r="DX37" s="623"/>
      <c r="DY37" s="623"/>
      <c r="DZ37" s="623"/>
      <c r="EA37" s="623"/>
      <c r="EB37" s="623"/>
      <c r="EC37" s="624"/>
    </row>
    <row r="38" spans="2:133" ht="11.25" customHeight="1">
      <c r="AQ38" s="672" t="s">
        <v>317</v>
      </c>
      <c r="AR38" s="673"/>
      <c r="AS38" s="673"/>
      <c r="AT38" s="673"/>
      <c r="AU38" s="673"/>
      <c r="AV38" s="673"/>
      <c r="AW38" s="673"/>
      <c r="AX38" s="673"/>
      <c r="AY38" s="674"/>
      <c r="AZ38" s="593">
        <v>7709181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556405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75225980</v>
      </c>
      <c r="CS38" s="594"/>
      <c r="CT38" s="594"/>
      <c r="CU38" s="594"/>
      <c r="CV38" s="594"/>
      <c r="CW38" s="594"/>
      <c r="CX38" s="594"/>
      <c r="CY38" s="595"/>
      <c r="CZ38" s="627">
        <v>7.2</v>
      </c>
      <c r="DA38" s="628"/>
      <c r="DB38" s="628"/>
      <c r="DC38" s="629"/>
      <c r="DD38" s="602">
        <v>65089373</v>
      </c>
      <c r="DE38" s="594"/>
      <c r="DF38" s="594"/>
      <c r="DG38" s="594"/>
      <c r="DH38" s="594"/>
      <c r="DI38" s="594"/>
      <c r="DJ38" s="594"/>
      <c r="DK38" s="595"/>
      <c r="DL38" s="602">
        <v>51447473</v>
      </c>
      <c r="DM38" s="594"/>
      <c r="DN38" s="594"/>
      <c r="DO38" s="594"/>
      <c r="DP38" s="594"/>
      <c r="DQ38" s="594"/>
      <c r="DR38" s="594"/>
      <c r="DS38" s="594"/>
      <c r="DT38" s="594"/>
      <c r="DU38" s="594"/>
      <c r="DV38" s="595"/>
      <c r="DW38" s="598">
        <v>9.1</v>
      </c>
      <c r="DX38" s="623"/>
      <c r="DY38" s="623"/>
      <c r="DZ38" s="623"/>
      <c r="EA38" s="623"/>
      <c r="EB38" s="623"/>
      <c r="EC38" s="624"/>
    </row>
    <row r="39" spans="2:133" ht="11.25" customHeight="1">
      <c r="AQ39" s="672" t="s">
        <v>320</v>
      </c>
      <c r="AR39" s="673"/>
      <c r="AS39" s="673"/>
      <c r="AT39" s="673"/>
      <c r="AU39" s="673"/>
      <c r="AV39" s="673"/>
      <c r="AW39" s="673"/>
      <c r="AX39" s="673"/>
      <c r="AY39" s="674"/>
      <c r="AZ39" s="593">
        <v>2547500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1439074</v>
      </c>
      <c r="CS39" s="625"/>
      <c r="CT39" s="625"/>
      <c r="CU39" s="625"/>
      <c r="CV39" s="625"/>
      <c r="CW39" s="625"/>
      <c r="CX39" s="625"/>
      <c r="CY39" s="626"/>
      <c r="CZ39" s="627">
        <v>0.1</v>
      </c>
      <c r="DA39" s="628"/>
      <c r="DB39" s="628"/>
      <c r="DC39" s="629"/>
      <c r="DD39" s="602">
        <v>477085</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22777200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87456251</v>
      </c>
      <c r="CS40" s="594"/>
      <c r="CT40" s="594"/>
      <c r="CU40" s="594"/>
      <c r="CV40" s="594"/>
      <c r="CW40" s="594"/>
      <c r="CX40" s="594"/>
      <c r="CY40" s="595"/>
      <c r="CZ40" s="627">
        <v>8.3000000000000007</v>
      </c>
      <c r="DA40" s="628"/>
      <c r="DB40" s="628"/>
      <c r="DC40" s="629"/>
      <c r="DD40" s="602">
        <v>1604705</v>
      </c>
      <c r="DE40" s="594"/>
      <c r="DF40" s="594"/>
      <c r="DG40" s="594"/>
      <c r="DH40" s="594"/>
      <c r="DI40" s="594"/>
      <c r="DJ40" s="594"/>
      <c r="DK40" s="595"/>
      <c r="DL40" s="602">
        <v>139117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50305624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98801637</v>
      </c>
      <c r="CS42" s="594"/>
      <c r="CT42" s="594"/>
      <c r="CU42" s="594"/>
      <c r="CV42" s="594"/>
      <c r="CW42" s="594"/>
      <c r="CX42" s="594"/>
      <c r="CY42" s="595"/>
      <c r="CZ42" s="627">
        <v>9.4</v>
      </c>
      <c r="DA42" s="676"/>
      <c r="DB42" s="676"/>
      <c r="DC42" s="677"/>
      <c r="DD42" s="602">
        <v>19992644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2812791</v>
      </c>
      <c r="CS43" s="625"/>
      <c r="CT43" s="625"/>
      <c r="CU43" s="625"/>
      <c r="CV43" s="625"/>
      <c r="CW43" s="625"/>
      <c r="CX43" s="625"/>
      <c r="CY43" s="626"/>
      <c r="CZ43" s="627">
        <v>0.3</v>
      </c>
      <c r="DA43" s="628"/>
      <c r="DB43" s="628"/>
      <c r="DC43" s="629"/>
      <c r="DD43" s="602">
        <v>2386784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98801637</v>
      </c>
      <c r="CS44" s="594"/>
      <c r="CT44" s="594"/>
      <c r="CU44" s="594"/>
      <c r="CV44" s="594"/>
      <c r="CW44" s="594"/>
      <c r="CX44" s="594"/>
      <c r="CY44" s="595"/>
      <c r="CZ44" s="627">
        <v>9.4</v>
      </c>
      <c r="DA44" s="676"/>
      <c r="DB44" s="676"/>
      <c r="DC44" s="677"/>
      <c r="DD44" s="602">
        <v>19992644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48656692</v>
      </c>
      <c r="CS45" s="625"/>
      <c r="CT45" s="625"/>
      <c r="CU45" s="625"/>
      <c r="CV45" s="625"/>
      <c r="CW45" s="625"/>
      <c r="CX45" s="625"/>
      <c r="CY45" s="626"/>
      <c r="CZ45" s="627">
        <v>4.5999999999999996</v>
      </c>
      <c r="DA45" s="628"/>
      <c r="DB45" s="628"/>
      <c r="DC45" s="629"/>
      <c r="DD45" s="602">
        <v>2662914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44255817</v>
      </c>
      <c r="CS46" s="594"/>
      <c r="CT46" s="594"/>
      <c r="CU46" s="594"/>
      <c r="CV46" s="594"/>
      <c r="CW46" s="594"/>
      <c r="CX46" s="594"/>
      <c r="CY46" s="595"/>
      <c r="CZ46" s="627">
        <v>4.2</v>
      </c>
      <c r="DA46" s="676"/>
      <c r="DB46" s="676"/>
      <c r="DC46" s="677"/>
      <c r="DD46" s="602">
        <v>16740602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339</v>
      </c>
      <c r="CS47" s="625"/>
      <c r="CT47" s="625"/>
      <c r="CU47" s="625"/>
      <c r="CV47" s="625"/>
      <c r="CW47" s="625"/>
      <c r="CX47" s="625"/>
      <c r="CY47" s="626"/>
      <c r="CZ47" s="627" t="s">
        <v>339</v>
      </c>
      <c r="DA47" s="628"/>
      <c r="DB47" s="628"/>
      <c r="DC47" s="629"/>
      <c r="DD47" s="602" t="s">
        <v>339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340</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1047391598</v>
      </c>
      <c r="CS49" s="661"/>
      <c r="CT49" s="661"/>
      <c r="CU49" s="661"/>
      <c r="CV49" s="661"/>
      <c r="CW49" s="661"/>
      <c r="CX49" s="661"/>
      <c r="CY49" s="688"/>
      <c r="CZ49" s="689">
        <v>100</v>
      </c>
      <c r="DA49" s="690"/>
      <c r="DB49" s="690"/>
      <c r="DC49" s="691"/>
      <c r="DD49" s="692">
        <v>628898067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533</v>
      </c>
      <c r="C7" s="720"/>
      <c r="D7" s="720"/>
      <c r="E7" s="720"/>
      <c r="F7" s="720"/>
      <c r="G7" s="720"/>
      <c r="H7" s="720"/>
      <c r="I7" s="720"/>
      <c r="J7" s="720"/>
      <c r="K7" s="720"/>
      <c r="L7" s="720"/>
      <c r="M7" s="720"/>
      <c r="N7" s="720"/>
      <c r="O7" s="720"/>
      <c r="P7" s="721"/>
      <c r="Q7" s="722">
        <v>1054733</v>
      </c>
      <c r="R7" s="723"/>
      <c r="S7" s="723"/>
      <c r="T7" s="723"/>
      <c r="U7" s="723"/>
      <c r="V7" s="723">
        <v>1047428</v>
      </c>
      <c r="W7" s="723"/>
      <c r="X7" s="723"/>
      <c r="Y7" s="723"/>
      <c r="Z7" s="723"/>
      <c r="AA7" s="723">
        <v>7305</v>
      </c>
      <c r="AB7" s="723"/>
      <c r="AC7" s="723"/>
      <c r="AD7" s="723"/>
      <c r="AE7" s="724"/>
      <c r="AF7" s="725">
        <v>1725</v>
      </c>
      <c r="AG7" s="726"/>
      <c r="AH7" s="726"/>
      <c r="AI7" s="726"/>
      <c r="AJ7" s="727"/>
      <c r="AK7" s="762">
        <v>9071</v>
      </c>
      <c r="AL7" s="763"/>
      <c r="AM7" s="763"/>
      <c r="AN7" s="763"/>
      <c r="AO7" s="763"/>
      <c r="AP7" s="763">
        <v>1746290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567</v>
      </c>
      <c r="BT7" s="767"/>
      <c r="BU7" s="767"/>
      <c r="BV7" s="767"/>
      <c r="BW7" s="767"/>
      <c r="BX7" s="767"/>
      <c r="BY7" s="767"/>
      <c r="BZ7" s="767"/>
      <c r="CA7" s="767"/>
      <c r="CB7" s="767"/>
      <c r="CC7" s="767"/>
      <c r="CD7" s="767"/>
      <c r="CE7" s="767"/>
      <c r="CF7" s="767"/>
      <c r="CG7" s="768"/>
      <c r="CH7" s="759">
        <v>16</v>
      </c>
      <c r="CI7" s="760"/>
      <c r="CJ7" s="760"/>
      <c r="CK7" s="760"/>
      <c r="CL7" s="761"/>
      <c r="CM7" s="759">
        <v>1397</v>
      </c>
      <c r="CN7" s="760"/>
      <c r="CO7" s="760"/>
      <c r="CP7" s="760"/>
      <c r="CQ7" s="761"/>
      <c r="CR7" s="759">
        <v>321</v>
      </c>
      <c r="CS7" s="760"/>
      <c r="CT7" s="760"/>
      <c r="CU7" s="760"/>
      <c r="CV7" s="761"/>
      <c r="CW7" s="759">
        <v>19</v>
      </c>
      <c r="CX7" s="760"/>
      <c r="CY7" s="760"/>
      <c r="CZ7" s="760"/>
      <c r="DA7" s="761"/>
      <c r="DB7" s="759" t="s">
        <v>540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t="s">
        <v>534</v>
      </c>
      <c r="C8" s="744"/>
      <c r="D8" s="744"/>
      <c r="E8" s="744"/>
      <c r="F8" s="744"/>
      <c r="G8" s="744"/>
      <c r="H8" s="744"/>
      <c r="I8" s="744"/>
      <c r="J8" s="744"/>
      <c r="K8" s="744"/>
      <c r="L8" s="744"/>
      <c r="M8" s="744"/>
      <c r="N8" s="744"/>
      <c r="O8" s="744"/>
      <c r="P8" s="745"/>
      <c r="Q8" s="746">
        <v>1073</v>
      </c>
      <c r="R8" s="747"/>
      <c r="S8" s="747"/>
      <c r="T8" s="747"/>
      <c r="U8" s="747"/>
      <c r="V8" s="747">
        <v>975</v>
      </c>
      <c r="W8" s="747"/>
      <c r="X8" s="747"/>
      <c r="Y8" s="747"/>
      <c r="Z8" s="747"/>
      <c r="AA8" s="747">
        <v>98</v>
      </c>
      <c r="AB8" s="747"/>
      <c r="AC8" s="747"/>
      <c r="AD8" s="747"/>
      <c r="AE8" s="748"/>
      <c r="AF8" s="749" t="s">
        <v>536</v>
      </c>
      <c r="AG8" s="750"/>
      <c r="AH8" s="750"/>
      <c r="AI8" s="750"/>
      <c r="AJ8" s="751"/>
      <c r="AK8" s="752">
        <v>46</v>
      </c>
      <c r="AL8" s="753"/>
      <c r="AM8" s="753"/>
      <c r="AN8" s="753"/>
      <c r="AO8" s="753"/>
      <c r="AP8" s="753">
        <v>5558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568</v>
      </c>
      <c r="BT8" s="757"/>
      <c r="BU8" s="757"/>
      <c r="BV8" s="757"/>
      <c r="BW8" s="757"/>
      <c r="BX8" s="757"/>
      <c r="BY8" s="757"/>
      <c r="BZ8" s="757"/>
      <c r="CA8" s="757"/>
      <c r="CB8" s="757"/>
      <c r="CC8" s="757"/>
      <c r="CD8" s="757"/>
      <c r="CE8" s="757"/>
      <c r="CF8" s="757"/>
      <c r="CG8" s="758"/>
      <c r="CH8" s="769">
        <v>0</v>
      </c>
      <c r="CI8" s="770"/>
      <c r="CJ8" s="770"/>
      <c r="CK8" s="770"/>
      <c r="CL8" s="771"/>
      <c r="CM8" s="769">
        <v>20</v>
      </c>
      <c r="CN8" s="770"/>
      <c r="CO8" s="770"/>
      <c r="CP8" s="770"/>
      <c r="CQ8" s="771"/>
      <c r="CR8" s="769">
        <v>10</v>
      </c>
      <c r="CS8" s="770"/>
      <c r="CT8" s="770"/>
      <c r="CU8" s="770"/>
      <c r="CV8" s="771"/>
      <c r="CW8" s="769" t="s">
        <v>540</v>
      </c>
      <c r="CX8" s="770"/>
      <c r="CY8" s="770"/>
      <c r="CZ8" s="770"/>
      <c r="DA8" s="771"/>
      <c r="DB8" s="769" t="s">
        <v>540</v>
      </c>
      <c r="DC8" s="770"/>
      <c r="DD8" s="770"/>
      <c r="DE8" s="770"/>
      <c r="DF8" s="771"/>
      <c r="DG8" s="769" t="s">
        <v>540</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c r="A9" s="212">
        <v>3</v>
      </c>
      <c r="B9" s="743" t="s">
        <v>537</v>
      </c>
      <c r="C9" s="744"/>
      <c r="D9" s="744"/>
      <c r="E9" s="744"/>
      <c r="F9" s="744"/>
      <c r="G9" s="744"/>
      <c r="H9" s="744"/>
      <c r="I9" s="744"/>
      <c r="J9" s="744"/>
      <c r="K9" s="744"/>
      <c r="L9" s="744"/>
      <c r="M9" s="744"/>
      <c r="N9" s="744"/>
      <c r="O9" s="744"/>
      <c r="P9" s="745"/>
      <c r="Q9" s="746">
        <v>822</v>
      </c>
      <c r="R9" s="747"/>
      <c r="S9" s="747"/>
      <c r="T9" s="747"/>
      <c r="U9" s="747"/>
      <c r="V9" s="747">
        <v>822</v>
      </c>
      <c r="W9" s="747"/>
      <c r="X9" s="747"/>
      <c r="Y9" s="747"/>
      <c r="Z9" s="747"/>
      <c r="AA9" s="747" t="s">
        <v>488</v>
      </c>
      <c r="AB9" s="747"/>
      <c r="AC9" s="747"/>
      <c r="AD9" s="747"/>
      <c r="AE9" s="748"/>
      <c r="AF9" s="749" t="s">
        <v>535</v>
      </c>
      <c r="AG9" s="750"/>
      <c r="AH9" s="750"/>
      <c r="AI9" s="750"/>
      <c r="AJ9" s="751"/>
      <c r="AK9" s="752">
        <v>14</v>
      </c>
      <c r="AL9" s="753"/>
      <c r="AM9" s="753"/>
      <c r="AN9" s="753"/>
      <c r="AO9" s="753"/>
      <c r="AP9" s="753">
        <v>578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569</v>
      </c>
      <c r="BT9" s="757"/>
      <c r="BU9" s="757"/>
      <c r="BV9" s="757"/>
      <c r="BW9" s="757"/>
      <c r="BX9" s="757"/>
      <c r="BY9" s="757"/>
      <c r="BZ9" s="757"/>
      <c r="CA9" s="757"/>
      <c r="CB9" s="757"/>
      <c r="CC9" s="757"/>
      <c r="CD9" s="757"/>
      <c r="CE9" s="757"/>
      <c r="CF9" s="757"/>
      <c r="CG9" s="758"/>
      <c r="CH9" s="769">
        <v>22</v>
      </c>
      <c r="CI9" s="770"/>
      <c r="CJ9" s="770"/>
      <c r="CK9" s="770"/>
      <c r="CL9" s="771"/>
      <c r="CM9" s="769">
        <v>217</v>
      </c>
      <c r="CN9" s="770"/>
      <c r="CO9" s="770"/>
      <c r="CP9" s="770"/>
      <c r="CQ9" s="771"/>
      <c r="CR9" s="769">
        <v>10</v>
      </c>
      <c r="CS9" s="770"/>
      <c r="CT9" s="770"/>
      <c r="CU9" s="770"/>
      <c r="CV9" s="771"/>
      <c r="CW9" s="769">
        <v>272</v>
      </c>
      <c r="CX9" s="770"/>
      <c r="CY9" s="770"/>
      <c r="CZ9" s="770"/>
      <c r="DA9" s="771"/>
      <c r="DB9" s="769" t="s">
        <v>540</v>
      </c>
      <c r="DC9" s="770"/>
      <c r="DD9" s="770"/>
      <c r="DE9" s="770"/>
      <c r="DF9" s="771"/>
      <c r="DG9" s="769" t="s">
        <v>540</v>
      </c>
      <c r="DH9" s="770"/>
      <c r="DI9" s="770"/>
      <c r="DJ9" s="770"/>
      <c r="DK9" s="771"/>
      <c r="DL9" s="769" t="s">
        <v>540</v>
      </c>
      <c r="DM9" s="770"/>
      <c r="DN9" s="770"/>
      <c r="DO9" s="770"/>
      <c r="DP9" s="771"/>
      <c r="DQ9" s="769" t="s">
        <v>540</v>
      </c>
      <c r="DR9" s="770"/>
      <c r="DS9" s="770"/>
      <c r="DT9" s="770"/>
      <c r="DU9" s="771"/>
      <c r="DV9" s="772"/>
      <c r="DW9" s="773"/>
      <c r="DX9" s="773"/>
      <c r="DY9" s="773"/>
      <c r="DZ9" s="774"/>
      <c r="EA9" s="205"/>
    </row>
    <row r="10" spans="1:131" s="206" customFormat="1" ht="26.25" customHeight="1">
      <c r="A10" s="212">
        <v>4</v>
      </c>
      <c r="B10" s="743" t="s">
        <v>538</v>
      </c>
      <c r="C10" s="744"/>
      <c r="D10" s="744"/>
      <c r="E10" s="744"/>
      <c r="F10" s="744"/>
      <c r="G10" s="744"/>
      <c r="H10" s="744"/>
      <c r="I10" s="744"/>
      <c r="J10" s="744"/>
      <c r="K10" s="744"/>
      <c r="L10" s="744"/>
      <c r="M10" s="744"/>
      <c r="N10" s="744"/>
      <c r="O10" s="744"/>
      <c r="P10" s="745"/>
      <c r="Q10" s="746">
        <v>741</v>
      </c>
      <c r="R10" s="747"/>
      <c r="S10" s="747"/>
      <c r="T10" s="747"/>
      <c r="U10" s="747"/>
      <c r="V10" s="747">
        <v>741</v>
      </c>
      <c r="W10" s="747"/>
      <c r="X10" s="747"/>
      <c r="Y10" s="747"/>
      <c r="Z10" s="747"/>
      <c r="AA10" s="747" t="s">
        <v>488</v>
      </c>
      <c r="AB10" s="747"/>
      <c r="AC10" s="747"/>
      <c r="AD10" s="747"/>
      <c r="AE10" s="748"/>
      <c r="AF10" s="749" t="s">
        <v>536</v>
      </c>
      <c r="AG10" s="750"/>
      <c r="AH10" s="750"/>
      <c r="AI10" s="750"/>
      <c r="AJ10" s="751"/>
      <c r="AK10" s="752">
        <v>261</v>
      </c>
      <c r="AL10" s="753"/>
      <c r="AM10" s="753"/>
      <c r="AN10" s="753"/>
      <c r="AO10" s="753"/>
      <c r="AP10" s="753">
        <f>3488+1</f>
        <v>3489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570</v>
      </c>
      <c r="BT10" s="757"/>
      <c r="BU10" s="757"/>
      <c r="BV10" s="757"/>
      <c r="BW10" s="757"/>
      <c r="BX10" s="757"/>
      <c r="BY10" s="757"/>
      <c r="BZ10" s="757"/>
      <c r="CA10" s="757"/>
      <c r="CB10" s="757"/>
      <c r="CC10" s="757"/>
      <c r="CD10" s="757"/>
      <c r="CE10" s="757"/>
      <c r="CF10" s="757"/>
      <c r="CG10" s="758"/>
      <c r="CH10" s="769">
        <v>105</v>
      </c>
      <c r="CI10" s="770"/>
      <c r="CJ10" s="770"/>
      <c r="CK10" s="770"/>
      <c r="CL10" s="771"/>
      <c r="CM10" s="769">
        <v>974</v>
      </c>
      <c r="CN10" s="770"/>
      <c r="CO10" s="770"/>
      <c r="CP10" s="770"/>
      <c r="CQ10" s="771"/>
      <c r="CR10" s="769">
        <v>30</v>
      </c>
      <c r="CS10" s="770"/>
      <c r="CT10" s="770"/>
      <c r="CU10" s="770"/>
      <c r="CV10" s="771"/>
      <c r="CW10" s="769">
        <v>220</v>
      </c>
      <c r="CX10" s="770"/>
      <c r="CY10" s="770"/>
      <c r="CZ10" s="770"/>
      <c r="DA10" s="771"/>
      <c r="DB10" s="769" t="s">
        <v>540</v>
      </c>
      <c r="DC10" s="770"/>
      <c r="DD10" s="770"/>
      <c r="DE10" s="770"/>
      <c r="DF10" s="771"/>
      <c r="DG10" s="769" t="s">
        <v>540</v>
      </c>
      <c r="DH10" s="770"/>
      <c r="DI10" s="770"/>
      <c r="DJ10" s="770"/>
      <c r="DK10" s="771"/>
      <c r="DL10" s="769" t="s">
        <v>540</v>
      </c>
      <c r="DM10" s="770"/>
      <c r="DN10" s="770"/>
      <c r="DO10" s="770"/>
      <c r="DP10" s="771"/>
      <c r="DQ10" s="769" t="s">
        <v>540</v>
      </c>
      <c r="DR10" s="770"/>
      <c r="DS10" s="770"/>
      <c r="DT10" s="770"/>
      <c r="DU10" s="771"/>
      <c r="DV10" s="772"/>
      <c r="DW10" s="773"/>
      <c r="DX10" s="773"/>
      <c r="DY10" s="773"/>
      <c r="DZ10" s="774"/>
      <c r="EA10" s="205"/>
    </row>
    <row r="11" spans="1:131" s="206" customFormat="1" ht="26.25" customHeight="1">
      <c r="A11" s="212">
        <v>5</v>
      </c>
      <c r="B11" s="743" t="s">
        <v>539</v>
      </c>
      <c r="C11" s="744"/>
      <c r="D11" s="744"/>
      <c r="E11" s="744"/>
      <c r="F11" s="744"/>
      <c r="G11" s="744"/>
      <c r="H11" s="744"/>
      <c r="I11" s="744"/>
      <c r="J11" s="744"/>
      <c r="K11" s="744"/>
      <c r="L11" s="744"/>
      <c r="M11" s="744"/>
      <c r="N11" s="744"/>
      <c r="O11" s="744"/>
      <c r="P11" s="745"/>
      <c r="Q11" s="746">
        <v>110561</v>
      </c>
      <c r="R11" s="747"/>
      <c r="S11" s="747"/>
      <c r="T11" s="747"/>
      <c r="U11" s="747"/>
      <c r="V11" s="747">
        <v>110561</v>
      </c>
      <c r="W11" s="747"/>
      <c r="X11" s="747"/>
      <c r="Y11" s="747"/>
      <c r="Z11" s="747"/>
      <c r="AA11" s="747" t="s">
        <v>488</v>
      </c>
      <c r="AB11" s="747"/>
      <c r="AC11" s="747"/>
      <c r="AD11" s="747"/>
      <c r="AE11" s="748"/>
      <c r="AF11" s="749" t="s">
        <v>535</v>
      </c>
      <c r="AG11" s="750"/>
      <c r="AH11" s="750"/>
      <c r="AI11" s="750"/>
      <c r="AJ11" s="751"/>
      <c r="AK11" s="752">
        <v>52430</v>
      </c>
      <c r="AL11" s="753"/>
      <c r="AM11" s="753"/>
      <c r="AN11" s="753"/>
      <c r="AO11" s="753"/>
      <c r="AP11" s="753" t="s">
        <v>540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571</v>
      </c>
      <c r="BS11" s="756" t="s">
        <v>572</v>
      </c>
      <c r="BT11" s="757"/>
      <c r="BU11" s="757"/>
      <c r="BV11" s="757"/>
      <c r="BW11" s="757"/>
      <c r="BX11" s="757"/>
      <c r="BY11" s="757"/>
      <c r="BZ11" s="757"/>
      <c r="CA11" s="757"/>
      <c r="CB11" s="757"/>
      <c r="CC11" s="757"/>
      <c r="CD11" s="757"/>
      <c r="CE11" s="757"/>
      <c r="CF11" s="757"/>
      <c r="CG11" s="758"/>
      <c r="CH11" s="769">
        <v>2</v>
      </c>
      <c r="CI11" s="770"/>
      <c r="CJ11" s="770"/>
      <c r="CK11" s="770"/>
      <c r="CL11" s="771"/>
      <c r="CM11" s="769">
        <v>812</v>
      </c>
      <c r="CN11" s="770"/>
      <c r="CO11" s="770"/>
      <c r="CP11" s="770"/>
      <c r="CQ11" s="771"/>
      <c r="CR11" s="769">
        <v>120</v>
      </c>
      <c r="CS11" s="770"/>
      <c r="CT11" s="770"/>
      <c r="CU11" s="770"/>
      <c r="CV11" s="771"/>
      <c r="CW11" s="769">
        <v>523</v>
      </c>
      <c r="CX11" s="770"/>
      <c r="CY11" s="770"/>
      <c r="CZ11" s="770"/>
      <c r="DA11" s="771"/>
      <c r="DB11" s="769">
        <v>1031</v>
      </c>
      <c r="DC11" s="770"/>
      <c r="DD11" s="770"/>
      <c r="DE11" s="770"/>
      <c r="DF11" s="771"/>
      <c r="DG11" s="769" t="s">
        <v>540</v>
      </c>
      <c r="DH11" s="770"/>
      <c r="DI11" s="770"/>
      <c r="DJ11" s="770"/>
      <c r="DK11" s="771"/>
      <c r="DL11" s="769">
        <v>341</v>
      </c>
      <c r="DM11" s="770"/>
      <c r="DN11" s="770"/>
      <c r="DO11" s="770"/>
      <c r="DP11" s="771"/>
      <c r="DQ11" s="769">
        <v>307</v>
      </c>
      <c r="DR11" s="770"/>
      <c r="DS11" s="770"/>
      <c r="DT11" s="770"/>
      <c r="DU11" s="771"/>
      <c r="DV11" s="772"/>
      <c r="DW11" s="773"/>
      <c r="DX11" s="773"/>
      <c r="DY11" s="773"/>
      <c r="DZ11" s="774"/>
      <c r="EA11" s="205"/>
    </row>
    <row r="12" spans="1:131" s="206" customFormat="1" ht="26.25" customHeight="1">
      <c r="A12" s="212">
        <v>6</v>
      </c>
      <c r="B12" s="743" t="s">
        <v>541</v>
      </c>
      <c r="C12" s="744"/>
      <c r="D12" s="744"/>
      <c r="E12" s="744"/>
      <c r="F12" s="744"/>
      <c r="G12" s="744"/>
      <c r="H12" s="744"/>
      <c r="I12" s="744"/>
      <c r="J12" s="744"/>
      <c r="K12" s="744"/>
      <c r="L12" s="744"/>
      <c r="M12" s="744"/>
      <c r="N12" s="744"/>
      <c r="O12" s="744"/>
      <c r="P12" s="745"/>
      <c r="Q12" s="746">
        <v>14669</v>
      </c>
      <c r="R12" s="747"/>
      <c r="S12" s="747"/>
      <c r="T12" s="747"/>
      <c r="U12" s="747"/>
      <c r="V12" s="747">
        <v>14669</v>
      </c>
      <c r="W12" s="747"/>
      <c r="X12" s="747"/>
      <c r="Y12" s="747"/>
      <c r="Z12" s="747"/>
      <c r="AA12" s="747">
        <v>0</v>
      </c>
      <c r="AB12" s="747"/>
      <c r="AC12" s="747"/>
      <c r="AD12" s="747"/>
      <c r="AE12" s="748"/>
      <c r="AF12" s="749" t="s">
        <v>535</v>
      </c>
      <c r="AG12" s="750"/>
      <c r="AH12" s="750"/>
      <c r="AI12" s="750"/>
      <c r="AJ12" s="751"/>
      <c r="AK12" s="752">
        <v>8597</v>
      </c>
      <c r="AL12" s="753"/>
      <c r="AM12" s="753"/>
      <c r="AN12" s="753"/>
      <c r="AO12" s="753"/>
      <c r="AP12" s="753">
        <v>32856</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573</v>
      </c>
      <c r="BT12" s="757"/>
      <c r="BU12" s="757"/>
      <c r="BV12" s="757"/>
      <c r="BW12" s="757"/>
      <c r="BX12" s="757"/>
      <c r="BY12" s="757"/>
      <c r="BZ12" s="757"/>
      <c r="CA12" s="757"/>
      <c r="CB12" s="757"/>
      <c r="CC12" s="757"/>
      <c r="CD12" s="757"/>
      <c r="CE12" s="757"/>
      <c r="CF12" s="757"/>
      <c r="CG12" s="758"/>
      <c r="CH12" s="769">
        <v>-3</v>
      </c>
      <c r="CI12" s="770"/>
      <c r="CJ12" s="770"/>
      <c r="CK12" s="770"/>
      <c r="CL12" s="771"/>
      <c r="CM12" s="769">
        <v>162</v>
      </c>
      <c r="CN12" s="770"/>
      <c r="CO12" s="770"/>
      <c r="CP12" s="770"/>
      <c r="CQ12" s="771"/>
      <c r="CR12" s="769">
        <v>120</v>
      </c>
      <c r="CS12" s="770"/>
      <c r="CT12" s="770"/>
      <c r="CU12" s="770"/>
      <c r="CV12" s="771"/>
      <c r="CW12" s="769">
        <v>122</v>
      </c>
      <c r="CX12" s="770"/>
      <c r="CY12" s="770"/>
      <c r="CZ12" s="770"/>
      <c r="DA12" s="771"/>
      <c r="DB12" s="769" t="s">
        <v>540</v>
      </c>
      <c r="DC12" s="770"/>
      <c r="DD12" s="770"/>
      <c r="DE12" s="770"/>
      <c r="DF12" s="771"/>
      <c r="DG12" s="769" t="s">
        <v>540</v>
      </c>
      <c r="DH12" s="770"/>
      <c r="DI12" s="770"/>
      <c r="DJ12" s="770"/>
      <c r="DK12" s="771"/>
      <c r="DL12" s="769" t="s">
        <v>540</v>
      </c>
      <c r="DM12" s="770"/>
      <c r="DN12" s="770"/>
      <c r="DO12" s="770"/>
      <c r="DP12" s="771"/>
      <c r="DQ12" s="769" t="s">
        <v>540</v>
      </c>
      <c r="DR12" s="770"/>
      <c r="DS12" s="770"/>
      <c r="DT12" s="770"/>
      <c r="DU12" s="771"/>
      <c r="DV12" s="772"/>
      <c r="DW12" s="773"/>
      <c r="DX12" s="773"/>
      <c r="DY12" s="773"/>
      <c r="DZ12" s="774"/>
      <c r="EA12" s="205"/>
    </row>
    <row r="13" spans="1:131" s="206" customFormat="1" ht="26.25" customHeight="1">
      <c r="A13" s="212">
        <v>7</v>
      </c>
      <c r="B13" s="743" t="s">
        <v>542</v>
      </c>
      <c r="C13" s="744"/>
      <c r="D13" s="744"/>
      <c r="E13" s="744"/>
      <c r="F13" s="744"/>
      <c r="G13" s="744"/>
      <c r="H13" s="744"/>
      <c r="I13" s="744"/>
      <c r="J13" s="744"/>
      <c r="K13" s="744"/>
      <c r="L13" s="744"/>
      <c r="M13" s="744"/>
      <c r="N13" s="744"/>
      <c r="O13" s="744"/>
      <c r="P13" s="745"/>
      <c r="Q13" s="746">
        <v>581902</v>
      </c>
      <c r="R13" s="747"/>
      <c r="S13" s="747"/>
      <c r="T13" s="747"/>
      <c r="U13" s="747"/>
      <c r="V13" s="747">
        <v>581841</v>
      </c>
      <c r="W13" s="747"/>
      <c r="X13" s="747"/>
      <c r="Y13" s="747"/>
      <c r="Z13" s="747"/>
      <c r="AA13" s="747">
        <v>61</v>
      </c>
      <c r="AB13" s="747"/>
      <c r="AC13" s="747"/>
      <c r="AD13" s="747"/>
      <c r="AE13" s="748"/>
      <c r="AF13" s="749">
        <v>61</v>
      </c>
      <c r="AG13" s="750"/>
      <c r="AH13" s="750"/>
      <c r="AI13" s="750"/>
      <c r="AJ13" s="751"/>
      <c r="AK13" s="752">
        <v>318489</v>
      </c>
      <c r="AL13" s="753"/>
      <c r="AM13" s="753"/>
      <c r="AN13" s="753"/>
      <c r="AO13" s="753"/>
      <c r="AP13" s="753" t="s">
        <v>540</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574</v>
      </c>
      <c r="BT13" s="757"/>
      <c r="BU13" s="757"/>
      <c r="BV13" s="757"/>
      <c r="BW13" s="757"/>
      <c r="BX13" s="757"/>
      <c r="BY13" s="757"/>
      <c r="BZ13" s="757"/>
      <c r="CA13" s="757"/>
      <c r="CB13" s="757"/>
      <c r="CC13" s="757"/>
      <c r="CD13" s="757"/>
      <c r="CE13" s="757"/>
      <c r="CF13" s="757"/>
      <c r="CG13" s="758"/>
      <c r="CH13" s="769">
        <v>27</v>
      </c>
      <c r="CI13" s="770"/>
      <c r="CJ13" s="770"/>
      <c r="CK13" s="770"/>
      <c r="CL13" s="771"/>
      <c r="CM13" s="769">
        <v>101</v>
      </c>
      <c r="CN13" s="770"/>
      <c r="CO13" s="770"/>
      <c r="CP13" s="770"/>
      <c r="CQ13" s="771"/>
      <c r="CR13" s="769">
        <v>90</v>
      </c>
      <c r="CS13" s="770"/>
      <c r="CT13" s="770"/>
      <c r="CU13" s="770"/>
      <c r="CV13" s="771"/>
      <c r="CW13" s="769">
        <v>206</v>
      </c>
      <c r="CX13" s="770"/>
      <c r="CY13" s="770"/>
      <c r="CZ13" s="770"/>
      <c r="DA13" s="771"/>
      <c r="DB13" s="769">
        <v>100</v>
      </c>
      <c r="DC13" s="770"/>
      <c r="DD13" s="770"/>
      <c r="DE13" s="770"/>
      <c r="DF13" s="771"/>
      <c r="DG13" s="769" t="s">
        <v>540</v>
      </c>
      <c r="DH13" s="770"/>
      <c r="DI13" s="770"/>
      <c r="DJ13" s="770"/>
      <c r="DK13" s="771"/>
      <c r="DL13" s="769" t="s">
        <v>540</v>
      </c>
      <c r="DM13" s="770"/>
      <c r="DN13" s="770"/>
      <c r="DO13" s="770"/>
      <c r="DP13" s="771"/>
      <c r="DQ13" s="769" t="s">
        <v>540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575</v>
      </c>
      <c r="BT14" s="757"/>
      <c r="BU14" s="757"/>
      <c r="BV14" s="757"/>
      <c r="BW14" s="757"/>
      <c r="BX14" s="757"/>
      <c r="BY14" s="757"/>
      <c r="BZ14" s="757"/>
      <c r="CA14" s="757"/>
      <c r="CB14" s="757"/>
      <c r="CC14" s="757"/>
      <c r="CD14" s="757"/>
      <c r="CE14" s="757"/>
      <c r="CF14" s="757"/>
      <c r="CG14" s="758"/>
      <c r="CH14" s="769">
        <v>96</v>
      </c>
      <c r="CI14" s="770"/>
      <c r="CJ14" s="770"/>
      <c r="CK14" s="770"/>
      <c r="CL14" s="771"/>
      <c r="CM14" s="769">
        <v>362</v>
      </c>
      <c r="CN14" s="770"/>
      <c r="CO14" s="770"/>
      <c r="CP14" s="770"/>
      <c r="CQ14" s="771"/>
      <c r="CR14" s="769">
        <v>20</v>
      </c>
      <c r="CS14" s="770"/>
      <c r="CT14" s="770"/>
      <c r="CU14" s="770"/>
      <c r="CV14" s="771"/>
      <c r="CW14" s="769" t="s">
        <v>540</v>
      </c>
      <c r="CX14" s="770"/>
      <c r="CY14" s="770"/>
      <c r="CZ14" s="770"/>
      <c r="DA14" s="771"/>
      <c r="DB14" s="769">
        <v>22300</v>
      </c>
      <c r="DC14" s="770"/>
      <c r="DD14" s="770"/>
      <c r="DE14" s="770"/>
      <c r="DF14" s="771"/>
      <c r="DG14" s="769" t="s">
        <v>540</v>
      </c>
      <c r="DH14" s="770"/>
      <c r="DI14" s="770"/>
      <c r="DJ14" s="770"/>
      <c r="DK14" s="771"/>
      <c r="DL14" s="769" t="s">
        <v>540</v>
      </c>
      <c r="DM14" s="770"/>
      <c r="DN14" s="770"/>
      <c r="DO14" s="770"/>
      <c r="DP14" s="771"/>
      <c r="DQ14" s="769" t="s">
        <v>540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576</v>
      </c>
      <c r="BT15" s="757"/>
      <c r="BU15" s="757"/>
      <c r="BV15" s="757"/>
      <c r="BW15" s="757"/>
      <c r="BX15" s="757"/>
      <c r="BY15" s="757"/>
      <c r="BZ15" s="757"/>
      <c r="CA15" s="757"/>
      <c r="CB15" s="757"/>
      <c r="CC15" s="757"/>
      <c r="CD15" s="757"/>
      <c r="CE15" s="757"/>
      <c r="CF15" s="757"/>
      <c r="CG15" s="758"/>
      <c r="CH15" s="769">
        <v>3</v>
      </c>
      <c r="CI15" s="770"/>
      <c r="CJ15" s="770"/>
      <c r="CK15" s="770"/>
      <c r="CL15" s="771"/>
      <c r="CM15" s="769">
        <v>1424</v>
      </c>
      <c r="CN15" s="770"/>
      <c r="CO15" s="770"/>
      <c r="CP15" s="770"/>
      <c r="CQ15" s="771"/>
      <c r="CR15" s="769">
        <v>500</v>
      </c>
      <c r="CS15" s="770"/>
      <c r="CT15" s="770"/>
      <c r="CU15" s="770"/>
      <c r="CV15" s="771"/>
      <c r="CW15" s="769">
        <v>278</v>
      </c>
      <c r="CX15" s="770"/>
      <c r="CY15" s="770"/>
      <c r="CZ15" s="770"/>
      <c r="DA15" s="771"/>
      <c r="DB15" s="769" t="s">
        <v>540</v>
      </c>
      <c r="DC15" s="770"/>
      <c r="DD15" s="770"/>
      <c r="DE15" s="770"/>
      <c r="DF15" s="771"/>
      <c r="DG15" s="769" t="s">
        <v>540</v>
      </c>
      <c r="DH15" s="770"/>
      <c r="DI15" s="770"/>
      <c r="DJ15" s="770"/>
      <c r="DK15" s="771"/>
      <c r="DL15" s="769" t="s">
        <v>540</v>
      </c>
      <c r="DM15" s="770"/>
      <c r="DN15" s="770"/>
      <c r="DO15" s="770"/>
      <c r="DP15" s="771"/>
      <c r="DQ15" s="769" t="s">
        <v>540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577</v>
      </c>
      <c r="BT16" s="757"/>
      <c r="BU16" s="757"/>
      <c r="BV16" s="757"/>
      <c r="BW16" s="757"/>
      <c r="BX16" s="757"/>
      <c r="BY16" s="757"/>
      <c r="BZ16" s="757"/>
      <c r="CA16" s="757"/>
      <c r="CB16" s="757"/>
      <c r="CC16" s="757"/>
      <c r="CD16" s="757"/>
      <c r="CE16" s="757"/>
      <c r="CF16" s="757"/>
      <c r="CG16" s="758"/>
      <c r="CH16" s="769">
        <v>-117</v>
      </c>
      <c r="CI16" s="770"/>
      <c r="CJ16" s="770"/>
      <c r="CK16" s="770"/>
      <c r="CL16" s="771"/>
      <c r="CM16" s="769">
        <v>3623</v>
      </c>
      <c r="CN16" s="770"/>
      <c r="CO16" s="770"/>
      <c r="CP16" s="770"/>
      <c r="CQ16" s="771"/>
      <c r="CR16" s="769">
        <v>100</v>
      </c>
      <c r="CS16" s="770"/>
      <c r="CT16" s="770"/>
      <c r="CU16" s="770"/>
      <c r="CV16" s="771"/>
      <c r="CW16" s="769" t="s">
        <v>540</v>
      </c>
      <c r="CX16" s="770"/>
      <c r="CY16" s="770"/>
      <c r="CZ16" s="770"/>
      <c r="DA16" s="771"/>
      <c r="DB16" s="769" t="s">
        <v>540</v>
      </c>
      <c r="DC16" s="770"/>
      <c r="DD16" s="770"/>
      <c r="DE16" s="770"/>
      <c r="DF16" s="771"/>
      <c r="DG16" s="769" t="s">
        <v>540</v>
      </c>
      <c r="DH16" s="770"/>
      <c r="DI16" s="770"/>
      <c r="DJ16" s="770"/>
      <c r="DK16" s="771"/>
      <c r="DL16" s="769" t="s">
        <v>540</v>
      </c>
      <c r="DM16" s="770"/>
      <c r="DN16" s="770"/>
      <c r="DO16" s="770"/>
      <c r="DP16" s="771"/>
      <c r="DQ16" s="769" t="s">
        <v>540</v>
      </c>
      <c r="DR16" s="770"/>
      <c r="DS16" s="770"/>
      <c r="DT16" s="770"/>
      <c r="DU16" s="771"/>
      <c r="DV16" s="775"/>
      <c r="DW16" s="776"/>
      <c r="DX16" s="776"/>
      <c r="DY16" s="776"/>
      <c r="DZ16" s="777"/>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578</v>
      </c>
      <c r="BT17" s="757"/>
      <c r="BU17" s="757"/>
      <c r="BV17" s="757"/>
      <c r="BW17" s="757"/>
      <c r="BX17" s="757"/>
      <c r="BY17" s="757"/>
      <c r="BZ17" s="757"/>
      <c r="CA17" s="757"/>
      <c r="CB17" s="757"/>
      <c r="CC17" s="757"/>
      <c r="CD17" s="757"/>
      <c r="CE17" s="757"/>
      <c r="CF17" s="757"/>
      <c r="CG17" s="758"/>
      <c r="CH17" s="769">
        <v>5</v>
      </c>
      <c r="CI17" s="770"/>
      <c r="CJ17" s="770"/>
      <c r="CK17" s="770"/>
      <c r="CL17" s="771"/>
      <c r="CM17" s="769">
        <v>958</v>
      </c>
      <c r="CN17" s="770"/>
      <c r="CO17" s="770"/>
      <c r="CP17" s="770"/>
      <c r="CQ17" s="771"/>
      <c r="CR17" s="769">
        <v>240</v>
      </c>
      <c r="CS17" s="770"/>
      <c r="CT17" s="770"/>
      <c r="CU17" s="770"/>
      <c r="CV17" s="771"/>
      <c r="CW17" s="769">
        <v>32</v>
      </c>
      <c r="CX17" s="770"/>
      <c r="CY17" s="770"/>
      <c r="CZ17" s="770"/>
      <c r="DA17" s="771"/>
      <c r="DB17" s="769" t="s">
        <v>540</v>
      </c>
      <c r="DC17" s="770"/>
      <c r="DD17" s="770"/>
      <c r="DE17" s="770"/>
      <c r="DF17" s="771"/>
      <c r="DG17" s="769" t="s">
        <v>540</v>
      </c>
      <c r="DH17" s="770"/>
      <c r="DI17" s="770"/>
      <c r="DJ17" s="770"/>
      <c r="DK17" s="771"/>
      <c r="DL17" s="769" t="s">
        <v>540</v>
      </c>
      <c r="DM17" s="770"/>
      <c r="DN17" s="770"/>
      <c r="DO17" s="770"/>
      <c r="DP17" s="771"/>
      <c r="DQ17" s="769" t="s">
        <v>540</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571</v>
      </c>
      <c r="BS18" s="756" t="s">
        <v>579</v>
      </c>
      <c r="BT18" s="757"/>
      <c r="BU18" s="757"/>
      <c r="BV18" s="757"/>
      <c r="BW18" s="757"/>
      <c r="BX18" s="757"/>
      <c r="BY18" s="757"/>
      <c r="BZ18" s="757"/>
      <c r="CA18" s="757"/>
      <c r="CB18" s="757"/>
      <c r="CC18" s="757"/>
      <c r="CD18" s="757"/>
      <c r="CE18" s="757"/>
      <c r="CF18" s="757"/>
      <c r="CG18" s="758"/>
      <c r="CH18" s="769">
        <v>487</v>
      </c>
      <c r="CI18" s="770"/>
      <c r="CJ18" s="770"/>
      <c r="CK18" s="770"/>
      <c r="CL18" s="771"/>
      <c r="CM18" s="769">
        <v>8477</v>
      </c>
      <c r="CN18" s="770"/>
      <c r="CO18" s="770"/>
      <c r="CP18" s="770"/>
      <c r="CQ18" s="771"/>
      <c r="CR18" s="769">
        <v>1010</v>
      </c>
      <c r="CS18" s="770"/>
      <c r="CT18" s="770"/>
      <c r="CU18" s="770"/>
      <c r="CV18" s="771"/>
      <c r="CW18" s="769">
        <v>161</v>
      </c>
      <c r="CX18" s="770"/>
      <c r="CY18" s="770"/>
      <c r="CZ18" s="770"/>
      <c r="DA18" s="771"/>
      <c r="DB18" s="769">
        <v>2453</v>
      </c>
      <c r="DC18" s="770"/>
      <c r="DD18" s="770"/>
      <c r="DE18" s="770"/>
      <c r="DF18" s="771"/>
      <c r="DG18" s="769" t="s">
        <v>540</v>
      </c>
      <c r="DH18" s="770"/>
      <c r="DI18" s="770"/>
      <c r="DJ18" s="770"/>
      <c r="DK18" s="771"/>
      <c r="DL18" s="769">
        <v>3503</v>
      </c>
      <c r="DM18" s="770"/>
      <c r="DN18" s="770"/>
      <c r="DO18" s="770"/>
      <c r="DP18" s="771"/>
      <c r="DQ18" s="769">
        <v>350</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580</v>
      </c>
      <c r="BT19" s="757"/>
      <c r="BU19" s="757"/>
      <c r="BV19" s="757"/>
      <c r="BW19" s="757"/>
      <c r="BX19" s="757"/>
      <c r="BY19" s="757"/>
      <c r="BZ19" s="757"/>
      <c r="CA19" s="757"/>
      <c r="CB19" s="757"/>
      <c r="CC19" s="757"/>
      <c r="CD19" s="757"/>
      <c r="CE19" s="757"/>
      <c r="CF19" s="757"/>
      <c r="CG19" s="758"/>
      <c r="CH19" s="769">
        <v>29</v>
      </c>
      <c r="CI19" s="770"/>
      <c r="CJ19" s="770"/>
      <c r="CK19" s="770"/>
      <c r="CL19" s="771"/>
      <c r="CM19" s="769">
        <v>459</v>
      </c>
      <c r="CN19" s="770"/>
      <c r="CO19" s="770"/>
      <c r="CP19" s="770"/>
      <c r="CQ19" s="771"/>
      <c r="CR19" s="769">
        <v>30</v>
      </c>
      <c r="CS19" s="770"/>
      <c r="CT19" s="770"/>
      <c r="CU19" s="770"/>
      <c r="CV19" s="771"/>
      <c r="CW19" s="769" t="s">
        <v>540</v>
      </c>
      <c r="CX19" s="770"/>
      <c r="CY19" s="770"/>
      <c r="CZ19" s="770"/>
      <c r="DA19" s="771"/>
      <c r="DB19" s="769" t="s">
        <v>540</v>
      </c>
      <c r="DC19" s="770"/>
      <c r="DD19" s="770"/>
      <c r="DE19" s="770"/>
      <c r="DF19" s="771"/>
      <c r="DG19" s="769" t="s">
        <v>540</v>
      </c>
      <c r="DH19" s="770"/>
      <c r="DI19" s="770"/>
      <c r="DJ19" s="770"/>
      <c r="DK19" s="771"/>
      <c r="DL19" s="769" t="s">
        <v>540</v>
      </c>
      <c r="DM19" s="770"/>
      <c r="DN19" s="770"/>
      <c r="DO19" s="770"/>
      <c r="DP19" s="771"/>
      <c r="DQ19" s="769" t="s">
        <v>540</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581</v>
      </c>
      <c r="BT20" s="757"/>
      <c r="BU20" s="757"/>
      <c r="BV20" s="757"/>
      <c r="BW20" s="757"/>
      <c r="BX20" s="757"/>
      <c r="BY20" s="757"/>
      <c r="BZ20" s="757"/>
      <c r="CA20" s="757"/>
      <c r="CB20" s="757"/>
      <c r="CC20" s="757"/>
      <c r="CD20" s="757"/>
      <c r="CE20" s="757"/>
      <c r="CF20" s="757"/>
      <c r="CG20" s="758"/>
      <c r="CH20" s="769">
        <v>38</v>
      </c>
      <c r="CI20" s="770"/>
      <c r="CJ20" s="770"/>
      <c r="CK20" s="770"/>
      <c r="CL20" s="771"/>
      <c r="CM20" s="769">
        <v>1214</v>
      </c>
      <c r="CN20" s="770"/>
      <c r="CO20" s="770"/>
      <c r="CP20" s="770"/>
      <c r="CQ20" s="771"/>
      <c r="CR20" s="769">
        <v>60</v>
      </c>
      <c r="CS20" s="770"/>
      <c r="CT20" s="770"/>
      <c r="CU20" s="770"/>
      <c r="CV20" s="771"/>
      <c r="CW20" s="769">
        <v>223</v>
      </c>
      <c r="CX20" s="770"/>
      <c r="CY20" s="770"/>
      <c r="CZ20" s="770"/>
      <c r="DA20" s="771"/>
      <c r="DB20" s="769" t="s">
        <v>540</v>
      </c>
      <c r="DC20" s="770"/>
      <c r="DD20" s="770"/>
      <c r="DE20" s="770"/>
      <c r="DF20" s="771"/>
      <c r="DG20" s="769" t="s">
        <v>540</v>
      </c>
      <c r="DH20" s="770"/>
      <c r="DI20" s="770"/>
      <c r="DJ20" s="770"/>
      <c r="DK20" s="771"/>
      <c r="DL20" s="769" t="s">
        <v>540</v>
      </c>
      <c r="DM20" s="770"/>
      <c r="DN20" s="770"/>
      <c r="DO20" s="770"/>
      <c r="DP20" s="771"/>
      <c r="DQ20" s="769" t="s">
        <v>540</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582</v>
      </c>
      <c r="BT21" s="757"/>
      <c r="BU21" s="757"/>
      <c r="BV21" s="757"/>
      <c r="BW21" s="757"/>
      <c r="BX21" s="757"/>
      <c r="BY21" s="757"/>
      <c r="BZ21" s="757"/>
      <c r="CA21" s="757"/>
      <c r="CB21" s="757"/>
      <c r="CC21" s="757"/>
      <c r="CD21" s="757"/>
      <c r="CE21" s="757"/>
      <c r="CF21" s="757"/>
      <c r="CG21" s="758"/>
      <c r="CH21" s="769">
        <v>-1</v>
      </c>
      <c r="CI21" s="770"/>
      <c r="CJ21" s="770"/>
      <c r="CK21" s="770"/>
      <c r="CL21" s="771"/>
      <c r="CM21" s="769">
        <v>16225</v>
      </c>
      <c r="CN21" s="770"/>
      <c r="CO21" s="770"/>
      <c r="CP21" s="770"/>
      <c r="CQ21" s="771"/>
      <c r="CR21" s="769">
        <v>50</v>
      </c>
      <c r="CS21" s="770"/>
      <c r="CT21" s="770"/>
      <c r="CU21" s="770"/>
      <c r="CV21" s="771"/>
      <c r="CW21" s="769" t="s">
        <v>540</v>
      </c>
      <c r="CX21" s="770"/>
      <c r="CY21" s="770"/>
      <c r="CZ21" s="770"/>
      <c r="DA21" s="771"/>
      <c r="DB21" s="769">
        <v>1021</v>
      </c>
      <c r="DC21" s="770"/>
      <c r="DD21" s="770"/>
      <c r="DE21" s="770"/>
      <c r="DF21" s="771"/>
      <c r="DG21" s="769" t="s">
        <v>540</v>
      </c>
      <c r="DH21" s="770"/>
      <c r="DI21" s="770"/>
      <c r="DJ21" s="770"/>
      <c r="DK21" s="771"/>
      <c r="DL21" s="769" t="s">
        <v>540</v>
      </c>
      <c r="DM21" s="770"/>
      <c r="DN21" s="770"/>
      <c r="DO21" s="770"/>
      <c r="DP21" s="771"/>
      <c r="DQ21" s="769" t="s">
        <v>540</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364</v>
      </c>
      <c r="BA22" s="797"/>
      <c r="BB22" s="797"/>
      <c r="BC22" s="797"/>
      <c r="BD22" s="798"/>
      <c r="BE22" s="204"/>
      <c r="BF22" s="204"/>
      <c r="BG22" s="204"/>
      <c r="BH22" s="204"/>
      <c r="BI22" s="204"/>
      <c r="BJ22" s="204"/>
      <c r="BK22" s="204"/>
      <c r="BL22" s="204"/>
      <c r="BM22" s="204"/>
      <c r="BN22" s="204"/>
      <c r="BO22" s="204"/>
      <c r="BP22" s="204"/>
      <c r="BQ22" s="213">
        <v>16</v>
      </c>
      <c r="BR22" s="214"/>
      <c r="BS22" s="756" t="s">
        <v>583</v>
      </c>
      <c r="BT22" s="757"/>
      <c r="BU22" s="757"/>
      <c r="BV22" s="757"/>
      <c r="BW22" s="757"/>
      <c r="BX22" s="757"/>
      <c r="BY22" s="757"/>
      <c r="BZ22" s="757"/>
      <c r="CA22" s="757"/>
      <c r="CB22" s="757"/>
      <c r="CC22" s="757"/>
      <c r="CD22" s="757"/>
      <c r="CE22" s="757"/>
      <c r="CF22" s="757"/>
      <c r="CG22" s="758"/>
      <c r="CH22" s="769">
        <v>5</v>
      </c>
      <c r="CI22" s="770"/>
      <c r="CJ22" s="770"/>
      <c r="CK22" s="770"/>
      <c r="CL22" s="771"/>
      <c r="CM22" s="769">
        <v>1583</v>
      </c>
      <c r="CN22" s="770"/>
      <c r="CO22" s="770"/>
      <c r="CP22" s="770"/>
      <c r="CQ22" s="771"/>
      <c r="CR22" s="769">
        <v>400</v>
      </c>
      <c r="CS22" s="770"/>
      <c r="CT22" s="770"/>
      <c r="CU22" s="770"/>
      <c r="CV22" s="771"/>
      <c r="CW22" s="769" t="s">
        <v>540</v>
      </c>
      <c r="CX22" s="770"/>
      <c r="CY22" s="770"/>
      <c r="CZ22" s="770"/>
      <c r="DA22" s="771"/>
      <c r="DB22" s="769" t="s">
        <v>540</v>
      </c>
      <c r="DC22" s="770"/>
      <c r="DD22" s="770"/>
      <c r="DE22" s="770"/>
      <c r="DF22" s="771"/>
      <c r="DG22" s="769" t="s">
        <v>540</v>
      </c>
      <c r="DH22" s="770"/>
      <c r="DI22" s="770"/>
      <c r="DJ22" s="770"/>
      <c r="DK22" s="771"/>
      <c r="DL22" s="769" t="s">
        <v>540</v>
      </c>
      <c r="DM22" s="770"/>
      <c r="DN22" s="770"/>
      <c r="DO22" s="770"/>
      <c r="DP22" s="771"/>
      <c r="DQ22" s="769" t="s">
        <v>540</v>
      </c>
      <c r="DR22" s="770"/>
      <c r="DS22" s="770"/>
      <c r="DT22" s="770"/>
      <c r="DU22" s="771"/>
      <c r="DV22" s="772"/>
      <c r="DW22" s="773"/>
      <c r="DX22" s="773"/>
      <c r="DY22" s="773"/>
      <c r="DZ22" s="774"/>
      <c r="EA22" s="205"/>
    </row>
    <row r="23" spans="1:131" s="206" customFormat="1" ht="26.25" customHeight="1" thickBot="1">
      <c r="A23" s="215" t="s">
        <v>365</v>
      </c>
      <c r="B23" s="781" t="s">
        <v>366</v>
      </c>
      <c r="C23" s="782"/>
      <c r="D23" s="782"/>
      <c r="E23" s="782"/>
      <c r="F23" s="782"/>
      <c r="G23" s="782"/>
      <c r="H23" s="782"/>
      <c r="I23" s="782"/>
      <c r="J23" s="782"/>
      <c r="K23" s="782"/>
      <c r="L23" s="782"/>
      <c r="M23" s="782"/>
      <c r="N23" s="782"/>
      <c r="O23" s="782"/>
      <c r="P23" s="783"/>
      <c r="Q23" s="784">
        <v>1407993</v>
      </c>
      <c r="R23" s="785"/>
      <c r="S23" s="785"/>
      <c r="T23" s="785"/>
      <c r="U23" s="785"/>
      <c r="V23" s="785">
        <v>1400529</v>
      </c>
      <c r="W23" s="785"/>
      <c r="X23" s="785"/>
      <c r="Y23" s="785"/>
      <c r="Z23" s="785"/>
      <c r="AA23" s="785">
        <v>7464</v>
      </c>
      <c r="AB23" s="785"/>
      <c r="AC23" s="785"/>
      <c r="AD23" s="785"/>
      <c r="AE23" s="786"/>
      <c r="AF23" s="787">
        <v>1786</v>
      </c>
      <c r="AG23" s="785"/>
      <c r="AH23" s="785"/>
      <c r="AI23" s="785"/>
      <c r="AJ23" s="788"/>
      <c r="AK23" s="789"/>
      <c r="AL23" s="790"/>
      <c r="AM23" s="790"/>
      <c r="AN23" s="790"/>
      <c r="AO23" s="790"/>
      <c r="AP23" s="785">
        <v>1788771</v>
      </c>
      <c r="AQ23" s="785"/>
      <c r="AR23" s="785"/>
      <c r="AS23" s="785"/>
      <c r="AT23" s="785"/>
      <c r="AU23" s="791"/>
      <c r="AV23" s="791"/>
      <c r="AW23" s="791"/>
      <c r="AX23" s="791"/>
      <c r="AY23" s="792"/>
      <c r="AZ23" s="800" t="s">
        <v>488</v>
      </c>
      <c r="BA23" s="801"/>
      <c r="BB23" s="801"/>
      <c r="BC23" s="801"/>
      <c r="BD23" s="802"/>
      <c r="BE23" s="204"/>
      <c r="BF23" s="204"/>
      <c r="BG23" s="204"/>
      <c r="BH23" s="204"/>
      <c r="BI23" s="204"/>
      <c r="BJ23" s="204"/>
      <c r="BK23" s="204"/>
      <c r="BL23" s="204"/>
      <c r="BM23" s="204"/>
      <c r="BN23" s="204"/>
      <c r="BO23" s="204"/>
      <c r="BP23" s="204"/>
      <c r="BQ23" s="213">
        <v>17</v>
      </c>
      <c r="BR23" s="214"/>
      <c r="BS23" s="756" t="s">
        <v>584</v>
      </c>
      <c r="BT23" s="757"/>
      <c r="BU23" s="757"/>
      <c r="BV23" s="757"/>
      <c r="BW23" s="757"/>
      <c r="BX23" s="757"/>
      <c r="BY23" s="757"/>
      <c r="BZ23" s="757"/>
      <c r="CA23" s="757"/>
      <c r="CB23" s="757"/>
      <c r="CC23" s="757"/>
      <c r="CD23" s="757"/>
      <c r="CE23" s="757"/>
      <c r="CF23" s="757"/>
      <c r="CG23" s="758"/>
      <c r="CH23" s="769">
        <v>245</v>
      </c>
      <c r="CI23" s="770"/>
      <c r="CJ23" s="770"/>
      <c r="CK23" s="770"/>
      <c r="CL23" s="771"/>
      <c r="CM23" s="769">
        <v>-1673</v>
      </c>
      <c r="CN23" s="770"/>
      <c r="CO23" s="770"/>
      <c r="CP23" s="770"/>
      <c r="CQ23" s="771"/>
      <c r="CR23" s="769">
        <v>216</v>
      </c>
      <c r="CS23" s="770"/>
      <c r="CT23" s="770"/>
      <c r="CU23" s="770"/>
      <c r="CV23" s="771"/>
      <c r="CW23" s="769">
        <v>292</v>
      </c>
      <c r="CX23" s="770"/>
      <c r="CY23" s="770"/>
      <c r="CZ23" s="770"/>
      <c r="DA23" s="771"/>
      <c r="DB23" s="769" t="s">
        <v>540</v>
      </c>
      <c r="DC23" s="770"/>
      <c r="DD23" s="770"/>
      <c r="DE23" s="770"/>
      <c r="DF23" s="771"/>
      <c r="DG23" s="769" t="s">
        <v>540</v>
      </c>
      <c r="DH23" s="770"/>
      <c r="DI23" s="770"/>
      <c r="DJ23" s="770"/>
      <c r="DK23" s="771"/>
      <c r="DL23" s="769">
        <v>3348</v>
      </c>
      <c r="DM23" s="770"/>
      <c r="DN23" s="770"/>
      <c r="DO23" s="770"/>
      <c r="DP23" s="771"/>
      <c r="DQ23" s="769" t="s">
        <v>540</v>
      </c>
      <c r="DR23" s="770"/>
      <c r="DS23" s="770"/>
      <c r="DT23" s="770"/>
      <c r="DU23" s="771"/>
      <c r="DV23" s="772"/>
      <c r="DW23" s="773"/>
      <c r="DX23" s="773"/>
      <c r="DY23" s="773"/>
      <c r="DZ23" s="774"/>
      <c r="EA23" s="205"/>
    </row>
    <row r="24" spans="1:131" s="206" customFormat="1" ht="26.25" customHeight="1">
      <c r="A24" s="799" t="s">
        <v>367</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t="s">
        <v>585</v>
      </c>
      <c r="BT24" s="757"/>
      <c r="BU24" s="757"/>
      <c r="BV24" s="757"/>
      <c r="BW24" s="757"/>
      <c r="BX24" s="757"/>
      <c r="BY24" s="757"/>
      <c r="BZ24" s="757"/>
      <c r="CA24" s="757"/>
      <c r="CB24" s="757"/>
      <c r="CC24" s="757"/>
      <c r="CD24" s="757"/>
      <c r="CE24" s="757"/>
      <c r="CF24" s="757"/>
      <c r="CG24" s="758"/>
      <c r="CH24" s="769">
        <v>12</v>
      </c>
      <c r="CI24" s="770"/>
      <c r="CJ24" s="770"/>
      <c r="CK24" s="770"/>
      <c r="CL24" s="771"/>
      <c r="CM24" s="769">
        <v>6507</v>
      </c>
      <c r="CN24" s="770"/>
      <c r="CO24" s="770"/>
      <c r="CP24" s="770"/>
      <c r="CQ24" s="771"/>
      <c r="CR24" s="769">
        <v>4005</v>
      </c>
      <c r="CS24" s="770"/>
      <c r="CT24" s="770"/>
      <c r="CU24" s="770"/>
      <c r="CV24" s="771"/>
      <c r="CW24" s="769" t="s">
        <v>540</v>
      </c>
      <c r="CX24" s="770"/>
      <c r="CY24" s="770"/>
      <c r="CZ24" s="770"/>
      <c r="DA24" s="771"/>
      <c r="DB24" s="769" t="s">
        <v>540</v>
      </c>
      <c r="DC24" s="770"/>
      <c r="DD24" s="770"/>
      <c r="DE24" s="770"/>
      <c r="DF24" s="771"/>
      <c r="DG24" s="769" t="s">
        <v>540</v>
      </c>
      <c r="DH24" s="770"/>
      <c r="DI24" s="770"/>
      <c r="DJ24" s="770"/>
      <c r="DK24" s="771"/>
      <c r="DL24" s="769" t="s">
        <v>540</v>
      </c>
      <c r="DM24" s="770"/>
      <c r="DN24" s="770"/>
      <c r="DO24" s="770"/>
      <c r="DP24" s="771"/>
      <c r="DQ24" s="769" t="s">
        <v>540</v>
      </c>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586</v>
      </c>
      <c r="BT25" s="757"/>
      <c r="BU25" s="757"/>
      <c r="BV25" s="757"/>
      <c r="BW25" s="757"/>
      <c r="BX25" s="757"/>
      <c r="BY25" s="757"/>
      <c r="BZ25" s="757"/>
      <c r="CA25" s="757"/>
      <c r="CB25" s="757"/>
      <c r="CC25" s="757"/>
      <c r="CD25" s="757"/>
      <c r="CE25" s="757"/>
      <c r="CF25" s="757"/>
      <c r="CG25" s="758"/>
      <c r="CH25" s="769">
        <v>183</v>
      </c>
      <c r="CI25" s="770"/>
      <c r="CJ25" s="770"/>
      <c r="CK25" s="770"/>
      <c r="CL25" s="771"/>
      <c r="CM25" s="769">
        <v>1337</v>
      </c>
      <c r="CN25" s="770"/>
      <c r="CO25" s="770"/>
      <c r="CP25" s="770"/>
      <c r="CQ25" s="771"/>
      <c r="CR25" s="769">
        <v>20</v>
      </c>
      <c r="CS25" s="770"/>
      <c r="CT25" s="770"/>
      <c r="CU25" s="770"/>
      <c r="CV25" s="771"/>
      <c r="CW25" s="769" t="s">
        <v>540</v>
      </c>
      <c r="CX25" s="770"/>
      <c r="CY25" s="770"/>
      <c r="CZ25" s="770"/>
      <c r="DA25" s="771"/>
      <c r="DB25" s="769" t="s">
        <v>540</v>
      </c>
      <c r="DC25" s="770"/>
      <c r="DD25" s="770"/>
      <c r="DE25" s="770"/>
      <c r="DF25" s="771"/>
      <c r="DG25" s="769" t="s">
        <v>540</v>
      </c>
      <c r="DH25" s="770"/>
      <c r="DI25" s="770"/>
      <c r="DJ25" s="770"/>
      <c r="DK25" s="771"/>
      <c r="DL25" s="769" t="s">
        <v>540</v>
      </c>
      <c r="DM25" s="770"/>
      <c r="DN25" s="770"/>
      <c r="DO25" s="770"/>
      <c r="DP25" s="771"/>
      <c r="DQ25" s="769" t="s">
        <v>540</v>
      </c>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3" t="s">
        <v>372</v>
      </c>
      <c r="AG26" s="804"/>
      <c r="AH26" s="804"/>
      <c r="AI26" s="804"/>
      <c r="AJ26" s="805"/>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354</v>
      </c>
      <c r="BF26" s="706"/>
      <c r="BG26" s="706"/>
      <c r="BH26" s="706"/>
      <c r="BI26" s="717"/>
      <c r="BJ26" s="203"/>
      <c r="BK26" s="203"/>
      <c r="BL26" s="203"/>
      <c r="BM26" s="203"/>
      <c r="BN26" s="203"/>
      <c r="BO26" s="216"/>
      <c r="BP26" s="216"/>
      <c r="BQ26" s="213">
        <v>20</v>
      </c>
      <c r="BR26" s="214"/>
      <c r="BS26" s="756" t="s">
        <v>587</v>
      </c>
      <c r="BT26" s="757"/>
      <c r="BU26" s="757"/>
      <c r="BV26" s="757"/>
      <c r="BW26" s="757"/>
      <c r="BX26" s="757"/>
      <c r="BY26" s="757"/>
      <c r="BZ26" s="757"/>
      <c r="CA26" s="757"/>
      <c r="CB26" s="757"/>
      <c r="CC26" s="757"/>
      <c r="CD26" s="757"/>
      <c r="CE26" s="757"/>
      <c r="CF26" s="757"/>
      <c r="CG26" s="758"/>
      <c r="CH26" s="769">
        <v>6</v>
      </c>
      <c r="CI26" s="770"/>
      <c r="CJ26" s="770"/>
      <c r="CK26" s="770"/>
      <c r="CL26" s="771"/>
      <c r="CM26" s="769">
        <v>309</v>
      </c>
      <c r="CN26" s="770"/>
      <c r="CO26" s="770"/>
      <c r="CP26" s="770"/>
      <c r="CQ26" s="771"/>
      <c r="CR26" s="769">
        <v>20</v>
      </c>
      <c r="CS26" s="770"/>
      <c r="CT26" s="770"/>
      <c r="CU26" s="770"/>
      <c r="CV26" s="771"/>
      <c r="CW26" s="769" t="s">
        <v>540</v>
      </c>
      <c r="CX26" s="770"/>
      <c r="CY26" s="770"/>
      <c r="CZ26" s="770"/>
      <c r="DA26" s="771"/>
      <c r="DB26" s="769" t="s">
        <v>540</v>
      </c>
      <c r="DC26" s="770"/>
      <c r="DD26" s="770"/>
      <c r="DE26" s="770"/>
      <c r="DF26" s="771"/>
      <c r="DG26" s="769" t="s">
        <v>540</v>
      </c>
      <c r="DH26" s="770"/>
      <c r="DI26" s="770"/>
      <c r="DJ26" s="770"/>
      <c r="DK26" s="771"/>
      <c r="DL26" s="769" t="s">
        <v>540</v>
      </c>
      <c r="DM26" s="770"/>
      <c r="DN26" s="770"/>
      <c r="DO26" s="770"/>
      <c r="DP26" s="771"/>
      <c r="DQ26" s="769" t="s">
        <v>540</v>
      </c>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588</v>
      </c>
      <c r="BT27" s="757"/>
      <c r="BU27" s="757"/>
      <c r="BV27" s="757"/>
      <c r="BW27" s="757"/>
      <c r="BX27" s="757"/>
      <c r="BY27" s="757"/>
      <c r="BZ27" s="757"/>
      <c r="CA27" s="757"/>
      <c r="CB27" s="757"/>
      <c r="CC27" s="757"/>
      <c r="CD27" s="757"/>
      <c r="CE27" s="757"/>
      <c r="CF27" s="757"/>
      <c r="CG27" s="758"/>
      <c r="CH27" s="769">
        <v>9</v>
      </c>
      <c r="CI27" s="770"/>
      <c r="CJ27" s="770"/>
      <c r="CK27" s="770"/>
      <c r="CL27" s="771"/>
      <c r="CM27" s="769">
        <v>34</v>
      </c>
      <c r="CN27" s="770"/>
      <c r="CO27" s="770"/>
      <c r="CP27" s="770"/>
      <c r="CQ27" s="771"/>
      <c r="CR27" s="769">
        <v>16</v>
      </c>
      <c r="CS27" s="770"/>
      <c r="CT27" s="770"/>
      <c r="CU27" s="770"/>
      <c r="CV27" s="771"/>
      <c r="CW27" s="769" t="s">
        <v>540</v>
      </c>
      <c r="CX27" s="770"/>
      <c r="CY27" s="770"/>
      <c r="CZ27" s="770"/>
      <c r="DA27" s="771"/>
      <c r="DB27" s="769" t="s">
        <v>540</v>
      </c>
      <c r="DC27" s="770"/>
      <c r="DD27" s="770"/>
      <c r="DE27" s="770"/>
      <c r="DF27" s="771"/>
      <c r="DG27" s="769" t="s">
        <v>540</v>
      </c>
      <c r="DH27" s="770"/>
      <c r="DI27" s="770"/>
      <c r="DJ27" s="770"/>
      <c r="DK27" s="771"/>
      <c r="DL27" s="769" t="s">
        <v>540</v>
      </c>
      <c r="DM27" s="770"/>
      <c r="DN27" s="770"/>
      <c r="DO27" s="770"/>
      <c r="DP27" s="771"/>
      <c r="DQ27" s="769" t="s">
        <v>540</v>
      </c>
      <c r="DR27" s="770"/>
      <c r="DS27" s="770"/>
      <c r="DT27" s="770"/>
      <c r="DU27" s="771"/>
      <c r="DV27" s="772"/>
      <c r="DW27" s="773"/>
      <c r="DX27" s="773"/>
      <c r="DY27" s="773"/>
      <c r="DZ27" s="774"/>
      <c r="EA27" s="197"/>
    </row>
    <row r="28" spans="1:131" s="198" customFormat="1" ht="26.25" customHeight="1" thickTop="1">
      <c r="A28" s="217">
        <v>1</v>
      </c>
      <c r="B28" s="719" t="s">
        <v>543</v>
      </c>
      <c r="C28" s="720"/>
      <c r="D28" s="720"/>
      <c r="E28" s="720"/>
      <c r="F28" s="720"/>
      <c r="G28" s="720"/>
      <c r="H28" s="720"/>
      <c r="I28" s="720"/>
      <c r="J28" s="720"/>
      <c r="K28" s="720"/>
      <c r="L28" s="720"/>
      <c r="M28" s="720"/>
      <c r="N28" s="720"/>
      <c r="O28" s="720"/>
      <c r="P28" s="721"/>
      <c r="Q28" s="813">
        <v>219251</v>
      </c>
      <c r="R28" s="814"/>
      <c r="S28" s="814"/>
      <c r="T28" s="814"/>
      <c r="U28" s="814"/>
      <c r="V28" s="814">
        <v>217546</v>
      </c>
      <c r="W28" s="814"/>
      <c r="X28" s="814"/>
      <c r="Y28" s="814"/>
      <c r="Z28" s="814"/>
      <c r="AA28" s="814">
        <v>1705</v>
      </c>
      <c r="AB28" s="814"/>
      <c r="AC28" s="814"/>
      <c r="AD28" s="814"/>
      <c r="AE28" s="815"/>
      <c r="AF28" s="816">
        <v>1705</v>
      </c>
      <c r="AG28" s="814"/>
      <c r="AH28" s="814"/>
      <c r="AI28" s="814"/>
      <c r="AJ28" s="817"/>
      <c r="AK28" s="818">
        <v>22777</v>
      </c>
      <c r="AL28" s="809"/>
      <c r="AM28" s="809"/>
      <c r="AN28" s="809"/>
      <c r="AO28" s="809"/>
      <c r="AP28" s="809" t="s">
        <v>540</v>
      </c>
      <c r="AQ28" s="809"/>
      <c r="AR28" s="809"/>
      <c r="AS28" s="809"/>
      <c r="AT28" s="809"/>
      <c r="AU28" s="809" t="s">
        <v>540</v>
      </c>
      <c r="AV28" s="809"/>
      <c r="AW28" s="809"/>
      <c r="AX28" s="809"/>
      <c r="AY28" s="809"/>
      <c r="AZ28" s="810" t="s">
        <v>540</v>
      </c>
      <c r="BA28" s="810"/>
      <c r="BB28" s="810"/>
      <c r="BC28" s="810"/>
      <c r="BD28" s="810"/>
      <c r="BE28" s="811"/>
      <c r="BF28" s="811"/>
      <c r="BG28" s="811"/>
      <c r="BH28" s="811"/>
      <c r="BI28" s="812"/>
      <c r="BJ28" s="203"/>
      <c r="BK28" s="203"/>
      <c r="BL28" s="203"/>
      <c r="BM28" s="203"/>
      <c r="BN28" s="203"/>
      <c r="BO28" s="216"/>
      <c r="BP28" s="216"/>
      <c r="BQ28" s="213">
        <v>22</v>
      </c>
      <c r="BR28" s="214"/>
      <c r="BS28" s="756" t="s">
        <v>589</v>
      </c>
      <c r="BT28" s="757"/>
      <c r="BU28" s="757"/>
      <c r="BV28" s="757"/>
      <c r="BW28" s="757"/>
      <c r="BX28" s="757"/>
      <c r="BY28" s="757"/>
      <c r="BZ28" s="757"/>
      <c r="CA28" s="757"/>
      <c r="CB28" s="757"/>
      <c r="CC28" s="757"/>
      <c r="CD28" s="757"/>
      <c r="CE28" s="757"/>
      <c r="CF28" s="757"/>
      <c r="CG28" s="758"/>
      <c r="CH28" s="769">
        <v>5</v>
      </c>
      <c r="CI28" s="770"/>
      <c r="CJ28" s="770"/>
      <c r="CK28" s="770"/>
      <c r="CL28" s="771"/>
      <c r="CM28" s="769">
        <v>854</v>
      </c>
      <c r="CN28" s="770"/>
      <c r="CO28" s="770"/>
      <c r="CP28" s="770"/>
      <c r="CQ28" s="771"/>
      <c r="CR28" s="769">
        <v>602</v>
      </c>
      <c r="CS28" s="770"/>
      <c r="CT28" s="770"/>
      <c r="CU28" s="770"/>
      <c r="CV28" s="771"/>
      <c r="CW28" s="769" t="s">
        <v>540</v>
      </c>
      <c r="CX28" s="770"/>
      <c r="CY28" s="770"/>
      <c r="CZ28" s="770"/>
      <c r="DA28" s="771"/>
      <c r="DB28" s="769" t="s">
        <v>540</v>
      </c>
      <c r="DC28" s="770"/>
      <c r="DD28" s="770"/>
      <c r="DE28" s="770"/>
      <c r="DF28" s="771"/>
      <c r="DG28" s="769" t="s">
        <v>540</v>
      </c>
      <c r="DH28" s="770"/>
      <c r="DI28" s="770"/>
      <c r="DJ28" s="770"/>
      <c r="DK28" s="771"/>
      <c r="DL28" s="769" t="s">
        <v>540</v>
      </c>
      <c r="DM28" s="770"/>
      <c r="DN28" s="770"/>
      <c r="DO28" s="770"/>
      <c r="DP28" s="771"/>
      <c r="DQ28" s="769" t="s">
        <v>540</v>
      </c>
      <c r="DR28" s="770"/>
      <c r="DS28" s="770"/>
      <c r="DT28" s="770"/>
      <c r="DU28" s="771"/>
      <c r="DV28" s="772"/>
      <c r="DW28" s="773"/>
      <c r="DX28" s="773"/>
      <c r="DY28" s="773"/>
      <c r="DZ28" s="774"/>
      <c r="EA28" s="197"/>
    </row>
    <row r="29" spans="1:131" s="198" customFormat="1" ht="26.25" customHeight="1">
      <c r="A29" s="217">
        <v>2</v>
      </c>
      <c r="B29" s="743" t="s">
        <v>544</v>
      </c>
      <c r="C29" s="744"/>
      <c r="D29" s="744"/>
      <c r="E29" s="744"/>
      <c r="F29" s="744"/>
      <c r="G29" s="744"/>
      <c r="H29" s="744"/>
      <c r="I29" s="744"/>
      <c r="J29" s="744"/>
      <c r="K29" s="744"/>
      <c r="L29" s="744"/>
      <c r="M29" s="744"/>
      <c r="N29" s="744"/>
      <c r="O29" s="744"/>
      <c r="P29" s="745"/>
      <c r="Q29" s="746">
        <v>46764</v>
      </c>
      <c r="R29" s="747"/>
      <c r="S29" s="747"/>
      <c r="T29" s="747"/>
      <c r="U29" s="747"/>
      <c r="V29" s="747">
        <v>45745</v>
      </c>
      <c r="W29" s="747"/>
      <c r="X29" s="747"/>
      <c r="Y29" s="747"/>
      <c r="Z29" s="747"/>
      <c r="AA29" s="747">
        <v>1019</v>
      </c>
      <c r="AB29" s="747"/>
      <c r="AC29" s="747"/>
      <c r="AD29" s="747"/>
      <c r="AE29" s="748"/>
      <c r="AF29" s="819">
        <v>1019</v>
      </c>
      <c r="AG29" s="747"/>
      <c r="AH29" s="747"/>
      <c r="AI29" s="747"/>
      <c r="AJ29" s="820"/>
      <c r="AK29" s="823">
        <v>22712</v>
      </c>
      <c r="AL29" s="824"/>
      <c r="AM29" s="824"/>
      <c r="AN29" s="824"/>
      <c r="AO29" s="824"/>
      <c r="AP29" s="824" t="s">
        <v>540</v>
      </c>
      <c r="AQ29" s="824"/>
      <c r="AR29" s="824"/>
      <c r="AS29" s="824"/>
      <c r="AT29" s="824"/>
      <c r="AU29" s="824" t="s">
        <v>540</v>
      </c>
      <c r="AV29" s="824"/>
      <c r="AW29" s="824"/>
      <c r="AX29" s="824"/>
      <c r="AY29" s="824"/>
      <c r="AZ29" s="825" t="s">
        <v>545</v>
      </c>
      <c r="BA29" s="825"/>
      <c r="BB29" s="825"/>
      <c r="BC29" s="825"/>
      <c r="BD29" s="825"/>
      <c r="BE29" s="821"/>
      <c r="BF29" s="821"/>
      <c r="BG29" s="821"/>
      <c r="BH29" s="821"/>
      <c r="BI29" s="822"/>
      <c r="BJ29" s="203"/>
      <c r="BK29" s="203"/>
      <c r="BL29" s="203"/>
      <c r="BM29" s="203"/>
      <c r="BN29" s="203"/>
      <c r="BO29" s="216"/>
      <c r="BP29" s="216"/>
      <c r="BQ29" s="213">
        <v>23</v>
      </c>
      <c r="BR29" s="214"/>
      <c r="BS29" s="756" t="s">
        <v>590</v>
      </c>
      <c r="BT29" s="757"/>
      <c r="BU29" s="757"/>
      <c r="BV29" s="757"/>
      <c r="BW29" s="757"/>
      <c r="BX29" s="757"/>
      <c r="BY29" s="757"/>
      <c r="BZ29" s="757"/>
      <c r="CA29" s="757"/>
      <c r="CB29" s="757"/>
      <c r="CC29" s="757"/>
      <c r="CD29" s="757"/>
      <c r="CE29" s="757"/>
      <c r="CF29" s="757"/>
      <c r="CG29" s="758"/>
      <c r="CH29" s="769">
        <v>6</v>
      </c>
      <c r="CI29" s="770"/>
      <c r="CJ29" s="770"/>
      <c r="CK29" s="770"/>
      <c r="CL29" s="771"/>
      <c r="CM29" s="769">
        <v>-761</v>
      </c>
      <c r="CN29" s="770"/>
      <c r="CO29" s="770"/>
      <c r="CP29" s="770"/>
      <c r="CQ29" s="771"/>
      <c r="CR29" s="769">
        <v>1900</v>
      </c>
      <c r="CS29" s="770"/>
      <c r="CT29" s="770"/>
      <c r="CU29" s="770"/>
      <c r="CV29" s="771"/>
      <c r="CW29" s="769">
        <v>176</v>
      </c>
      <c r="CX29" s="770"/>
      <c r="CY29" s="770"/>
      <c r="CZ29" s="770"/>
      <c r="DA29" s="771"/>
      <c r="DB29" s="769">
        <v>1787</v>
      </c>
      <c r="DC29" s="770"/>
      <c r="DD29" s="770"/>
      <c r="DE29" s="770"/>
      <c r="DF29" s="771"/>
      <c r="DG29" s="769" t="s">
        <v>540</v>
      </c>
      <c r="DH29" s="770"/>
      <c r="DI29" s="770"/>
      <c r="DJ29" s="770"/>
      <c r="DK29" s="771"/>
      <c r="DL29" s="769" t="s">
        <v>540</v>
      </c>
      <c r="DM29" s="770"/>
      <c r="DN29" s="770"/>
      <c r="DO29" s="770"/>
      <c r="DP29" s="771"/>
      <c r="DQ29" s="769" t="s">
        <v>540</v>
      </c>
      <c r="DR29" s="770"/>
      <c r="DS29" s="770"/>
      <c r="DT29" s="770"/>
      <c r="DU29" s="771"/>
      <c r="DV29" s="772"/>
      <c r="DW29" s="773"/>
      <c r="DX29" s="773"/>
      <c r="DY29" s="773"/>
      <c r="DZ29" s="774"/>
      <c r="EA29" s="197"/>
    </row>
    <row r="30" spans="1:131" s="198" customFormat="1" ht="26.25" customHeight="1">
      <c r="A30" s="217">
        <v>3</v>
      </c>
      <c r="B30" s="743" t="s">
        <v>546</v>
      </c>
      <c r="C30" s="744"/>
      <c r="D30" s="744"/>
      <c r="E30" s="744"/>
      <c r="F30" s="744"/>
      <c r="G30" s="744"/>
      <c r="H30" s="744"/>
      <c r="I30" s="744"/>
      <c r="J30" s="744"/>
      <c r="K30" s="744"/>
      <c r="L30" s="744"/>
      <c r="M30" s="744"/>
      <c r="N30" s="744"/>
      <c r="O30" s="744"/>
      <c r="P30" s="745"/>
      <c r="Q30" s="746">
        <v>161360</v>
      </c>
      <c r="R30" s="747"/>
      <c r="S30" s="747"/>
      <c r="T30" s="747"/>
      <c r="U30" s="747"/>
      <c r="V30" s="747">
        <v>160401</v>
      </c>
      <c r="W30" s="747"/>
      <c r="X30" s="747"/>
      <c r="Y30" s="747"/>
      <c r="Z30" s="747"/>
      <c r="AA30" s="747">
        <v>959</v>
      </c>
      <c r="AB30" s="747"/>
      <c r="AC30" s="747"/>
      <c r="AD30" s="747"/>
      <c r="AE30" s="748"/>
      <c r="AF30" s="819">
        <v>959</v>
      </c>
      <c r="AG30" s="747"/>
      <c r="AH30" s="747"/>
      <c r="AI30" s="747"/>
      <c r="AJ30" s="820"/>
      <c r="AK30" s="823">
        <v>23845</v>
      </c>
      <c r="AL30" s="824"/>
      <c r="AM30" s="824"/>
      <c r="AN30" s="824"/>
      <c r="AO30" s="824"/>
      <c r="AP30" s="824" t="s">
        <v>540</v>
      </c>
      <c r="AQ30" s="824"/>
      <c r="AR30" s="824"/>
      <c r="AS30" s="824"/>
      <c r="AT30" s="824"/>
      <c r="AU30" s="824" t="s">
        <v>547</v>
      </c>
      <c r="AV30" s="824"/>
      <c r="AW30" s="824"/>
      <c r="AX30" s="824"/>
      <c r="AY30" s="824"/>
      <c r="AZ30" s="825" t="s">
        <v>540</v>
      </c>
      <c r="BA30" s="825"/>
      <c r="BB30" s="825"/>
      <c r="BC30" s="825"/>
      <c r="BD30" s="825"/>
      <c r="BE30" s="821"/>
      <c r="BF30" s="821"/>
      <c r="BG30" s="821"/>
      <c r="BH30" s="821"/>
      <c r="BI30" s="822"/>
      <c r="BJ30" s="203"/>
      <c r="BK30" s="203"/>
      <c r="BL30" s="203"/>
      <c r="BM30" s="203"/>
      <c r="BN30" s="203"/>
      <c r="BO30" s="216"/>
      <c r="BP30" s="216"/>
      <c r="BQ30" s="213">
        <v>24</v>
      </c>
      <c r="BR30" s="214"/>
      <c r="BS30" s="756" t="s">
        <v>591</v>
      </c>
      <c r="BT30" s="757"/>
      <c r="BU30" s="757"/>
      <c r="BV30" s="757"/>
      <c r="BW30" s="757"/>
      <c r="BX30" s="757"/>
      <c r="BY30" s="757"/>
      <c r="BZ30" s="757"/>
      <c r="CA30" s="757"/>
      <c r="CB30" s="757"/>
      <c r="CC30" s="757"/>
      <c r="CD30" s="757"/>
      <c r="CE30" s="757"/>
      <c r="CF30" s="757"/>
      <c r="CG30" s="758"/>
      <c r="CH30" s="769">
        <v>53</v>
      </c>
      <c r="CI30" s="770"/>
      <c r="CJ30" s="770"/>
      <c r="CK30" s="770"/>
      <c r="CL30" s="771"/>
      <c r="CM30" s="769">
        <v>1792</v>
      </c>
      <c r="CN30" s="770"/>
      <c r="CO30" s="770"/>
      <c r="CP30" s="770"/>
      <c r="CQ30" s="771"/>
      <c r="CR30" s="769">
        <v>788</v>
      </c>
      <c r="CS30" s="770"/>
      <c r="CT30" s="770"/>
      <c r="CU30" s="770"/>
      <c r="CV30" s="771"/>
      <c r="CW30" s="769" t="s">
        <v>540</v>
      </c>
      <c r="CX30" s="770"/>
      <c r="CY30" s="770"/>
      <c r="CZ30" s="770"/>
      <c r="DA30" s="771"/>
      <c r="DB30" s="769" t="s">
        <v>540</v>
      </c>
      <c r="DC30" s="770"/>
      <c r="DD30" s="770"/>
      <c r="DE30" s="770"/>
      <c r="DF30" s="771"/>
      <c r="DG30" s="769" t="s">
        <v>540</v>
      </c>
      <c r="DH30" s="770"/>
      <c r="DI30" s="770"/>
      <c r="DJ30" s="770"/>
      <c r="DK30" s="771"/>
      <c r="DL30" s="769" t="s">
        <v>540</v>
      </c>
      <c r="DM30" s="770"/>
      <c r="DN30" s="770"/>
      <c r="DO30" s="770"/>
      <c r="DP30" s="771"/>
      <c r="DQ30" s="769" t="s">
        <v>540</v>
      </c>
      <c r="DR30" s="770"/>
      <c r="DS30" s="770"/>
      <c r="DT30" s="770"/>
      <c r="DU30" s="771"/>
      <c r="DV30" s="772"/>
      <c r="DW30" s="773"/>
      <c r="DX30" s="773"/>
      <c r="DY30" s="773"/>
      <c r="DZ30" s="774"/>
      <c r="EA30" s="197"/>
    </row>
    <row r="31" spans="1:131" s="198" customFormat="1" ht="26.25" customHeight="1">
      <c r="A31" s="217">
        <v>4</v>
      </c>
      <c r="B31" s="743" t="s">
        <v>548</v>
      </c>
      <c r="C31" s="744"/>
      <c r="D31" s="744"/>
      <c r="E31" s="744"/>
      <c r="F31" s="744"/>
      <c r="G31" s="744"/>
      <c r="H31" s="744"/>
      <c r="I31" s="744"/>
      <c r="J31" s="744"/>
      <c r="K31" s="744"/>
      <c r="L31" s="744"/>
      <c r="M31" s="744"/>
      <c r="N31" s="744"/>
      <c r="O31" s="744"/>
      <c r="P31" s="745"/>
      <c r="Q31" s="746">
        <v>31</v>
      </c>
      <c r="R31" s="747"/>
      <c r="S31" s="747"/>
      <c r="T31" s="747"/>
      <c r="U31" s="747"/>
      <c r="V31" s="747">
        <v>31</v>
      </c>
      <c r="W31" s="747"/>
      <c r="X31" s="747"/>
      <c r="Y31" s="747"/>
      <c r="Z31" s="747"/>
      <c r="AA31" s="747" t="s">
        <v>547</v>
      </c>
      <c r="AB31" s="747"/>
      <c r="AC31" s="747"/>
      <c r="AD31" s="747"/>
      <c r="AE31" s="748"/>
      <c r="AF31" s="819" t="s">
        <v>540</v>
      </c>
      <c r="AG31" s="747"/>
      <c r="AH31" s="747"/>
      <c r="AI31" s="747"/>
      <c r="AJ31" s="820"/>
      <c r="AK31" s="823" t="s">
        <v>540</v>
      </c>
      <c r="AL31" s="824"/>
      <c r="AM31" s="824"/>
      <c r="AN31" s="824"/>
      <c r="AO31" s="824"/>
      <c r="AP31" s="824" t="s">
        <v>540</v>
      </c>
      <c r="AQ31" s="824"/>
      <c r="AR31" s="824"/>
      <c r="AS31" s="824"/>
      <c r="AT31" s="824"/>
      <c r="AU31" s="824" t="s">
        <v>540</v>
      </c>
      <c r="AV31" s="824"/>
      <c r="AW31" s="824"/>
      <c r="AX31" s="824"/>
      <c r="AY31" s="824"/>
      <c r="AZ31" s="825" t="s">
        <v>540</v>
      </c>
      <c r="BA31" s="825"/>
      <c r="BB31" s="825"/>
      <c r="BC31" s="825"/>
      <c r="BD31" s="825"/>
      <c r="BE31" s="821"/>
      <c r="BF31" s="821"/>
      <c r="BG31" s="821"/>
      <c r="BH31" s="821"/>
      <c r="BI31" s="822"/>
      <c r="BJ31" s="203"/>
      <c r="BK31" s="203"/>
      <c r="BL31" s="203"/>
      <c r="BM31" s="203"/>
      <c r="BN31" s="203"/>
      <c r="BO31" s="216"/>
      <c r="BP31" s="216"/>
      <c r="BQ31" s="213">
        <v>25</v>
      </c>
      <c r="BR31" s="214"/>
      <c r="BS31" s="756" t="s">
        <v>592</v>
      </c>
      <c r="BT31" s="757"/>
      <c r="BU31" s="757"/>
      <c r="BV31" s="757"/>
      <c r="BW31" s="757"/>
      <c r="BX31" s="757"/>
      <c r="BY31" s="757"/>
      <c r="BZ31" s="757"/>
      <c r="CA31" s="757"/>
      <c r="CB31" s="757"/>
      <c r="CC31" s="757"/>
      <c r="CD31" s="757"/>
      <c r="CE31" s="757"/>
      <c r="CF31" s="757"/>
      <c r="CG31" s="758"/>
      <c r="CH31" s="769">
        <v>285</v>
      </c>
      <c r="CI31" s="770"/>
      <c r="CJ31" s="770"/>
      <c r="CK31" s="770"/>
      <c r="CL31" s="771"/>
      <c r="CM31" s="769">
        <v>3402</v>
      </c>
      <c r="CN31" s="770"/>
      <c r="CO31" s="770"/>
      <c r="CP31" s="770"/>
      <c r="CQ31" s="771"/>
      <c r="CR31" s="769">
        <v>77</v>
      </c>
      <c r="CS31" s="770"/>
      <c r="CT31" s="770"/>
      <c r="CU31" s="770"/>
      <c r="CV31" s="771"/>
      <c r="CW31" s="769" t="s">
        <v>540</v>
      </c>
      <c r="CX31" s="770"/>
      <c r="CY31" s="770"/>
      <c r="CZ31" s="770"/>
      <c r="DA31" s="771"/>
      <c r="DB31" s="769" t="s">
        <v>540</v>
      </c>
      <c r="DC31" s="770"/>
      <c r="DD31" s="770"/>
      <c r="DE31" s="770"/>
      <c r="DF31" s="771"/>
      <c r="DG31" s="769" t="s">
        <v>540</v>
      </c>
      <c r="DH31" s="770"/>
      <c r="DI31" s="770"/>
      <c r="DJ31" s="770"/>
      <c r="DK31" s="771"/>
      <c r="DL31" s="769" t="s">
        <v>540</v>
      </c>
      <c r="DM31" s="770"/>
      <c r="DN31" s="770"/>
      <c r="DO31" s="770"/>
      <c r="DP31" s="771"/>
      <c r="DQ31" s="769" t="s">
        <v>540</v>
      </c>
      <c r="DR31" s="770"/>
      <c r="DS31" s="770"/>
      <c r="DT31" s="770"/>
      <c r="DU31" s="771"/>
      <c r="DV31" s="772"/>
      <c r="DW31" s="773"/>
      <c r="DX31" s="773"/>
      <c r="DY31" s="773"/>
      <c r="DZ31" s="774"/>
      <c r="EA31" s="197"/>
    </row>
    <row r="32" spans="1:131" s="198" customFormat="1" ht="26.25" customHeight="1">
      <c r="A32" s="217">
        <v>5</v>
      </c>
      <c r="B32" s="743" t="s">
        <v>549</v>
      </c>
      <c r="C32" s="744"/>
      <c r="D32" s="744"/>
      <c r="E32" s="744"/>
      <c r="F32" s="744"/>
      <c r="G32" s="744"/>
      <c r="H32" s="744"/>
      <c r="I32" s="744"/>
      <c r="J32" s="744"/>
      <c r="K32" s="744"/>
      <c r="L32" s="744"/>
      <c r="M32" s="744"/>
      <c r="N32" s="744"/>
      <c r="O32" s="744"/>
      <c r="P32" s="745"/>
      <c r="Q32" s="746">
        <v>31189</v>
      </c>
      <c r="R32" s="747"/>
      <c r="S32" s="747"/>
      <c r="T32" s="747"/>
      <c r="U32" s="747"/>
      <c r="V32" s="747">
        <v>36022</v>
      </c>
      <c r="W32" s="747"/>
      <c r="X32" s="747"/>
      <c r="Y32" s="747"/>
      <c r="Z32" s="747"/>
      <c r="AA32" s="747">
        <v>-4833</v>
      </c>
      <c r="AB32" s="747"/>
      <c r="AC32" s="747"/>
      <c r="AD32" s="747"/>
      <c r="AE32" s="748"/>
      <c r="AF32" s="819">
        <v>3252</v>
      </c>
      <c r="AG32" s="747"/>
      <c r="AH32" s="747"/>
      <c r="AI32" s="747"/>
      <c r="AJ32" s="820"/>
      <c r="AK32" s="823">
        <v>7709</v>
      </c>
      <c r="AL32" s="824"/>
      <c r="AM32" s="824"/>
      <c r="AN32" s="824"/>
      <c r="AO32" s="824"/>
      <c r="AP32" s="824">
        <v>30140</v>
      </c>
      <c r="AQ32" s="824"/>
      <c r="AR32" s="824"/>
      <c r="AS32" s="824"/>
      <c r="AT32" s="824"/>
      <c r="AU32" s="824">
        <v>18216</v>
      </c>
      <c r="AV32" s="824"/>
      <c r="AW32" s="824"/>
      <c r="AX32" s="824"/>
      <c r="AY32" s="824"/>
      <c r="AZ32" s="825" t="s">
        <v>540</v>
      </c>
      <c r="BA32" s="825"/>
      <c r="BB32" s="825"/>
      <c r="BC32" s="825"/>
      <c r="BD32" s="825"/>
      <c r="BE32" s="821" t="s">
        <v>550</v>
      </c>
      <c r="BF32" s="821"/>
      <c r="BG32" s="821"/>
      <c r="BH32" s="821"/>
      <c r="BI32" s="822"/>
      <c r="BJ32" s="203"/>
      <c r="BK32" s="203"/>
      <c r="BL32" s="203"/>
      <c r="BM32" s="203"/>
      <c r="BN32" s="203"/>
      <c r="BO32" s="216"/>
      <c r="BP32" s="216"/>
      <c r="BQ32" s="213">
        <v>26</v>
      </c>
      <c r="BR32" s="214"/>
      <c r="BS32" s="756" t="s">
        <v>593</v>
      </c>
      <c r="BT32" s="757"/>
      <c r="BU32" s="757"/>
      <c r="BV32" s="757"/>
      <c r="BW32" s="757"/>
      <c r="BX32" s="757"/>
      <c r="BY32" s="757"/>
      <c r="BZ32" s="757"/>
      <c r="CA32" s="757"/>
      <c r="CB32" s="757"/>
      <c r="CC32" s="757"/>
      <c r="CD32" s="757"/>
      <c r="CE32" s="757"/>
      <c r="CF32" s="757"/>
      <c r="CG32" s="758"/>
      <c r="CH32" s="769">
        <v>208</v>
      </c>
      <c r="CI32" s="770"/>
      <c r="CJ32" s="770"/>
      <c r="CK32" s="770"/>
      <c r="CL32" s="771"/>
      <c r="CM32" s="769">
        <v>1169</v>
      </c>
      <c r="CN32" s="770"/>
      <c r="CO32" s="770"/>
      <c r="CP32" s="770"/>
      <c r="CQ32" s="771"/>
      <c r="CR32" s="769">
        <v>82</v>
      </c>
      <c r="CS32" s="770"/>
      <c r="CT32" s="770"/>
      <c r="CU32" s="770"/>
      <c r="CV32" s="771"/>
      <c r="CW32" s="769" t="s">
        <v>540</v>
      </c>
      <c r="CX32" s="770"/>
      <c r="CY32" s="770"/>
      <c r="CZ32" s="770"/>
      <c r="DA32" s="771"/>
      <c r="DB32" s="769" t="s">
        <v>540</v>
      </c>
      <c r="DC32" s="770"/>
      <c r="DD32" s="770"/>
      <c r="DE32" s="770"/>
      <c r="DF32" s="771"/>
      <c r="DG32" s="769" t="s">
        <v>540</v>
      </c>
      <c r="DH32" s="770"/>
      <c r="DI32" s="770"/>
      <c r="DJ32" s="770"/>
      <c r="DK32" s="771"/>
      <c r="DL32" s="769" t="s">
        <v>540</v>
      </c>
      <c r="DM32" s="770"/>
      <c r="DN32" s="770"/>
      <c r="DO32" s="770"/>
      <c r="DP32" s="771"/>
      <c r="DQ32" s="769" t="s">
        <v>540</v>
      </c>
      <c r="DR32" s="770"/>
      <c r="DS32" s="770"/>
      <c r="DT32" s="770"/>
      <c r="DU32" s="771"/>
      <c r="DV32" s="772"/>
      <c r="DW32" s="773"/>
      <c r="DX32" s="773"/>
      <c r="DY32" s="773"/>
      <c r="DZ32" s="774"/>
      <c r="EA32" s="197"/>
    </row>
    <row r="33" spans="1:131" s="198" customFormat="1" ht="26.25" customHeight="1">
      <c r="A33" s="217">
        <v>6</v>
      </c>
      <c r="B33" s="743" t="s">
        <v>551</v>
      </c>
      <c r="C33" s="744"/>
      <c r="D33" s="744"/>
      <c r="E33" s="744"/>
      <c r="F33" s="744"/>
      <c r="G33" s="744"/>
      <c r="H33" s="744"/>
      <c r="I33" s="744"/>
      <c r="J33" s="744"/>
      <c r="K33" s="744"/>
      <c r="L33" s="744"/>
      <c r="M33" s="744"/>
      <c r="N33" s="744"/>
      <c r="O33" s="744"/>
      <c r="P33" s="745"/>
      <c r="Q33" s="746">
        <v>45773</v>
      </c>
      <c r="R33" s="747"/>
      <c r="S33" s="747"/>
      <c r="T33" s="747"/>
      <c r="U33" s="747"/>
      <c r="V33" s="747">
        <v>45809</v>
      </c>
      <c r="W33" s="747"/>
      <c r="X33" s="747"/>
      <c r="Y33" s="747"/>
      <c r="Z33" s="747"/>
      <c r="AA33" s="747">
        <v>-36</v>
      </c>
      <c r="AB33" s="747"/>
      <c r="AC33" s="747"/>
      <c r="AD33" s="747"/>
      <c r="AE33" s="748"/>
      <c r="AF33" s="819">
        <v>28454</v>
      </c>
      <c r="AG33" s="747"/>
      <c r="AH33" s="747"/>
      <c r="AI33" s="747"/>
      <c r="AJ33" s="820"/>
      <c r="AK33" s="823">
        <v>403</v>
      </c>
      <c r="AL33" s="824"/>
      <c r="AM33" s="824"/>
      <c r="AN33" s="824"/>
      <c r="AO33" s="824"/>
      <c r="AP33" s="824">
        <v>94637</v>
      </c>
      <c r="AQ33" s="824"/>
      <c r="AR33" s="824"/>
      <c r="AS33" s="824"/>
      <c r="AT33" s="824"/>
      <c r="AU33" s="824">
        <v>379</v>
      </c>
      <c r="AV33" s="824"/>
      <c r="AW33" s="824"/>
      <c r="AX33" s="824"/>
      <c r="AY33" s="824"/>
      <c r="AZ33" s="825" t="s">
        <v>540</v>
      </c>
      <c r="BA33" s="825"/>
      <c r="BB33" s="825"/>
      <c r="BC33" s="825"/>
      <c r="BD33" s="825"/>
      <c r="BE33" s="821" t="s">
        <v>550</v>
      </c>
      <c r="BF33" s="821"/>
      <c r="BG33" s="821"/>
      <c r="BH33" s="821"/>
      <c r="BI33" s="822"/>
      <c r="BJ33" s="203"/>
      <c r="BK33" s="203"/>
      <c r="BL33" s="203"/>
      <c r="BM33" s="203"/>
      <c r="BN33" s="203"/>
      <c r="BO33" s="216"/>
      <c r="BP33" s="216"/>
      <c r="BQ33" s="213">
        <v>27</v>
      </c>
      <c r="BR33" s="214"/>
      <c r="BS33" s="756" t="s">
        <v>594</v>
      </c>
      <c r="BT33" s="757"/>
      <c r="BU33" s="757"/>
      <c r="BV33" s="757"/>
      <c r="BW33" s="757"/>
      <c r="BX33" s="757"/>
      <c r="BY33" s="757"/>
      <c r="BZ33" s="757"/>
      <c r="CA33" s="757"/>
      <c r="CB33" s="757"/>
      <c r="CC33" s="757"/>
      <c r="CD33" s="757"/>
      <c r="CE33" s="757"/>
      <c r="CF33" s="757"/>
      <c r="CG33" s="758"/>
      <c r="CH33" s="769">
        <v>435</v>
      </c>
      <c r="CI33" s="770"/>
      <c r="CJ33" s="770"/>
      <c r="CK33" s="770"/>
      <c r="CL33" s="771"/>
      <c r="CM33" s="769">
        <v>2882</v>
      </c>
      <c r="CN33" s="770"/>
      <c r="CO33" s="770"/>
      <c r="CP33" s="770"/>
      <c r="CQ33" s="771"/>
      <c r="CR33" s="769">
        <v>100</v>
      </c>
      <c r="CS33" s="770"/>
      <c r="CT33" s="770"/>
      <c r="CU33" s="770"/>
      <c r="CV33" s="771"/>
      <c r="CW33" s="769" t="s">
        <v>540</v>
      </c>
      <c r="CX33" s="770"/>
      <c r="CY33" s="770"/>
      <c r="CZ33" s="770"/>
      <c r="DA33" s="771"/>
      <c r="DB33" s="769" t="s">
        <v>540</v>
      </c>
      <c r="DC33" s="770"/>
      <c r="DD33" s="770"/>
      <c r="DE33" s="770"/>
      <c r="DF33" s="771"/>
      <c r="DG33" s="769" t="s">
        <v>540</v>
      </c>
      <c r="DH33" s="770"/>
      <c r="DI33" s="770"/>
      <c r="DJ33" s="770"/>
      <c r="DK33" s="771"/>
      <c r="DL33" s="769" t="s">
        <v>540</v>
      </c>
      <c r="DM33" s="770"/>
      <c r="DN33" s="770"/>
      <c r="DO33" s="770"/>
      <c r="DP33" s="771"/>
      <c r="DQ33" s="769" t="s">
        <v>540</v>
      </c>
      <c r="DR33" s="770"/>
      <c r="DS33" s="770"/>
      <c r="DT33" s="770"/>
      <c r="DU33" s="771"/>
      <c r="DV33" s="772"/>
      <c r="DW33" s="773"/>
      <c r="DX33" s="773"/>
      <c r="DY33" s="773"/>
      <c r="DZ33" s="774"/>
      <c r="EA33" s="197"/>
    </row>
    <row r="34" spans="1:131" s="198" customFormat="1" ht="26.25" customHeight="1">
      <c r="A34" s="217">
        <v>7</v>
      </c>
      <c r="B34" s="743" t="s">
        <v>552</v>
      </c>
      <c r="C34" s="744"/>
      <c r="D34" s="744"/>
      <c r="E34" s="744"/>
      <c r="F34" s="744"/>
      <c r="G34" s="744"/>
      <c r="H34" s="744"/>
      <c r="I34" s="744"/>
      <c r="J34" s="744"/>
      <c r="K34" s="744"/>
      <c r="L34" s="744"/>
      <c r="M34" s="744"/>
      <c r="N34" s="744"/>
      <c r="O34" s="744"/>
      <c r="P34" s="745"/>
      <c r="Q34" s="746">
        <v>932</v>
      </c>
      <c r="R34" s="747"/>
      <c r="S34" s="747"/>
      <c r="T34" s="747"/>
      <c r="U34" s="747"/>
      <c r="V34" s="747">
        <v>897</v>
      </c>
      <c r="W34" s="747"/>
      <c r="X34" s="747"/>
      <c r="Y34" s="747"/>
      <c r="Z34" s="747"/>
      <c r="AA34" s="747">
        <v>35</v>
      </c>
      <c r="AB34" s="747"/>
      <c r="AC34" s="747"/>
      <c r="AD34" s="747"/>
      <c r="AE34" s="748"/>
      <c r="AF34" s="819">
        <v>1800</v>
      </c>
      <c r="AG34" s="747"/>
      <c r="AH34" s="747"/>
      <c r="AI34" s="747"/>
      <c r="AJ34" s="820"/>
      <c r="AK34" s="823">
        <v>2</v>
      </c>
      <c r="AL34" s="824"/>
      <c r="AM34" s="824"/>
      <c r="AN34" s="824"/>
      <c r="AO34" s="824"/>
      <c r="AP34" s="824">
        <v>8</v>
      </c>
      <c r="AQ34" s="824"/>
      <c r="AR34" s="824"/>
      <c r="AS34" s="824"/>
      <c r="AT34" s="824"/>
      <c r="AU34" s="824" t="s">
        <v>547</v>
      </c>
      <c r="AV34" s="824"/>
      <c r="AW34" s="824"/>
      <c r="AX34" s="824"/>
      <c r="AY34" s="824"/>
      <c r="AZ34" s="825" t="s">
        <v>540</v>
      </c>
      <c r="BA34" s="825"/>
      <c r="BB34" s="825"/>
      <c r="BC34" s="825"/>
      <c r="BD34" s="825"/>
      <c r="BE34" s="821" t="s">
        <v>550</v>
      </c>
      <c r="BF34" s="821"/>
      <c r="BG34" s="821"/>
      <c r="BH34" s="821"/>
      <c r="BI34" s="822"/>
      <c r="BJ34" s="203"/>
      <c r="BK34" s="203"/>
      <c r="BL34" s="203"/>
      <c r="BM34" s="203"/>
      <c r="BN34" s="203"/>
      <c r="BO34" s="216"/>
      <c r="BP34" s="216"/>
      <c r="BQ34" s="213">
        <v>28</v>
      </c>
      <c r="BR34" s="214" t="s">
        <v>571</v>
      </c>
      <c r="BS34" s="756" t="s">
        <v>595</v>
      </c>
      <c r="BT34" s="757"/>
      <c r="BU34" s="757"/>
      <c r="BV34" s="757"/>
      <c r="BW34" s="757"/>
      <c r="BX34" s="757"/>
      <c r="BY34" s="757"/>
      <c r="BZ34" s="757"/>
      <c r="CA34" s="757"/>
      <c r="CB34" s="757"/>
      <c r="CC34" s="757"/>
      <c r="CD34" s="757"/>
      <c r="CE34" s="757"/>
      <c r="CF34" s="757"/>
      <c r="CG34" s="758"/>
      <c r="CH34" s="769">
        <v>45</v>
      </c>
      <c r="CI34" s="770"/>
      <c r="CJ34" s="770"/>
      <c r="CK34" s="770"/>
      <c r="CL34" s="771"/>
      <c r="CM34" s="769">
        <v>2771</v>
      </c>
      <c r="CN34" s="770"/>
      <c r="CO34" s="770"/>
      <c r="CP34" s="770"/>
      <c r="CQ34" s="771"/>
      <c r="CR34" s="769">
        <v>50</v>
      </c>
      <c r="CS34" s="770"/>
      <c r="CT34" s="770"/>
      <c r="CU34" s="770"/>
      <c r="CV34" s="771"/>
      <c r="CW34" s="769" t="s">
        <v>540</v>
      </c>
      <c r="CX34" s="770"/>
      <c r="CY34" s="770"/>
      <c r="CZ34" s="770"/>
      <c r="DA34" s="771"/>
      <c r="DB34" s="769">
        <v>16291</v>
      </c>
      <c r="DC34" s="770"/>
      <c r="DD34" s="770"/>
      <c r="DE34" s="770"/>
      <c r="DF34" s="771"/>
      <c r="DG34" s="769" t="s">
        <v>540</v>
      </c>
      <c r="DH34" s="770"/>
      <c r="DI34" s="770"/>
      <c r="DJ34" s="770"/>
      <c r="DK34" s="771"/>
      <c r="DL34" s="769">
        <v>1119</v>
      </c>
      <c r="DM34" s="770"/>
      <c r="DN34" s="770"/>
      <c r="DO34" s="770"/>
      <c r="DP34" s="771"/>
      <c r="DQ34" s="769">
        <v>112</v>
      </c>
      <c r="DR34" s="770"/>
      <c r="DS34" s="770"/>
      <c r="DT34" s="770"/>
      <c r="DU34" s="771"/>
      <c r="DV34" s="772"/>
      <c r="DW34" s="773"/>
      <c r="DX34" s="773"/>
      <c r="DY34" s="773"/>
      <c r="DZ34" s="774"/>
      <c r="EA34" s="197"/>
    </row>
    <row r="35" spans="1:131" s="198" customFormat="1" ht="26.25" customHeight="1">
      <c r="A35" s="217">
        <v>8</v>
      </c>
      <c r="B35" s="743" t="s">
        <v>553</v>
      </c>
      <c r="C35" s="744"/>
      <c r="D35" s="744"/>
      <c r="E35" s="744"/>
      <c r="F35" s="744"/>
      <c r="G35" s="744"/>
      <c r="H35" s="744"/>
      <c r="I35" s="744"/>
      <c r="J35" s="744"/>
      <c r="K35" s="744"/>
      <c r="L35" s="744"/>
      <c r="M35" s="744"/>
      <c r="N35" s="744"/>
      <c r="O35" s="744"/>
      <c r="P35" s="745"/>
      <c r="Q35" s="746">
        <v>73493</v>
      </c>
      <c r="R35" s="747"/>
      <c r="S35" s="747"/>
      <c r="T35" s="747"/>
      <c r="U35" s="747"/>
      <c r="V35" s="747">
        <v>72113</v>
      </c>
      <c r="W35" s="747"/>
      <c r="X35" s="747"/>
      <c r="Y35" s="747"/>
      <c r="Z35" s="747"/>
      <c r="AA35" s="747">
        <v>1380</v>
      </c>
      <c r="AB35" s="747"/>
      <c r="AC35" s="747"/>
      <c r="AD35" s="747"/>
      <c r="AE35" s="748"/>
      <c r="AF35" s="819">
        <v>25257</v>
      </c>
      <c r="AG35" s="747"/>
      <c r="AH35" s="747"/>
      <c r="AI35" s="747"/>
      <c r="AJ35" s="820"/>
      <c r="AK35" s="823">
        <v>36997</v>
      </c>
      <c r="AL35" s="824"/>
      <c r="AM35" s="824"/>
      <c r="AN35" s="824"/>
      <c r="AO35" s="824"/>
      <c r="AP35" s="824">
        <v>481608</v>
      </c>
      <c r="AQ35" s="824"/>
      <c r="AR35" s="824"/>
      <c r="AS35" s="824"/>
      <c r="AT35" s="824"/>
      <c r="AU35" s="824">
        <v>352537</v>
      </c>
      <c r="AV35" s="824"/>
      <c r="AW35" s="824"/>
      <c r="AX35" s="824"/>
      <c r="AY35" s="824"/>
      <c r="AZ35" s="825" t="s">
        <v>540</v>
      </c>
      <c r="BA35" s="825"/>
      <c r="BB35" s="825"/>
      <c r="BC35" s="825"/>
      <c r="BD35" s="825"/>
      <c r="BE35" s="821" t="s">
        <v>550</v>
      </c>
      <c r="BF35" s="821"/>
      <c r="BG35" s="821"/>
      <c r="BH35" s="821"/>
      <c r="BI35" s="822"/>
      <c r="BJ35" s="203"/>
      <c r="BK35" s="203"/>
      <c r="BL35" s="203"/>
      <c r="BM35" s="203"/>
      <c r="BN35" s="203"/>
      <c r="BO35" s="216"/>
      <c r="BP35" s="216"/>
      <c r="BQ35" s="213">
        <v>29</v>
      </c>
      <c r="BR35" s="214" t="s">
        <v>571</v>
      </c>
      <c r="BS35" s="756" t="s">
        <v>596</v>
      </c>
      <c r="BT35" s="757"/>
      <c r="BU35" s="757"/>
      <c r="BV35" s="757"/>
      <c r="BW35" s="757"/>
      <c r="BX35" s="757"/>
      <c r="BY35" s="757"/>
      <c r="BZ35" s="757"/>
      <c r="CA35" s="757"/>
      <c r="CB35" s="757"/>
      <c r="CC35" s="757"/>
      <c r="CD35" s="757"/>
      <c r="CE35" s="757"/>
      <c r="CF35" s="757"/>
      <c r="CG35" s="758"/>
      <c r="CH35" s="769">
        <v>-39</v>
      </c>
      <c r="CI35" s="770"/>
      <c r="CJ35" s="770"/>
      <c r="CK35" s="770"/>
      <c r="CL35" s="771"/>
      <c r="CM35" s="769">
        <v>1373</v>
      </c>
      <c r="CN35" s="770"/>
      <c r="CO35" s="770"/>
      <c r="CP35" s="770"/>
      <c r="CQ35" s="771"/>
      <c r="CR35" s="769">
        <v>20</v>
      </c>
      <c r="CS35" s="770"/>
      <c r="CT35" s="770"/>
      <c r="CU35" s="770"/>
      <c r="CV35" s="771"/>
      <c r="CW35" s="769">
        <v>232</v>
      </c>
      <c r="CX35" s="770"/>
      <c r="CY35" s="770"/>
      <c r="CZ35" s="770"/>
      <c r="DA35" s="771"/>
      <c r="DB35" s="769">
        <v>6905</v>
      </c>
      <c r="DC35" s="770"/>
      <c r="DD35" s="770"/>
      <c r="DE35" s="770"/>
      <c r="DF35" s="771"/>
      <c r="DG35" s="769">
        <v>32693</v>
      </c>
      <c r="DH35" s="770"/>
      <c r="DI35" s="770"/>
      <c r="DJ35" s="770"/>
      <c r="DK35" s="771"/>
      <c r="DL35" s="769" t="s">
        <v>540</v>
      </c>
      <c r="DM35" s="770"/>
      <c r="DN35" s="770"/>
      <c r="DO35" s="770"/>
      <c r="DP35" s="771"/>
      <c r="DQ35" s="769">
        <v>35844</v>
      </c>
      <c r="DR35" s="770"/>
      <c r="DS35" s="770"/>
      <c r="DT35" s="770"/>
      <c r="DU35" s="771"/>
      <c r="DV35" s="772"/>
      <c r="DW35" s="773"/>
      <c r="DX35" s="773"/>
      <c r="DY35" s="773"/>
      <c r="DZ35" s="774"/>
      <c r="EA35" s="197"/>
    </row>
    <row r="36" spans="1:131" s="198" customFormat="1" ht="26.25" customHeight="1">
      <c r="A36" s="217">
        <v>9</v>
      </c>
      <c r="B36" s="743" t="s">
        <v>554</v>
      </c>
      <c r="C36" s="744"/>
      <c r="D36" s="744"/>
      <c r="E36" s="744"/>
      <c r="F36" s="744"/>
      <c r="G36" s="744"/>
      <c r="H36" s="744"/>
      <c r="I36" s="744"/>
      <c r="J36" s="744"/>
      <c r="K36" s="744"/>
      <c r="L36" s="744"/>
      <c r="M36" s="744"/>
      <c r="N36" s="744"/>
      <c r="O36" s="744"/>
      <c r="P36" s="745"/>
      <c r="Q36" s="746">
        <v>23951</v>
      </c>
      <c r="R36" s="747"/>
      <c r="S36" s="747"/>
      <c r="T36" s="747"/>
      <c r="U36" s="747"/>
      <c r="V36" s="747">
        <v>22831</v>
      </c>
      <c r="W36" s="747"/>
      <c r="X36" s="747"/>
      <c r="Y36" s="747"/>
      <c r="Z36" s="747"/>
      <c r="AA36" s="747">
        <v>1120</v>
      </c>
      <c r="AB36" s="747"/>
      <c r="AC36" s="747"/>
      <c r="AD36" s="747"/>
      <c r="AE36" s="748"/>
      <c r="AF36" s="819">
        <v>-2149</v>
      </c>
      <c r="AG36" s="747"/>
      <c r="AH36" s="747"/>
      <c r="AI36" s="747"/>
      <c r="AJ36" s="820"/>
      <c r="AK36" s="823">
        <v>4059</v>
      </c>
      <c r="AL36" s="824"/>
      <c r="AM36" s="824"/>
      <c r="AN36" s="824"/>
      <c r="AO36" s="824"/>
      <c r="AP36" s="824">
        <v>3420</v>
      </c>
      <c r="AQ36" s="824"/>
      <c r="AR36" s="824"/>
      <c r="AS36" s="824"/>
      <c r="AT36" s="824"/>
      <c r="AU36" s="824">
        <v>1341</v>
      </c>
      <c r="AV36" s="824"/>
      <c r="AW36" s="824"/>
      <c r="AX36" s="824"/>
      <c r="AY36" s="824"/>
      <c r="AZ36" s="825">
        <v>11</v>
      </c>
      <c r="BA36" s="825"/>
      <c r="BB36" s="825"/>
      <c r="BC36" s="825"/>
      <c r="BD36" s="825"/>
      <c r="BE36" s="821" t="s">
        <v>550</v>
      </c>
      <c r="BF36" s="821"/>
      <c r="BG36" s="821"/>
      <c r="BH36" s="821"/>
      <c r="BI36" s="822"/>
      <c r="BJ36" s="203"/>
      <c r="BK36" s="203"/>
      <c r="BL36" s="203"/>
      <c r="BM36" s="203"/>
      <c r="BN36" s="203"/>
      <c r="BO36" s="216"/>
      <c r="BP36" s="216"/>
      <c r="BQ36" s="213">
        <v>30</v>
      </c>
      <c r="BR36" s="214" t="s">
        <v>571</v>
      </c>
      <c r="BS36" s="756" t="s">
        <v>597</v>
      </c>
      <c r="BT36" s="757"/>
      <c r="BU36" s="757"/>
      <c r="BV36" s="757"/>
      <c r="BW36" s="757"/>
      <c r="BX36" s="757"/>
      <c r="BY36" s="757"/>
      <c r="BZ36" s="757"/>
      <c r="CA36" s="757"/>
      <c r="CB36" s="757"/>
      <c r="CC36" s="757"/>
      <c r="CD36" s="757"/>
      <c r="CE36" s="757"/>
      <c r="CF36" s="757"/>
      <c r="CG36" s="758"/>
      <c r="CH36" s="769" t="s">
        <v>540</v>
      </c>
      <c r="CI36" s="770"/>
      <c r="CJ36" s="770"/>
      <c r="CK36" s="770"/>
      <c r="CL36" s="771"/>
      <c r="CM36" s="769">
        <v>316662</v>
      </c>
      <c r="CN36" s="770"/>
      <c r="CO36" s="770"/>
      <c r="CP36" s="770"/>
      <c r="CQ36" s="771"/>
      <c r="CR36" s="769">
        <v>158331</v>
      </c>
      <c r="CS36" s="770"/>
      <c r="CT36" s="770"/>
      <c r="CU36" s="770"/>
      <c r="CV36" s="771"/>
      <c r="CW36" s="769" t="s">
        <v>540</v>
      </c>
      <c r="CX36" s="770"/>
      <c r="CY36" s="770"/>
      <c r="CZ36" s="770"/>
      <c r="DA36" s="771"/>
      <c r="DB36" s="769">
        <v>81390</v>
      </c>
      <c r="DC36" s="770"/>
      <c r="DD36" s="770"/>
      <c r="DE36" s="770"/>
      <c r="DF36" s="771"/>
      <c r="DG36" s="769">
        <v>321349</v>
      </c>
      <c r="DH36" s="770"/>
      <c r="DI36" s="770"/>
      <c r="DJ36" s="770"/>
      <c r="DK36" s="771"/>
      <c r="DL36" s="769" t="s">
        <v>540</v>
      </c>
      <c r="DM36" s="770"/>
      <c r="DN36" s="770"/>
      <c r="DO36" s="770"/>
      <c r="DP36" s="771"/>
      <c r="DQ36" s="769" t="s">
        <v>540</v>
      </c>
      <c r="DR36" s="770"/>
      <c r="DS36" s="770"/>
      <c r="DT36" s="770"/>
      <c r="DU36" s="771"/>
      <c r="DV36" s="772"/>
      <c r="DW36" s="773"/>
      <c r="DX36" s="773"/>
      <c r="DY36" s="773"/>
      <c r="DZ36" s="774"/>
      <c r="EA36" s="197"/>
    </row>
    <row r="37" spans="1:131" s="198" customFormat="1" ht="26.25" customHeight="1">
      <c r="A37" s="217">
        <v>10</v>
      </c>
      <c r="B37" s="743" t="s">
        <v>555</v>
      </c>
      <c r="C37" s="744"/>
      <c r="D37" s="744"/>
      <c r="E37" s="744"/>
      <c r="F37" s="744"/>
      <c r="G37" s="744"/>
      <c r="H37" s="744"/>
      <c r="I37" s="744"/>
      <c r="J37" s="744"/>
      <c r="K37" s="744"/>
      <c r="L37" s="744"/>
      <c r="M37" s="744"/>
      <c r="N37" s="744"/>
      <c r="O37" s="744"/>
      <c r="P37" s="745"/>
      <c r="Q37" s="746">
        <v>85684</v>
      </c>
      <c r="R37" s="747"/>
      <c r="S37" s="747"/>
      <c r="T37" s="747"/>
      <c r="U37" s="747"/>
      <c r="V37" s="747">
        <v>81677</v>
      </c>
      <c r="W37" s="747"/>
      <c r="X37" s="747"/>
      <c r="Y37" s="747"/>
      <c r="Z37" s="747"/>
      <c r="AA37" s="747">
        <v>4007</v>
      </c>
      <c r="AB37" s="747"/>
      <c r="AC37" s="747"/>
      <c r="AD37" s="747"/>
      <c r="AE37" s="748"/>
      <c r="AF37" s="819" t="s">
        <v>540</v>
      </c>
      <c r="AG37" s="747"/>
      <c r="AH37" s="747"/>
      <c r="AI37" s="747"/>
      <c r="AJ37" s="820"/>
      <c r="AK37" s="823">
        <v>7670</v>
      </c>
      <c r="AL37" s="824"/>
      <c r="AM37" s="824"/>
      <c r="AN37" s="824"/>
      <c r="AO37" s="824"/>
      <c r="AP37" s="824">
        <v>574104</v>
      </c>
      <c r="AQ37" s="824"/>
      <c r="AR37" s="824"/>
      <c r="AS37" s="824"/>
      <c r="AT37" s="824"/>
      <c r="AU37" s="824">
        <v>106783</v>
      </c>
      <c r="AV37" s="824"/>
      <c r="AW37" s="824"/>
      <c r="AX37" s="824"/>
      <c r="AY37" s="824"/>
      <c r="AZ37" s="825" t="s">
        <v>540</v>
      </c>
      <c r="BA37" s="825"/>
      <c r="BB37" s="825"/>
      <c r="BC37" s="825"/>
      <c r="BD37" s="825"/>
      <c r="BE37" s="821" t="s">
        <v>550</v>
      </c>
      <c r="BF37" s="821"/>
      <c r="BG37" s="821"/>
      <c r="BH37" s="821"/>
      <c r="BI37" s="822"/>
      <c r="BJ37" s="203"/>
      <c r="BK37" s="203"/>
      <c r="BL37" s="203"/>
      <c r="BM37" s="203"/>
      <c r="BN37" s="203"/>
      <c r="BO37" s="216"/>
      <c r="BP37" s="216"/>
      <c r="BQ37" s="213">
        <v>31</v>
      </c>
      <c r="BR37" s="214"/>
      <c r="BS37" s="756" t="s">
        <v>598</v>
      </c>
      <c r="BT37" s="757"/>
      <c r="BU37" s="757"/>
      <c r="BV37" s="757"/>
      <c r="BW37" s="757"/>
      <c r="BX37" s="757"/>
      <c r="BY37" s="757"/>
      <c r="BZ37" s="757"/>
      <c r="CA37" s="757"/>
      <c r="CB37" s="757"/>
      <c r="CC37" s="757"/>
      <c r="CD37" s="757"/>
      <c r="CE37" s="757"/>
      <c r="CF37" s="757"/>
      <c r="CG37" s="758"/>
      <c r="CH37" s="769">
        <v>-261</v>
      </c>
      <c r="CI37" s="770"/>
      <c r="CJ37" s="770"/>
      <c r="CK37" s="770"/>
      <c r="CL37" s="771"/>
      <c r="CM37" s="769">
        <v>55982</v>
      </c>
      <c r="CN37" s="770"/>
      <c r="CO37" s="770"/>
      <c r="CP37" s="770"/>
      <c r="CQ37" s="771"/>
      <c r="CR37" s="769">
        <v>66698</v>
      </c>
      <c r="CS37" s="770"/>
      <c r="CT37" s="770"/>
      <c r="CU37" s="770"/>
      <c r="CV37" s="771"/>
      <c r="CW37" s="769">
        <v>6567</v>
      </c>
      <c r="CX37" s="770"/>
      <c r="CY37" s="770"/>
      <c r="CZ37" s="770"/>
      <c r="DA37" s="771"/>
      <c r="DB37" s="769" t="s">
        <v>540</v>
      </c>
      <c r="DC37" s="770"/>
      <c r="DD37" s="770"/>
      <c r="DE37" s="770"/>
      <c r="DF37" s="771"/>
      <c r="DG37" s="769" t="s">
        <v>540</v>
      </c>
      <c r="DH37" s="770"/>
      <c r="DI37" s="770"/>
      <c r="DJ37" s="770"/>
      <c r="DK37" s="771"/>
      <c r="DL37" s="769" t="s">
        <v>540</v>
      </c>
      <c r="DM37" s="770"/>
      <c r="DN37" s="770"/>
      <c r="DO37" s="770"/>
      <c r="DP37" s="771"/>
      <c r="DQ37" s="769" t="s">
        <v>540</v>
      </c>
      <c r="DR37" s="770"/>
      <c r="DS37" s="770"/>
      <c r="DT37" s="770"/>
      <c r="DU37" s="771"/>
      <c r="DV37" s="772"/>
      <c r="DW37" s="773"/>
      <c r="DX37" s="773"/>
      <c r="DY37" s="773"/>
      <c r="DZ37" s="774"/>
      <c r="EA37" s="197"/>
    </row>
    <row r="38" spans="1:131" s="198" customFormat="1" ht="26.25" customHeight="1">
      <c r="A38" s="217">
        <v>11</v>
      </c>
      <c r="B38" s="743" t="s">
        <v>556</v>
      </c>
      <c r="C38" s="744"/>
      <c r="D38" s="744"/>
      <c r="E38" s="744"/>
      <c r="F38" s="744"/>
      <c r="G38" s="744"/>
      <c r="H38" s="744"/>
      <c r="I38" s="744"/>
      <c r="J38" s="744"/>
      <c r="K38" s="744"/>
      <c r="L38" s="744"/>
      <c r="M38" s="744"/>
      <c r="N38" s="744"/>
      <c r="O38" s="744"/>
      <c r="P38" s="745"/>
      <c r="Q38" s="746">
        <v>8848</v>
      </c>
      <c r="R38" s="747"/>
      <c r="S38" s="747"/>
      <c r="T38" s="747"/>
      <c r="U38" s="747"/>
      <c r="V38" s="747">
        <v>8848</v>
      </c>
      <c r="W38" s="747"/>
      <c r="X38" s="747"/>
      <c r="Y38" s="747"/>
      <c r="Z38" s="747"/>
      <c r="AA38" s="747" t="s">
        <v>540</v>
      </c>
      <c r="AB38" s="747"/>
      <c r="AC38" s="747"/>
      <c r="AD38" s="747"/>
      <c r="AE38" s="748"/>
      <c r="AF38" s="819" t="s">
        <v>540</v>
      </c>
      <c r="AG38" s="747"/>
      <c r="AH38" s="747"/>
      <c r="AI38" s="747"/>
      <c r="AJ38" s="820"/>
      <c r="AK38" s="823">
        <v>3019</v>
      </c>
      <c r="AL38" s="824"/>
      <c r="AM38" s="824"/>
      <c r="AN38" s="824"/>
      <c r="AO38" s="824"/>
      <c r="AP38" s="824">
        <v>25820</v>
      </c>
      <c r="AQ38" s="824"/>
      <c r="AR38" s="824"/>
      <c r="AS38" s="824"/>
      <c r="AT38" s="824"/>
      <c r="AU38" s="824">
        <v>15466</v>
      </c>
      <c r="AV38" s="824"/>
      <c r="AW38" s="824"/>
      <c r="AX38" s="824"/>
      <c r="AY38" s="824"/>
      <c r="AZ38" s="825" t="s">
        <v>547</v>
      </c>
      <c r="BA38" s="825"/>
      <c r="BB38" s="825"/>
      <c r="BC38" s="825"/>
      <c r="BD38" s="825"/>
      <c r="BE38" s="821" t="s">
        <v>557</v>
      </c>
      <c r="BF38" s="821"/>
      <c r="BG38" s="821"/>
      <c r="BH38" s="821"/>
      <c r="BI38" s="822"/>
      <c r="BJ38" s="203"/>
      <c r="BK38" s="203"/>
      <c r="BL38" s="203"/>
      <c r="BM38" s="203"/>
      <c r="BN38" s="203"/>
      <c r="BO38" s="216"/>
      <c r="BP38" s="216"/>
      <c r="BQ38" s="213">
        <v>32</v>
      </c>
      <c r="BR38" s="214"/>
      <c r="BS38" s="756" t="s">
        <v>599</v>
      </c>
      <c r="BT38" s="757"/>
      <c r="BU38" s="757"/>
      <c r="BV38" s="757"/>
      <c r="BW38" s="757"/>
      <c r="BX38" s="757"/>
      <c r="BY38" s="757"/>
      <c r="BZ38" s="757"/>
      <c r="CA38" s="757"/>
      <c r="CB38" s="757"/>
      <c r="CC38" s="757"/>
      <c r="CD38" s="757"/>
      <c r="CE38" s="757"/>
      <c r="CF38" s="757"/>
      <c r="CG38" s="758"/>
      <c r="CH38" s="769">
        <v>139</v>
      </c>
      <c r="CI38" s="770"/>
      <c r="CJ38" s="770"/>
      <c r="CK38" s="770"/>
      <c r="CL38" s="771"/>
      <c r="CM38" s="769">
        <v>1122</v>
      </c>
      <c r="CN38" s="770"/>
      <c r="CO38" s="770"/>
      <c r="CP38" s="770"/>
      <c r="CQ38" s="771"/>
      <c r="CR38" s="769">
        <v>600</v>
      </c>
      <c r="CS38" s="770"/>
      <c r="CT38" s="770"/>
      <c r="CU38" s="770"/>
      <c r="CV38" s="771"/>
      <c r="CW38" s="769" t="s">
        <v>540</v>
      </c>
      <c r="CX38" s="770"/>
      <c r="CY38" s="770"/>
      <c r="CZ38" s="770"/>
      <c r="DA38" s="771"/>
      <c r="DB38" s="769" t="s">
        <v>540</v>
      </c>
      <c r="DC38" s="770"/>
      <c r="DD38" s="770"/>
      <c r="DE38" s="770"/>
      <c r="DF38" s="771"/>
      <c r="DG38" s="769" t="s">
        <v>540</v>
      </c>
      <c r="DH38" s="770"/>
      <c r="DI38" s="770"/>
      <c r="DJ38" s="770"/>
      <c r="DK38" s="771"/>
      <c r="DL38" s="769" t="s">
        <v>540</v>
      </c>
      <c r="DM38" s="770"/>
      <c r="DN38" s="770"/>
      <c r="DO38" s="770"/>
      <c r="DP38" s="771"/>
      <c r="DQ38" s="769" t="s">
        <v>540</v>
      </c>
      <c r="DR38" s="770"/>
      <c r="DS38" s="770"/>
      <c r="DT38" s="770"/>
      <c r="DU38" s="771"/>
      <c r="DV38" s="772"/>
      <c r="DW38" s="773"/>
      <c r="DX38" s="773"/>
      <c r="DY38" s="773"/>
      <c r="DZ38" s="774"/>
      <c r="EA38" s="197"/>
    </row>
    <row r="39" spans="1:131" s="198" customFormat="1" ht="26.25" customHeight="1">
      <c r="A39" s="217">
        <v>12</v>
      </c>
      <c r="B39" s="743" t="s">
        <v>558</v>
      </c>
      <c r="C39" s="744"/>
      <c r="D39" s="744"/>
      <c r="E39" s="744"/>
      <c r="F39" s="744"/>
      <c r="G39" s="744"/>
      <c r="H39" s="744"/>
      <c r="I39" s="744"/>
      <c r="J39" s="744"/>
      <c r="K39" s="744"/>
      <c r="L39" s="744"/>
      <c r="M39" s="744"/>
      <c r="N39" s="744"/>
      <c r="O39" s="744"/>
      <c r="P39" s="745"/>
      <c r="Q39" s="746">
        <v>4380</v>
      </c>
      <c r="R39" s="747"/>
      <c r="S39" s="747"/>
      <c r="T39" s="747"/>
      <c r="U39" s="747"/>
      <c r="V39" s="747">
        <v>4380</v>
      </c>
      <c r="W39" s="747"/>
      <c r="X39" s="747"/>
      <c r="Y39" s="747"/>
      <c r="Z39" s="747"/>
      <c r="AA39" s="747" t="s">
        <v>540</v>
      </c>
      <c r="AB39" s="747"/>
      <c r="AC39" s="747"/>
      <c r="AD39" s="747"/>
      <c r="AE39" s="748"/>
      <c r="AF39" s="819" t="s">
        <v>545</v>
      </c>
      <c r="AG39" s="747"/>
      <c r="AH39" s="747"/>
      <c r="AI39" s="747"/>
      <c r="AJ39" s="820"/>
      <c r="AK39" s="823">
        <v>3342</v>
      </c>
      <c r="AL39" s="824"/>
      <c r="AM39" s="824"/>
      <c r="AN39" s="824"/>
      <c r="AO39" s="824"/>
      <c r="AP39" s="824">
        <v>1444</v>
      </c>
      <c r="AQ39" s="824"/>
      <c r="AR39" s="824"/>
      <c r="AS39" s="824"/>
      <c r="AT39" s="824"/>
      <c r="AU39" s="824">
        <v>325</v>
      </c>
      <c r="AV39" s="824"/>
      <c r="AW39" s="824"/>
      <c r="AX39" s="824"/>
      <c r="AY39" s="824"/>
      <c r="AZ39" s="825" t="s">
        <v>547</v>
      </c>
      <c r="BA39" s="825"/>
      <c r="BB39" s="825"/>
      <c r="BC39" s="825"/>
      <c r="BD39" s="825"/>
      <c r="BE39" s="821" t="s">
        <v>557</v>
      </c>
      <c r="BF39" s="821"/>
      <c r="BG39" s="821"/>
      <c r="BH39" s="821"/>
      <c r="BI39" s="822"/>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21"/>
      <c r="BF62" s="821"/>
      <c r="BG62" s="821"/>
      <c r="BH62" s="821"/>
      <c r="BI62" s="822"/>
      <c r="BJ62" s="838" t="s">
        <v>381</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81" t="s">
        <v>382</v>
      </c>
      <c r="C63" s="782"/>
      <c r="D63" s="782"/>
      <c r="E63" s="782"/>
      <c r="F63" s="782"/>
      <c r="G63" s="782"/>
      <c r="H63" s="782"/>
      <c r="I63" s="782"/>
      <c r="J63" s="782"/>
      <c r="K63" s="782"/>
      <c r="L63" s="782"/>
      <c r="M63" s="782"/>
      <c r="N63" s="782"/>
      <c r="O63" s="782"/>
      <c r="P63" s="783"/>
      <c r="Q63" s="831"/>
      <c r="R63" s="832"/>
      <c r="S63" s="832"/>
      <c r="T63" s="832"/>
      <c r="U63" s="832"/>
      <c r="V63" s="832"/>
      <c r="W63" s="832"/>
      <c r="X63" s="832"/>
      <c r="Y63" s="832"/>
      <c r="Z63" s="832"/>
      <c r="AA63" s="832"/>
      <c r="AB63" s="832"/>
      <c r="AC63" s="832"/>
      <c r="AD63" s="832"/>
      <c r="AE63" s="833"/>
      <c r="AF63" s="834">
        <v>60297</v>
      </c>
      <c r="AG63" s="835"/>
      <c r="AH63" s="835"/>
      <c r="AI63" s="835"/>
      <c r="AJ63" s="836"/>
      <c r="AK63" s="837"/>
      <c r="AL63" s="832"/>
      <c r="AM63" s="832"/>
      <c r="AN63" s="832"/>
      <c r="AO63" s="832"/>
      <c r="AP63" s="835">
        <v>1211181</v>
      </c>
      <c r="AQ63" s="835"/>
      <c r="AR63" s="835"/>
      <c r="AS63" s="835"/>
      <c r="AT63" s="835"/>
      <c r="AU63" s="835">
        <v>495047</v>
      </c>
      <c r="AV63" s="835"/>
      <c r="AW63" s="835"/>
      <c r="AX63" s="835"/>
      <c r="AY63" s="835"/>
      <c r="AZ63" s="839"/>
      <c r="BA63" s="839"/>
      <c r="BB63" s="839"/>
      <c r="BC63" s="839"/>
      <c r="BD63" s="839"/>
      <c r="BE63" s="840"/>
      <c r="BF63" s="840"/>
      <c r="BG63" s="840"/>
      <c r="BH63" s="840"/>
      <c r="BI63" s="841"/>
      <c r="BJ63" s="800" t="s">
        <v>488</v>
      </c>
      <c r="BK63" s="801"/>
      <c r="BL63" s="801"/>
      <c r="BM63" s="801"/>
      <c r="BN63" s="80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2" t="s">
        <v>372</v>
      </c>
      <c r="AG66" s="804"/>
      <c r="AH66" s="804"/>
      <c r="AI66" s="804"/>
      <c r="AJ66" s="843"/>
      <c r="AK66" s="705" t="s">
        <v>373</v>
      </c>
      <c r="AL66" s="729"/>
      <c r="AM66" s="729"/>
      <c r="AN66" s="729"/>
      <c r="AO66" s="730"/>
      <c r="AP66" s="705" t="s">
        <v>374</v>
      </c>
      <c r="AQ66" s="706"/>
      <c r="AR66" s="706"/>
      <c r="AS66" s="706"/>
      <c r="AT66" s="707"/>
      <c r="AU66" s="705" t="s">
        <v>385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7"/>
      <c r="AH67" s="807"/>
      <c r="AI67" s="807"/>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559</v>
      </c>
      <c r="C68" s="860"/>
      <c r="D68" s="860"/>
      <c r="E68" s="860"/>
      <c r="F68" s="860"/>
      <c r="G68" s="860"/>
      <c r="H68" s="860"/>
      <c r="I68" s="860"/>
      <c r="J68" s="860"/>
      <c r="K68" s="860"/>
      <c r="L68" s="860"/>
      <c r="M68" s="860"/>
      <c r="N68" s="860"/>
      <c r="O68" s="860"/>
      <c r="P68" s="861"/>
      <c r="Q68" s="862">
        <f>32859-1</f>
        <v>32858</v>
      </c>
      <c r="R68" s="863"/>
      <c r="S68" s="863"/>
      <c r="T68" s="863"/>
      <c r="U68" s="863"/>
      <c r="V68" s="863">
        <v>31253</v>
      </c>
      <c r="W68" s="863"/>
      <c r="X68" s="863"/>
      <c r="Y68" s="863"/>
      <c r="Z68" s="863"/>
      <c r="AA68" s="863">
        <v>1605</v>
      </c>
      <c r="AB68" s="863"/>
      <c r="AC68" s="863"/>
      <c r="AD68" s="863"/>
      <c r="AE68" s="863"/>
      <c r="AF68" s="863">
        <v>1117</v>
      </c>
      <c r="AG68" s="863"/>
      <c r="AH68" s="863"/>
      <c r="AI68" s="863"/>
      <c r="AJ68" s="863"/>
      <c r="AK68" s="863">
        <v>483</v>
      </c>
      <c r="AL68" s="863"/>
      <c r="AM68" s="863"/>
      <c r="AN68" s="863"/>
      <c r="AO68" s="863"/>
      <c r="AP68" s="856">
        <v>88644</v>
      </c>
      <c r="AQ68" s="856"/>
      <c r="AR68" s="856"/>
      <c r="AS68" s="856"/>
      <c r="AT68" s="856"/>
      <c r="AU68" s="856">
        <v>34754</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4" t="s">
        <v>560</v>
      </c>
      <c r="C69" s="865"/>
      <c r="D69" s="865"/>
      <c r="E69" s="865"/>
      <c r="F69" s="865"/>
      <c r="G69" s="865"/>
      <c r="H69" s="865"/>
      <c r="I69" s="865"/>
      <c r="J69" s="865"/>
      <c r="K69" s="865"/>
      <c r="L69" s="865"/>
      <c r="M69" s="865"/>
      <c r="N69" s="865"/>
      <c r="O69" s="865"/>
      <c r="P69" s="866"/>
      <c r="Q69" s="867">
        <v>606</v>
      </c>
      <c r="R69" s="868"/>
      <c r="S69" s="868"/>
      <c r="T69" s="868"/>
      <c r="U69" s="868"/>
      <c r="V69" s="868">
        <v>606</v>
      </c>
      <c r="W69" s="868"/>
      <c r="X69" s="868"/>
      <c r="Y69" s="868"/>
      <c r="Z69" s="868"/>
      <c r="AA69" s="868" t="s">
        <v>540</v>
      </c>
      <c r="AB69" s="868"/>
      <c r="AC69" s="868"/>
      <c r="AD69" s="868"/>
      <c r="AE69" s="868"/>
      <c r="AF69" s="868" t="s">
        <v>540</v>
      </c>
      <c r="AG69" s="868"/>
      <c r="AH69" s="868"/>
      <c r="AI69" s="868"/>
      <c r="AJ69" s="868"/>
      <c r="AK69" s="868">
        <v>120</v>
      </c>
      <c r="AL69" s="868"/>
      <c r="AM69" s="868"/>
      <c r="AN69" s="868"/>
      <c r="AO69" s="868"/>
      <c r="AP69" s="824" t="s">
        <v>540</v>
      </c>
      <c r="AQ69" s="824"/>
      <c r="AR69" s="824"/>
      <c r="AS69" s="824"/>
      <c r="AT69" s="824"/>
      <c r="AU69" s="824" t="s">
        <v>540</v>
      </c>
      <c r="AV69" s="824"/>
      <c r="AW69" s="824"/>
      <c r="AX69" s="824"/>
      <c r="AY69" s="824"/>
      <c r="AZ69" s="869"/>
      <c r="BA69" s="869"/>
      <c r="BB69" s="869"/>
      <c r="BC69" s="869"/>
      <c r="BD69" s="870"/>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4" t="s">
        <v>561</v>
      </c>
      <c r="C70" s="865"/>
      <c r="D70" s="865"/>
      <c r="E70" s="865"/>
      <c r="F70" s="865"/>
      <c r="G70" s="865"/>
      <c r="H70" s="865"/>
      <c r="I70" s="865"/>
      <c r="J70" s="865"/>
      <c r="K70" s="865"/>
      <c r="L70" s="865"/>
      <c r="M70" s="865"/>
      <c r="N70" s="865"/>
      <c r="O70" s="865"/>
      <c r="P70" s="866"/>
      <c r="Q70" s="867">
        <v>2528</v>
      </c>
      <c r="R70" s="868"/>
      <c r="S70" s="868"/>
      <c r="T70" s="868"/>
      <c r="U70" s="868"/>
      <c r="V70" s="868">
        <v>2708</v>
      </c>
      <c r="W70" s="868"/>
      <c r="X70" s="868"/>
      <c r="Y70" s="868"/>
      <c r="Z70" s="868"/>
      <c r="AA70" s="868">
        <v>-180</v>
      </c>
      <c r="AB70" s="868"/>
      <c r="AC70" s="868"/>
      <c r="AD70" s="868"/>
      <c r="AE70" s="868"/>
      <c r="AF70" s="868">
        <v>3436</v>
      </c>
      <c r="AG70" s="868"/>
      <c r="AH70" s="868"/>
      <c r="AI70" s="868"/>
      <c r="AJ70" s="868"/>
      <c r="AK70" s="868" t="s">
        <v>488</v>
      </c>
      <c r="AL70" s="868"/>
      <c r="AM70" s="868"/>
      <c r="AN70" s="868"/>
      <c r="AO70" s="868"/>
      <c r="AP70" s="824" t="s">
        <v>540</v>
      </c>
      <c r="AQ70" s="824"/>
      <c r="AR70" s="824"/>
      <c r="AS70" s="824"/>
      <c r="AT70" s="824"/>
      <c r="AU70" s="824" t="s">
        <v>540</v>
      </c>
      <c r="AV70" s="824"/>
      <c r="AW70" s="824"/>
      <c r="AX70" s="824"/>
      <c r="AY70" s="824"/>
      <c r="AZ70" s="869" t="s">
        <v>550</v>
      </c>
      <c r="BA70" s="869"/>
      <c r="BB70" s="869"/>
      <c r="BC70" s="869"/>
      <c r="BD70" s="870"/>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4" t="s">
        <v>562</v>
      </c>
      <c r="C71" s="865"/>
      <c r="D71" s="865"/>
      <c r="E71" s="865"/>
      <c r="F71" s="865"/>
      <c r="G71" s="865"/>
      <c r="H71" s="865"/>
      <c r="I71" s="865"/>
      <c r="J71" s="865"/>
      <c r="K71" s="865"/>
      <c r="L71" s="865"/>
      <c r="M71" s="865"/>
      <c r="N71" s="865"/>
      <c r="O71" s="865"/>
      <c r="P71" s="866"/>
      <c r="Q71" s="867">
        <v>307</v>
      </c>
      <c r="R71" s="868"/>
      <c r="S71" s="868"/>
      <c r="T71" s="868"/>
      <c r="U71" s="868"/>
      <c r="V71" s="868">
        <v>681</v>
      </c>
      <c r="W71" s="868"/>
      <c r="X71" s="868"/>
      <c r="Y71" s="868"/>
      <c r="Z71" s="868"/>
      <c r="AA71" s="868">
        <v>-374</v>
      </c>
      <c r="AB71" s="868"/>
      <c r="AC71" s="868"/>
      <c r="AD71" s="868"/>
      <c r="AE71" s="868"/>
      <c r="AF71" s="868">
        <v>6221</v>
      </c>
      <c r="AG71" s="868"/>
      <c r="AH71" s="868"/>
      <c r="AI71" s="868"/>
      <c r="AJ71" s="868"/>
      <c r="AK71" s="868" t="s">
        <v>488</v>
      </c>
      <c r="AL71" s="868"/>
      <c r="AM71" s="868"/>
      <c r="AN71" s="868"/>
      <c r="AO71" s="868"/>
      <c r="AP71" s="824" t="s">
        <v>540</v>
      </c>
      <c r="AQ71" s="824"/>
      <c r="AR71" s="824"/>
      <c r="AS71" s="824"/>
      <c r="AT71" s="824"/>
      <c r="AU71" s="824" t="s">
        <v>540</v>
      </c>
      <c r="AV71" s="824"/>
      <c r="AW71" s="824"/>
      <c r="AX71" s="824"/>
      <c r="AY71" s="824"/>
      <c r="AZ71" s="869" t="s">
        <v>550</v>
      </c>
      <c r="BA71" s="869"/>
      <c r="BB71" s="869"/>
      <c r="BC71" s="869"/>
      <c r="BD71" s="870"/>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4" t="s">
        <v>600</v>
      </c>
      <c r="C72" s="865"/>
      <c r="D72" s="865"/>
      <c r="E72" s="865"/>
      <c r="F72" s="865"/>
      <c r="G72" s="865"/>
      <c r="H72" s="865"/>
      <c r="I72" s="865"/>
      <c r="J72" s="865"/>
      <c r="K72" s="865"/>
      <c r="L72" s="865"/>
      <c r="M72" s="865"/>
      <c r="N72" s="865"/>
      <c r="O72" s="865"/>
      <c r="P72" s="866"/>
      <c r="Q72" s="871">
        <f>23240-1</f>
        <v>23239</v>
      </c>
      <c r="R72" s="824"/>
      <c r="S72" s="824"/>
      <c r="T72" s="824"/>
      <c r="U72" s="824"/>
      <c r="V72" s="824">
        <v>26253</v>
      </c>
      <c r="W72" s="824"/>
      <c r="X72" s="824"/>
      <c r="Y72" s="824"/>
      <c r="Z72" s="824"/>
      <c r="AA72" s="824">
        <v>-3014</v>
      </c>
      <c r="AB72" s="824"/>
      <c r="AC72" s="824"/>
      <c r="AD72" s="824"/>
      <c r="AE72" s="824"/>
      <c r="AF72" s="824">
        <v>-3014</v>
      </c>
      <c r="AG72" s="824"/>
      <c r="AH72" s="824"/>
      <c r="AI72" s="824"/>
      <c r="AJ72" s="824"/>
      <c r="AK72" s="824">
        <v>736</v>
      </c>
      <c r="AL72" s="824"/>
      <c r="AM72" s="824"/>
      <c r="AN72" s="824"/>
      <c r="AO72" s="824"/>
      <c r="AP72" s="824" t="s">
        <v>540</v>
      </c>
      <c r="AQ72" s="824"/>
      <c r="AR72" s="824"/>
      <c r="AS72" s="824"/>
      <c r="AT72" s="824"/>
      <c r="AU72" s="824" t="s">
        <v>540</v>
      </c>
      <c r="AV72" s="824"/>
      <c r="AW72" s="824"/>
      <c r="AX72" s="824"/>
      <c r="AY72" s="824"/>
      <c r="AZ72" s="869"/>
      <c r="BA72" s="869"/>
      <c r="BB72" s="869"/>
      <c r="BC72" s="869"/>
      <c r="BD72" s="870"/>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4" t="s">
        <v>563</v>
      </c>
      <c r="C73" s="865"/>
      <c r="D73" s="865"/>
      <c r="E73" s="865"/>
      <c r="F73" s="865"/>
      <c r="G73" s="865"/>
      <c r="H73" s="865"/>
      <c r="I73" s="865"/>
      <c r="J73" s="865"/>
      <c r="K73" s="865"/>
      <c r="L73" s="865"/>
      <c r="M73" s="865"/>
      <c r="N73" s="865"/>
      <c r="O73" s="865"/>
      <c r="P73" s="866"/>
      <c r="Q73" s="871">
        <v>889</v>
      </c>
      <c r="R73" s="824"/>
      <c r="S73" s="824"/>
      <c r="T73" s="824"/>
      <c r="U73" s="824"/>
      <c r="V73" s="824">
        <v>889</v>
      </c>
      <c r="W73" s="824"/>
      <c r="X73" s="824"/>
      <c r="Y73" s="824"/>
      <c r="Z73" s="824"/>
      <c r="AA73" s="824" t="s">
        <v>540</v>
      </c>
      <c r="AB73" s="824"/>
      <c r="AC73" s="824"/>
      <c r="AD73" s="824"/>
      <c r="AE73" s="824"/>
      <c r="AF73" s="824" t="s">
        <v>540</v>
      </c>
      <c r="AG73" s="824"/>
      <c r="AH73" s="824"/>
      <c r="AI73" s="824"/>
      <c r="AJ73" s="824"/>
      <c r="AK73" s="824">
        <v>270</v>
      </c>
      <c r="AL73" s="824"/>
      <c r="AM73" s="824"/>
      <c r="AN73" s="824"/>
      <c r="AO73" s="824"/>
      <c r="AP73" s="824" t="s">
        <v>540</v>
      </c>
      <c r="AQ73" s="824"/>
      <c r="AR73" s="824"/>
      <c r="AS73" s="824"/>
      <c r="AT73" s="824"/>
      <c r="AU73" s="824" t="s">
        <v>540</v>
      </c>
      <c r="AV73" s="824"/>
      <c r="AW73" s="824"/>
      <c r="AX73" s="824"/>
      <c r="AY73" s="824"/>
      <c r="AZ73" s="869"/>
      <c r="BA73" s="869"/>
      <c r="BB73" s="869"/>
      <c r="BC73" s="869"/>
      <c r="BD73" s="870"/>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4" t="s">
        <v>564</v>
      </c>
      <c r="C74" s="865"/>
      <c r="D74" s="865"/>
      <c r="E74" s="865"/>
      <c r="F74" s="865"/>
      <c r="G74" s="865"/>
      <c r="H74" s="865"/>
      <c r="I74" s="865"/>
      <c r="J74" s="865"/>
      <c r="K74" s="865"/>
      <c r="L74" s="865"/>
      <c r="M74" s="865"/>
      <c r="N74" s="865"/>
      <c r="O74" s="865"/>
      <c r="P74" s="866"/>
      <c r="Q74" s="871">
        <v>12874</v>
      </c>
      <c r="R74" s="824"/>
      <c r="S74" s="824"/>
      <c r="T74" s="824"/>
      <c r="U74" s="824"/>
      <c r="V74" s="824">
        <v>12759</v>
      </c>
      <c r="W74" s="824"/>
      <c r="X74" s="824"/>
      <c r="Y74" s="824"/>
      <c r="Z74" s="824"/>
      <c r="AA74" s="824">
        <v>115</v>
      </c>
      <c r="AB74" s="824"/>
      <c r="AC74" s="824"/>
      <c r="AD74" s="824"/>
      <c r="AE74" s="824"/>
      <c r="AF74" s="824">
        <v>115</v>
      </c>
      <c r="AG74" s="824"/>
      <c r="AH74" s="824"/>
      <c r="AI74" s="824"/>
      <c r="AJ74" s="824"/>
      <c r="AK74" s="824" t="s">
        <v>540</v>
      </c>
      <c r="AL74" s="824"/>
      <c r="AM74" s="824"/>
      <c r="AN74" s="824"/>
      <c r="AO74" s="824"/>
      <c r="AP74" s="824" t="s">
        <v>540</v>
      </c>
      <c r="AQ74" s="824"/>
      <c r="AR74" s="824"/>
      <c r="AS74" s="824"/>
      <c r="AT74" s="824"/>
      <c r="AU74" s="824" t="s">
        <v>540</v>
      </c>
      <c r="AV74" s="824"/>
      <c r="AW74" s="824"/>
      <c r="AX74" s="824"/>
      <c r="AY74" s="824"/>
      <c r="AZ74" s="869"/>
      <c r="BA74" s="869"/>
      <c r="BB74" s="869"/>
      <c r="BC74" s="869"/>
      <c r="BD74" s="870"/>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4" t="s">
        <v>565</v>
      </c>
      <c r="C75" s="865"/>
      <c r="D75" s="865"/>
      <c r="E75" s="865"/>
      <c r="F75" s="865"/>
      <c r="G75" s="865"/>
      <c r="H75" s="865"/>
      <c r="I75" s="865"/>
      <c r="J75" s="865"/>
      <c r="K75" s="865"/>
      <c r="L75" s="865"/>
      <c r="M75" s="865"/>
      <c r="N75" s="865"/>
      <c r="O75" s="865"/>
      <c r="P75" s="866"/>
      <c r="Q75" s="872">
        <v>9205</v>
      </c>
      <c r="R75" s="873"/>
      <c r="S75" s="873"/>
      <c r="T75" s="873"/>
      <c r="U75" s="823"/>
      <c r="V75" s="874">
        <v>9167</v>
      </c>
      <c r="W75" s="873"/>
      <c r="X75" s="873"/>
      <c r="Y75" s="873"/>
      <c r="Z75" s="823"/>
      <c r="AA75" s="874">
        <v>38</v>
      </c>
      <c r="AB75" s="873"/>
      <c r="AC75" s="873"/>
      <c r="AD75" s="873"/>
      <c r="AE75" s="823"/>
      <c r="AF75" s="874">
        <v>38</v>
      </c>
      <c r="AG75" s="873"/>
      <c r="AH75" s="873"/>
      <c r="AI75" s="873"/>
      <c r="AJ75" s="823"/>
      <c r="AK75" s="875">
        <v>4033</v>
      </c>
      <c r="AL75" s="876"/>
      <c r="AM75" s="876"/>
      <c r="AN75" s="876"/>
      <c r="AO75" s="877"/>
      <c r="AP75" s="874" t="s">
        <v>540</v>
      </c>
      <c r="AQ75" s="873"/>
      <c r="AR75" s="873"/>
      <c r="AS75" s="873"/>
      <c r="AT75" s="823"/>
      <c r="AU75" s="874" t="s">
        <v>540</v>
      </c>
      <c r="AV75" s="873"/>
      <c r="AW75" s="873"/>
      <c r="AX75" s="873"/>
      <c r="AY75" s="823"/>
      <c r="AZ75" s="869"/>
      <c r="BA75" s="869"/>
      <c r="BB75" s="869"/>
      <c r="BC75" s="869"/>
      <c r="BD75" s="870"/>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4" t="s">
        <v>566</v>
      </c>
      <c r="C76" s="865"/>
      <c r="D76" s="865"/>
      <c r="E76" s="865"/>
      <c r="F76" s="865"/>
      <c r="G76" s="865"/>
      <c r="H76" s="865"/>
      <c r="I76" s="865"/>
      <c r="J76" s="865"/>
      <c r="K76" s="865"/>
      <c r="L76" s="865"/>
      <c r="M76" s="865"/>
      <c r="N76" s="865"/>
      <c r="O76" s="865"/>
      <c r="P76" s="866"/>
      <c r="Q76" s="872">
        <v>735240</v>
      </c>
      <c r="R76" s="873"/>
      <c r="S76" s="873"/>
      <c r="T76" s="873"/>
      <c r="U76" s="823"/>
      <c r="V76" s="874">
        <v>704492</v>
      </c>
      <c r="W76" s="873"/>
      <c r="X76" s="873"/>
      <c r="Y76" s="873"/>
      <c r="Z76" s="823"/>
      <c r="AA76" s="874">
        <v>30748</v>
      </c>
      <c r="AB76" s="873"/>
      <c r="AC76" s="873"/>
      <c r="AD76" s="873"/>
      <c r="AE76" s="823"/>
      <c r="AF76" s="874">
        <v>30748</v>
      </c>
      <c r="AG76" s="873"/>
      <c r="AH76" s="873"/>
      <c r="AI76" s="873"/>
      <c r="AJ76" s="823"/>
      <c r="AK76" s="875">
        <v>4022</v>
      </c>
      <c r="AL76" s="876"/>
      <c r="AM76" s="876"/>
      <c r="AN76" s="876"/>
      <c r="AO76" s="877"/>
      <c r="AP76" s="874" t="s">
        <v>540</v>
      </c>
      <c r="AQ76" s="873"/>
      <c r="AR76" s="873"/>
      <c r="AS76" s="873"/>
      <c r="AT76" s="823"/>
      <c r="AU76" s="874" t="s">
        <v>540</v>
      </c>
      <c r="AV76" s="873"/>
      <c r="AW76" s="873"/>
      <c r="AX76" s="873"/>
      <c r="AY76" s="823"/>
      <c r="AZ76" s="869"/>
      <c r="BA76" s="869"/>
      <c r="BB76" s="869"/>
      <c r="BC76" s="869"/>
      <c r="BD76" s="870"/>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2"/>
      <c r="R77" s="873"/>
      <c r="S77" s="873"/>
      <c r="T77" s="873"/>
      <c r="U77" s="823"/>
      <c r="V77" s="874"/>
      <c r="W77" s="873"/>
      <c r="X77" s="873"/>
      <c r="Y77" s="873"/>
      <c r="Z77" s="823"/>
      <c r="AA77" s="874"/>
      <c r="AB77" s="873"/>
      <c r="AC77" s="873"/>
      <c r="AD77" s="873"/>
      <c r="AE77" s="823"/>
      <c r="AF77" s="874"/>
      <c r="AG77" s="873"/>
      <c r="AH77" s="873"/>
      <c r="AI77" s="873"/>
      <c r="AJ77" s="823"/>
      <c r="AK77" s="874"/>
      <c r="AL77" s="873"/>
      <c r="AM77" s="873"/>
      <c r="AN77" s="873"/>
      <c r="AO77" s="823"/>
      <c r="AP77" s="874"/>
      <c r="AQ77" s="873"/>
      <c r="AR77" s="873"/>
      <c r="AS77" s="873"/>
      <c r="AT77" s="823"/>
      <c r="AU77" s="874"/>
      <c r="AV77" s="873"/>
      <c r="AW77" s="873"/>
      <c r="AX77" s="873"/>
      <c r="AY77" s="823"/>
      <c r="AZ77" s="869"/>
      <c r="BA77" s="869"/>
      <c r="BB77" s="869"/>
      <c r="BC77" s="869"/>
      <c r="BD77" s="870"/>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1"/>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69"/>
      <c r="BA78" s="869"/>
      <c r="BB78" s="869"/>
      <c r="BC78" s="869"/>
      <c r="BD78" s="870"/>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1"/>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69"/>
      <c r="BA79" s="869"/>
      <c r="BB79" s="869"/>
      <c r="BC79" s="869"/>
      <c r="BD79" s="870"/>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71"/>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69"/>
      <c r="BA80" s="869"/>
      <c r="BB80" s="869"/>
      <c r="BC80" s="869"/>
      <c r="BD80" s="870"/>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71"/>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69"/>
      <c r="BA81" s="869"/>
      <c r="BB81" s="869"/>
      <c r="BC81" s="869"/>
      <c r="BD81" s="870"/>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71"/>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69"/>
      <c r="BA82" s="869"/>
      <c r="BB82" s="869"/>
      <c r="BC82" s="869"/>
      <c r="BD82" s="870"/>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71"/>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69"/>
      <c r="BA83" s="869"/>
      <c r="BB83" s="869"/>
      <c r="BC83" s="869"/>
      <c r="BD83" s="870"/>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71"/>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69"/>
      <c r="BA84" s="869"/>
      <c r="BB84" s="869"/>
      <c r="BC84" s="869"/>
      <c r="BD84" s="870"/>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71"/>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69"/>
      <c r="BA85" s="869"/>
      <c r="BB85" s="869"/>
      <c r="BC85" s="869"/>
      <c r="BD85" s="870"/>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71"/>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69"/>
      <c r="BA86" s="869"/>
      <c r="BB86" s="869"/>
      <c r="BC86" s="869"/>
      <c r="BD86" s="870"/>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365</v>
      </c>
      <c r="B88" s="781" t="s">
        <v>386</v>
      </c>
      <c r="C88" s="782"/>
      <c r="D88" s="782"/>
      <c r="E88" s="782"/>
      <c r="F88" s="782"/>
      <c r="G88" s="782"/>
      <c r="H88" s="782"/>
      <c r="I88" s="782"/>
      <c r="J88" s="782"/>
      <c r="K88" s="782"/>
      <c r="L88" s="782"/>
      <c r="M88" s="782"/>
      <c r="N88" s="782"/>
      <c r="O88" s="782"/>
      <c r="P88" s="783"/>
      <c r="Q88" s="831"/>
      <c r="R88" s="832"/>
      <c r="S88" s="832"/>
      <c r="T88" s="832"/>
      <c r="U88" s="832"/>
      <c r="V88" s="832"/>
      <c r="W88" s="832"/>
      <c r="X88" s="832"/>
      <c r="Y88" s="832"/>
      <c r="Z88" s="832"/>
      <c r="AA88" s="832"/>
      <c r="AB88" s="832"/>
      <c r="AC88" s="832"/>
      <c r="AD88" s="832"/>
      <c r="AE88" s="832"/>
      <c r="AF88" s="835">
        <v>38661</v>
      </c>
      <c r="AG88" s="835"/>
      <c r="AH88" s="835"/>
      <c r="AI88" s="835"/>
      <c r="AJ88" s="835"/>
      <c r="AK88" s="832"/>
      <c r="AL88" s="832"/>
      <c r="AM88" s="832"/>
      <c r="AN88" s="832"/>
      <c r="AO88" s="832"/>
      <c r="AP88" s="835">
        <v>88644</v>
      </c>
      <c r="AQ88" s="835"/>
      <c r="AR88" s="835"/>
      <c r="AS88" s="835"/>
      <c r="AT88" s="835"/>
      <c r="AU88" s="835">
        <v>34754</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81" t="s">
        <v>387</v>
      </c>
      <c r="BS102" s="782"/>
      <c r="BT102" s="782"/>
      <c r="BU102" s="782"/>
      <c r="BV102" s="782"/>
      <c r="BW102" s="782"/>
      <c r="BX102" s="782"/>
      <c r="BY102" s="782"/>
      <c r="BZ102" s="782"/>
      <c r="CA102" s="782"/>
      <c r="CB102" s="782"/>
      <c r="CC102" s="782"/>
      <c r="CD102" s="782"/>
      <c r="CE102" s="782"/>
      <c r="CF102" s="782"/>
      <c r="CG102" s="783"/>
      <c r="CH102" s="885"/>
      <c r="CI102" s="886"/>
      <c r="CJ102" s="886"/>
      <c r="CK102" s="886"/>
      <c r="CL102" s="887"/>
      <c r="CM102" s="885"/>
      <c r="CN102" s="886"/>
      <c r="CO102" s="886"/>
      <c r="CP102" s="886"/>
      <c r="CQ102" s="887"/>
      <c r="CR102" s="888">
        <f>SUM(CR7:CV88)</f>
        <v>236636</v>
      </c>
      <c r="CS102" s="889"/>
      <c r="CT102" s="889"/>
      <c r="CU102" s="889"/>
      <c r="CV102" s="890"/>
      <c r="CW102" s="888">
        <f t="shared" ref="CW102" si="0">SUM(CW7:DA88)</f>
        <v>9323</v>
      </c>
      <c r="CX102" s="889"/>
      <c r="CY102" s="889"/>
      <c r="CZ102" s="889"/>
      <c r="DA102" s="890"/>
      <c r="DB102" s="888">
        <f t="shared" ref="DB102" si="1">SUM(DB7:DF88)</f>
        <v>133278</v>
      </c>
      <c r="DC102" s="889"/>
      <c r="DD102" s="889"/>
      <c r="DE102" s="889"/>
      <c r="DF102" s="890"/>
      <c r="DG102" s="888">
        <f t="shared" ref="DG102" si="2">SUM(DG7:DK88)</f>
        <v>354042</v>
      </c>
      <c r="DH102" s="889"/>
      <c r="DI102" s="889"/>
      <c r="DJ102" s="889"/>
      <c r="DK102" s="890"/>
      <c r="DL102" s="888">
        <f t="shared" ref="DL102" si="3">SUM(DL7:DP88)</f>
        <v>8311</v>
      </c>
      <c r="DM102" s="889"/>
      <c r="DN102" s="889"/>
      <c r="DO102" s="889"/>
      <c r="DP102" s="890"/>
      <c r="DQ102" s="888">
        <f t="shared" ref="DQ102" si="4">SUM(DQ7:DU88)</f>
        <v>36613</v>
      </c>
      <c r="DR102" s="889"/>
      <c r="DS102" s="889"/>
      <c r="DT102" s="889"/>
      <c r="DU102" s="890"/>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388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389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392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393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13" t="s">
        <v>394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395</v>
      </c>
      <c r="AB109" s="892"/>
      <c r="AC109" s="892"/>
      <c r="AD109" s="892"/>
      <c r="AE109" s="893"/>
      <c r="AF109" s="891" t="s">
        <v>287</v>
      </c>
      <c r="AG109" s="892"/>
      <c r="AH109" s="892"/>
      <c r="AI109" s="892"/>
      <c r="AJ109" s="893"/>
      <c r="AK109" s="891" t="s">
        <v>286</v>
      </c>
      <c r="AL109" s="892"/>
      <c r="AM109" s="892"/>
      <c r="AN109" s="892"/>
      <c r="AO109" s="893"/>
      <c r="AP109" s="891" t="s">
        <v>396</v>
      </c>
      <c r="AQ109" s="892"/>
      <c r="AR109" s="892"/>
      <c r="AS109" s="892"/>
      <c r="AT109" s="894"/>
      <c r="AU109" s="913" t="s">
        <v>394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395</v>
      </c>
      <c r="BR109" s="892"/>
      <c r="BS109" s="892"/>
      <c r="BT109" s="892"/>
      <c r="BU109" s="893"/>
      <c r="BV109" s="891" t="s">
        <v>287</v>
      </c>
      <c r="BW109" s="892"/>
      <c r="BX109" s="892"/>
      <c r="BY109" s="892"/>
      <c r="BZ109" s="893"/>
      <c r="CA109" s="891" t="s">
        <v>286</v>
      </c>
      <c r="CB109" s="892"/>
      <c r="CC109" s="892"/>
      <c r="CD109" s="892"/>
      <c r="CE109" s="893"/>
      <c r="CF109" s="914" t="s">
        <v>396</v>
      </c>
      <c r="CG109" s="914"/>
      <c r="CH109" s="914"/>
      <c r="CI109" s="914"/>
      <c r="CJ109" s="914"/>
      <c r="CK109" s="891" t="s">
        <v>397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395</v>
      </c>
      <c r="DH109" s="892"/>
      <c r="DI109" s="892"/>
      <c r="DJ109" s="892"/>
      <c r="DK109" s="893"/>
      <c r="DL109" s="891" t="s">
        <v>287</v>
      </c>
      <c r="DM109" s="892"/>
      <c r="DN109" s="892"/>
      <c r="DO109" s="892"/>
      <c r="DP109" s="893"/>
      <c r="DQ109" s="891" t="s">
        <v>286</v>
      </c>
      <c r="DR109" s="892"/>
      <c r="DS109" s="892"/>
      <c r="DT109" s="892"/>
      <c r="DU109" s="893"/>
      <c r="DV109" s="891" t="s">
        <v>396</v>
      </c>
      <c r="DW109" s="892"/>
      <c r="DX109" s="892"/>
      <c r="DY109" s="892"/>
      <c r="DZ109" s="894"/>
    </row>
    <row r="110" spans="1:131" s="197" customFormat="1" ht="26.25" customHeight="1">
      <c r="A110" s="895" t="s">
        <v>398</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80792429</v>
      </c>
      <c r="AB110" s="899"/>
      <c r="AC110" s="899"/>
      <c r="AD110" s="899"/>
      <c r="AE110" s="900"/>
      <c r="AF110" s="901">
        <v>82171817</v>
      </c>
      <c r="AG110" s="899"/>
      <c r="AH110" s="899"/>
      <c r="AI110" s="899"/>
      <c r="AJ110" s="900"/>
      <c r="AK110" s="901">
        <v>85087888</v>
      </c>
      <c r="AL110" s="899"/>
      <c r="AM110" s="899"/>
      <c r="AN110" s="899"/>
      <c r="AO110" s="900"/>
      <c r="AP110" s="902">
        <v>17.899999999999999</v>
      </c>
      <c r="AQ110" s="903"/>
      <c r="AR110" s="903"/>
      <c r="AS110" s="903"/>
      <c r="AT110" s="904"/>
      <c r="AU110" s="905" t="s">
        <v>61</v>
      </c>
      <c r="AV110" s="906"/>
      <c r="AW110" s="906"/>
      <c r="AX110" s="906"/>
      <c r="AY110" s="907"/>
      <c r="AZ110" s="949" t="s">
        <v>399</v>
      </c>
      <c r="BA110" s="896"/>
      <c r="BB110" s="896"/>
      <c r="BC110" s="896"/>
      <c r="BD110" s="896"/>
      <c r="BE110" s="896"/>
      <c r="BF110" s="896"/>
      <c r="BG110" s="896"/>
      <c r="BH110" s="896"/>
      <c r="BI110" s="896"/>
      <c r="BJ110" s="896"/>
      <c r="BK110" s="896"/>
      <c r="BL110" s="896"/>
      <c r="BM110" s="896"/>
      <c r="BN110" s="896"/>
      <c r="BO110" s="896"/>
      <c r="BP110" s="897"/>
      <c r="BQ110" s="935">
        <v>1885335467</v>
      </c>
      <c r="BR110" s="936"/>
      <c r="BS110" s="936"/>
      <c r="BT110" s="936"/>
      <c r="BU110" s="936"/>
      <c r="BV110" s="936">
        <v>1825924118</v>
      </c>
      <c r="BW110" s="936"/>
      <c r="BX110" s="936"/>
      <c r="BY110" s="936"/>
      <c r="BZ110" s="936"/>
      <c r="CA110" s="936">
        <v>1788771073</v>
      </c>
      <c r="CB110" s="936"/>
      <c r="CC110" s="936"/>
      <c r="CD110" s="936"/>
      <c r="CE110" s="936"/>
      <c r="CF110" s="950">
        <v>377.1</v>
      </c>
      <c r="CG110" s="951"/>
      <c r="CH110" s="951"/>
      <c r="CI110" s="951"/>
      <c r="CJ110" s="951"/>
      <c r="CK110" s="952" t="s">
        <v>400</v>
      </c>
      <c r="CL110" s="953"/>
      <c r="CM110" s="932" t="s">
        <v>401</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4223191</v>
      </c>
      <c r="DH110" s="936"/>
      <c r="DI110" s="936"/>
      <c r="DJ110" s="936"/>
      <c r="DK110" s="936"/>
      <c r="DL110" s="936">
        <v>3978698</v>
      </c>
      <c r="DM110" s="936"/>
      <c r="DN110" s="936"/>
      <c r="DO110" s="936"/>
      <c r="DP110" s="936"/>
      <c r="DQ110" s="936">
        <v>3729338</v>
      </c>
      <c r="DR110" s="936"/>
      <c r="DS110" s="936"/>
      <c r="DT110" s="936"/>
      <c r="DU110" s="936"/>
      <c r="DV110" s="937">
        <v>0.8</v>
      </c>
      <c r="DW110" s="937"/>
      <c r="DX110" s="937"/>
      <c r="DY110" s="937"/>
      <c r="DZ110" s="938"/>
    </row>
    <row r="111" spans="1:131" s="197" customFormat="1" ht="26.25" customHeight="1">
      <c r="A111" s="939" t="s">
        <v>402</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10995820</v>
      </c>
      <c r="AB111" s="943"/>
      <c r="AC111" s="943"/>
      <c r="AD111" s="943"/>
      <c r="AE111" s="944"/>
      <c r="AF111" s="945">
        <v>14432539</v>
      </c>
      <c r="AG111" s="943"/>
      <c r="AH111" s="943"/>
      <c r="AI111" s="943"/>
      <c r="AJ111" s="944"/>
      <c r="AK111" s="945">
        <v>13157095</v>
      </c>
      <c r="AL111" s="943"/>
      <c r="AM111" s="943"/>
      <c r="AN111" s="943"/>
      <c r="AO111" s="944"/>
      <c r="AP111" s="946">
        <v>2.8</v>
      </c>
      <c r="AQ111" s="947"/>
      <c r="AR111" s="947"/>
      <c r="AS111" s="947"/>
      <c r="AT111" s="948"/>
      <c r="AU111" s="908"/>
      <c r="AV111" s="909"/>
      <c r="AW111" s="909"/>
      <c r="AX111" s="909"/>
      <c r="AY111" s="910"/>
      <c r="AZ111" s="958" t="s">
        <v>403</v>
      </c>
      <c r="BA111" s="959"/>
      <c r="BB111" s="959"/>
      <c r="BC111" s="959"/>
      <c r="BD111" s="959"/>
      <c r="BE111" s="959"/>
      <c r="BF111" s="959"/>
      <c r="BG111" s="959"/>
      <c r="BH111" s="959"/>
      <c r="BI111" s="959"/>
      <c r="BJ111" s="959"/>
      <c r="BK111" s="959"/>
      <c r="BL111" s="959"/>
      <c r="BM111" s="959"/>
      <c r="BN111" s="959"/>
      <c r="BO111" s="959"/>
      <c r="BP111" s="960"/>
      <c r="BQ111" s="928">
        <v>21018087</v>
      </c>
      <c r="BR111" s="929"/>
      <c r="BS111" s="929"/>
      <c r="BT111" s="929"/>
      <c r="BU111" s="929"/>
      <c r="BV111" s="929">
        <v>20121985</v>
      </c>
      <c r="BW111" s="929"/>
      <c r="BX111" s="929"/>
      <c r="BY111" s="929"/>
      <c r="BZ111" s="929"/>
      <c r="CA111" s="929">
        <v>18905943</v>
      </c>
      <c r="CB111" s="929"/>
      <c r="CC111" s="929"/>
      <c r="CD111" s="929"/>
      <c r="CE111" s="929"/>
      <c r="CF111" s="923">
        <v>4</v>
      </c>
      <c r="CG111" s="924"/>
      <c r="CH111" s="924"/>
      <c r="CI111" s="924"/>
      <c r="CJ111" s="924"/>
      <c r="CK111" s="954"/>
      <c r="CL111" s="955"/>
      <c r="CM111" s="925" t="s">
        <v>404</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112</v>
      </c>
      <c r="DH111" s="929"/>
      <c r="DI111" s="929"/>
      <c r="DJ111" s="929"/>
      <c r="DK111" s="929"/>
      <c r="DL111" s="929" t="s">
        <v>112</v>
      </c>
      <c r="DM111" s="929"/>
      <c r="DN111" s="929"/>
      <c r="DO111" s="929"/>
      <c r="DP111" s="929"/>
      <c r="DQ111" s="929" t="s">
        <v>112</v>
      </c>
      <c r="DR111" s="929"/>
      <c r="DS111" s="929"/>
      <c r="DT111" s="929"/>
      <c r="DU111" s="929"/>
      <c r="DV111" s="930" t="s">
        <v>112</v>
      </c>
      <c r="DW111" s="930"/>
      <c r="DX111" s="930"/>
      <c r="DY111" s="930"/>
      <c r="DZ111" s="931"/>
    </row>
    <row r="112" spans="1:131" s="197" customFormat="1" ht="26.25" customHeight="1">
      <c r="A112" s="961" t="s">
        <v>405</v>
      </c>
      <c r="B112" s="962"/>
      <c r="C112" s="959" t="s">
        <v>406</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v>55879233</v>
      </c>
      <c r="AB112" s="968"/>
      <c r="AC112" s="968"/>
      <c r="AD112" s="968"/>
      <c r="AE112" s="969"/>
      <c r="AF112" s="970">
        <v>56317900</v>
      </c>
      <c r="AG112" s="968"/>
      <c r="AH112" s="968"/>
      <c r="AI112" s="968"/>
      <c r="AJ112" s="969"/>
      <c r="AK112" s="970">
        <v>55388333</v>
      </c>
      <c r="AL112" s="968"/>
      <c r="AM112" s="968"/>
      <c r="AN112" s="968"/>
      <c r="AO112" s="969"/>
      <c r="AP112" s="971">
        <v>11.7</v>
      </c>
      <c r="AQ112" s="972"/>
      <c r="AR112" s="972"/>
      <c r="AS112" s="972"/>
      <c r="AT112" s="973"/>
      <c r="AU112" s="908"/>
      <c r="AV112" s="909"/>
      <c r="AW112" s="909"/>
      <c r="AX112" s="909"/>
      <c r="AY112" s="910"/>
      <c r="AZ112" s="958" t="s">
        <v>407</v>
      </c>
      <c r="BA112" s="959"/>
      <c r="BB112" s="959"/>
      <c r="BC112" s="959"/>
      <c r="BD112" s="959"/>
      <c r="BE112" s="959"/>
      <c r="BF112" s="959"/>
      <c r="BG112" s="959"/>
      <c r="BH112" s="959"/>
      <c r="BI112" s="959"/>
      <c r="BJ112" s="959"/>
      <c r="BK112" s="959"/>
      <c r="BL112" s="959"/>
      <c r="BM112" s="959"/>
      <c r="BN112" s="959"/>
      <c r="BO112" s="959"/>
      <c r="BP112" s="960"/>
      <c r="BQ112" s="928">
        <v>524187120</v>
      </c>
      <c r="BR112" s="929"/>
      <c r="BS112" s="929"/>
      <c r="BT112" s="929"/>
      <c r="BU112" s="929"/>
      <c r="BV112" s="929">
        <v>512528260</v>
      </c>
      <c r="BW112" s="929"/>
      <c r="BX112" s="929"/>
      <c r="BY112" s="929"/>
      <c r="BZ112" s="929"/>
      <c r="CA112" s="929">
        <v>495046596</v>
      </c>
      <c r="CB112" s="929"/>
      <c r="CC112" s="929"/>
      <c r="CD112" s="929"/>
      <c r="CE112" s="929"/>
      <c r="CF112" s="923">
        <v>104.4</v>
      </c>
      <c r="CG112" s="924"/>
      <c r="CH112" s="924"/>
      <c r="CI112" s="924"/>
      <c r="CJ112" s="924"/>
      <c r="CK112" s="954"/>
      <c r="CL112" s="955"/>
      <c r="CM112" s="925" t="s">
        <v>408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1262</v>
      </c>
      <c r="DH112" s="929"/>
      <c r="DI112" s="929"/>
      <c r="DJ112" s="929"/>
      <c r="DK112" s="929"/>
      <c r="DL112" s="929" t="s">
        <v>112</v>
      </c>
      <c r="DM112" s="929"/>
      <c r="DN112" s="929"/>
      <c r="DO112" s="929"/>
      <c r="DP112" s="929"/>
      <c r="DQ112" s="929" t="s">
        <v>112</v>
      </c>
      <c r="DR112" s="929"/>
      <c r="DS112" s="929"/>
      <c r="DT112" s="929"/>
      <c r="DU112" s="929"/>
      <c r="DV112" s="930" t="s">
        <v>112</v>
      </c>
      <c r="DW112" s="930"/>
      <c r="DX112" s="930"/>
      <c r="DY112" s="930"/>
      <c r="DZ112" s="931"/>
    </row>
    <row r="113" spans="1:130" s="197" customFormat="1" ht="26.25" customHeight="1">
      <c r="A113" s="963"/>
      <c r="B113" s="964"/>
      <c r="C113" s="959" t="s">
        <v>409</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45159262</v>
      </c>
      <c r="AB113" s="943"/>
      <c r="AC113" s="943"/>
      <c r="AD113" s="943"/>
      <c r="AE113" s="944"/>
      <c r="AF113" s="945">
        <v>44077791</v>
      </c>
      <c r="AG113" s="943"/>
      <c r="AH113" s="943"/>
      <c r="AI113" s="943"/>
      <c r="AJ113" s="944"/>
      <c r="AK113" s="945">
        <v>42378747</v>
      </c>
      <c r="AL113" s="943"/>
      <c r="AM113" s="943"/>
      <c r="AN113" s="943"/>
      <c r="AO113" s="944"/>
      <c r="AP113" s="946">
        <v>8.9</v>
      </c>
      <c r="AQ113" s="947"/>
      <c r="AR113" s="947"/>
      <c r="AS113" s="947"/>
      <c r="AT113" s="948"/>
      <c r="AU113" s="908"/>
      <c r="AV113" s="909"/>
      <c r="AW113" s="909"/>
      <c r="AX113" s="909"/>
      <c r="AY113" s="910"/>
      <c r="AZ113" s="958" t="s">
        <v>410</v>
      </c>
      <c r="BA113" s="959"/>
      <c r="BB113" s="959"/>
      <c r="BC113" s="959"/>
      <c r="BD113" s="959"/>
      <c r="BE113" s="959"/>
      <c r="BF113" s="959"/>
      <c r="BG113" s="959"/>
      <c r="BH113" s="959"/>
      <c r="BI113" s="959"/>
      <c r="BJ113" s="959"/>
      <c r="BK113" s="959"/>
      <c r="BL113" s="959"/>
      <c r="BM113" s="959"/>
      <c r="BN113" s="959"/>
      <c r="BO113" s="959"/>
      <c r="BP113" s="960"/>
      <c r="BQ113" s="928">
        <v>38440967</v>
      </c>
      <c r="BR113" s="929"/>
      <c r="BS113" s="929"/>
      <c r="BT113" s="929"/>
      <c r="BU113" s="929"/>
      <c r="BV113" s="929">
        <v>36582611</v>
      </c>
      <c r="BW113" s="929"/>
      <c r="BX113" s="929"/>
      <c r="BY113" s="929"/>
      <c r="BZ113" s="929"/>
      <c r="CA113" s="929">
        <v>34753734</v>
      </c>
      <c r="CB113" s="929"/>
      <c r="CC113" s="929"/>
      <c r="CD113" s="929"/>
      <c r="CE113" s="929"/>
      <c r="CF113" s="923">
        <v>7.3</v>
      </c>
      <c r="CG113" s="924"/>
      <c r="CH113" s="924"/>
      <c r="CI113" s="924"/>
      <c r="CJ113" s="924"/>
      <c r="CK113" s="954"/>
      <c r="CL113" s="955"/>
      <c r="CM113" s="925" t="s">
        <v>411</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112</v>
      </c>
      <c r="DH113" s="968"/>
      <c r="DI113" s="968"/>
      <c r="DJ113" s="968"/>
      <c r="DK113" s="969"/>
      <c r="DL113" s="970" t="s">
        <v>112</v>
      </c>
      <c r="DM113" s="968"/>
      <c r="DN113" s="968"/>
      <c r="DO113" s="968"/>
      <c r="DP113" s="969"/>
      <c r="DQ113" s="970" t="s">
        <v>112</v>
      </c>
      <c r="DR113" s="968"/>
      <c r="DS113" s="968"/>
      <c r="DT113" s="968"/>
      <c r="DU113" s="969"/>
      <c r="DV113" s="971" t="s">
        <v>112</v>
      </c>
      <c r="DW113" s="972"/>
      <c r="DX113" s="972"/>
      <c r="DY113" s="972"/>
      <c r="DZ113" s="973"/>
    </row>
    <row r="114" spans="1:130" s="197" customFormat="1" ht="26.25" customHeight="1">
      <c r="A114" s="963"/>
      <c r="B114" s="964"/>
      <c r="C114" s="959" t="s">
        <v>412</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4092508</v>
      </c>
      <c r="AB114" s="968"/>
      <c r="AC114" s="968"/>
      <c r="AD114" s="968"/>
      <c r="AE114" s="969"/>
      <c r="AF114" s="970">
        <v>4267345</v>
      </c>
      <c r="AG114" s="968"/>
      <c r="AH114" s="968"/>
      <c r="AI114" s="968"/>
      <c r="AJ114" s="969"/>
      <c r="AK114" s="970">
        <v>4167718</v>
      </c>
      <c r="AL114" s="968"/>
      <c r="AM114" s="968"/>
      <c r="AN114" s="968"/>
      <c r="AO114" s="969"/>
      <c r="AP114" s="971">
        <v>0.9</v>
      </c>
      <c r="AQ114" s="972"/>
      <c r="AR114" s="972"/>
      <c r="AS114" s="972"/>
      <c r="AT114" s="973"/>
      <c r="AU114" s="908"/>
      <c r="AV114" s="909"/>
      <c r="AW114" s="909"/>
      <c r="AX114" s="909"/>
      <c r="AY114" s="910"/>
      <c r="AZ114" s="958" t="s">
        <v>413</v>
      </c>
      <c r="BA114" s="959"/>
      <c r="BB114" s="959"/>
      <c r="BC114" s="959"/>
      <c r="BD114" s="959"/>
      <c r="BE114" s="959"/>
      <c r="BF114" s="959"/>
      <c r="BG114" s="959"/>
      <c r="BH114" s="959"/>
      <c r="BI114" s="959"/>
      <c r="BJ114" s="959"/>
      <c r="BK114" s="959"/>
      <c r="BL114" s="959"/>
      <c r="BM114" s="959"/>
      <c r="BN114" s="959"/>
      <c r="BO114" s="959"/>
      <c r="BP114" s="960"/>
      <c r="BQ114" s="928">
        <v>140088768</v>
      </c>
      <c r="BR114" s="929"/>
      <c r="BS114" s="929"/>
      <c r="BT114" s="929"/>
      <c r="BU114" s="929"/>
      <c r="BV114" s="929">
        <v>137547264</v>
      </c>
      <c r="BW114" s="929"/>
      <c r="BX114" s="929"/>
      <c r="BY114" s="929"/>
      <c r="BZ114" s="929"/>
      <c r="CA114" s="929">
        <v>135177425</v>
      </c>
      <c r="CB114" s="929"/>
      <c r="CC114" s="929"/>
      <c r="CD114" s="929"/>
      <c r="CE114" s="929"/>
      <c r="CF114" s="923">
        <v>28.5</v>
      </c>
      <c r="CG114" s="924"/>
      <c r="CH114" s="924"/>
      <c r="CI114" s="924"/>
      <c r="CJ114" s="924"/>
      <c r="CK114" s="954"/>
      <c r="CL114" s="955"/>
      <c r="CM114" s="925" t="s">
        <v>414</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112</v>
      </c>
      <c r="DH114" s="968"/>
      <c r="DI114" s="968"/>
      <c r="DJ114" s="968"/>
      <c r="DK114" s="969"/>
      <c r="DL114" s="970" t="s">
        <v>112</v>
      </c>
      <c r="DM114" s="968"/>
      <c r="DN114" s="968"/>
      <c r="DO114" s="968"/>
      <c r="DP114" s="969"/>
      <c r="DQ114" s="970" t="s">
        <v>112</v>
      </c>
      <c r="DR114" s="968"/>
      <c r="DS114" s="968"/>
      <c r="DT114" s="968"/>
      <c r="DU114" s="969"/>
      <c r="DV114" s="971" t="s">
        <v>112</v>
      </c>
      <c r="DW114" s="972"/>
      <c r="DX114" s="972"/>
      <c r="DY114" s="972"/>
      <c r="DZ114" s="973"/>
    </row>
    <row r="115" spans="1:130" s="197" customFormat="1" ht="26.25" customHeight="1">
      <c r="A115" s="963"/>
      <c r="B115" s="964"/>
      <c r="C115" s="959" t="s">
        <v>415</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v>352121</v>
      </c>
      <c r="AB115" s="943"/>
      <c r="AC115" s="943"/>
      <c r="AD115" s="943"/>
      <c r="AE115" s="944"/>
      <c r="AF115" s="945">
        <v>329343</v>
      </c>
      <c r="AG115" s="943"/>
      <c r="AH115" s="943"/>
      <c r="AI115" s="943"/>
      <c r="AJ115" s="944"/>
      <c r="AK115" s="945">
        <v>328081</v>
      </c>
      <c r="AL115" s="943"/>
      <c r="AM115" s="943"/>
      <c r="AN115" s="943"/>
      <c r="AO115" s="944"/>
      <c r="AP115" s="946">
        <v>0.1</v>
      </c>
      <c r="AQ115" s="947"/>
      <c r="AR115" s="947"/>
      <c r="AS115" s="947"/>
      <c r="AT115" s="948"/>
      <c r="AU115" s="908"/>
      <c r="AV115" s="909"/>
      <c r="AW115" s="909"/>
      <c r="AX115" s="909"/>
      <c r="AY115" s="910"/>
      <c r="AZ115" s="958" t="s">
        <v>416</v>
      </c>
      <c r="BA115" s="959"/>
      <c r="BB115" s="959"/>
      <c r="BC115" s="959"/>
      <c r="BD115" s="959"/>
      <c r="BE115" s="959"/>
      <c r="BF115" s="959"/>
      <c r="BG115" s="959"/>
      <c r="BH115" s="959"/>
      <c r="BI115" s="959"/>
      <c r="BJ115" s="959"/>
      <c r="BK115" s="959"/>
      <c r="BL115" s="959"/>
      <c r="BM115" s="959"/>
      <c r="BN115" s="959"/>
      <c r="BO115" s="959"/>
      <c r="BP115" s="960"/>
      <c r="BQ115" s="928">
        <v>54519550</v>
      </c>
      <c r="BR115" s="929"/>
      <c r="BS115" s="929"/>
      <c r="BT115" s="929"/>
      <c r="BU115" s="929"/>
      <c r="BV115" s="929">
        <v>40850811</v>
      </c>
      <c r="BW115" s="929"/>
      <c r="BX115" s="929"/>
      <c r="BY115" s="929"/>
      <c r="BZ115" s="929"/>
      <c r="CA115" s="929">
        <v>36613566</v>
      </c>
      <c r="CB115" s="929"/>
      <c r="CC115" s="929"/>
      <c r="CD115" s="929"/>
      <c r="CE115" s="929"/>
      <c r="CF115" s="923">
        <v>7.7</v>
      </c>
      <c r="CG115" s="924"/>
      <c r="CH115" s="924"/>
      <c r="CI115" s="924"/>
      <c r="CJ115" s="924"/>
      <c r="CK115" s="954"/>
      <c r="CL115" s="955"/>
      <c r="CM115" s="958" t="s">
        <v>417</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v>5569735</v>
      </c>
      <c r="DH115" s="968"/>
      <c r="DI115" s="968"/>
      <c r="DJ115" s="968"/>
      <c r="DK115" s="969"/>
      <c r="DL115" s="970">
        <v>5513753</v>
      </c>
      <c r="DM115" s="968"/>
      <c r="DN115" s="968"/>
      <c r="DO115" s="968"/>
      <c r="DP115" s="969"/>
      <c r="DQ115" s="970">
        <v>5149595</v>
      </c>
      <c r="DR115" s="968"/>
      <c r="DS115" s="968"/>
      <c r="DT115" s="968"/>
      <c r="DU115" s="969"/>
      <c r="DV115" s="971">
        <v>1.1000000000000001</v>
      </c>
      <c r="DW115" s="972"/>
      <c r="DX115" s="972"/>
      <c r="DY115" s="972"/>
      <c r="DZ115" s="973"/>
    </row>
    <row r="116" spans="1:130" s="197" customFormat="1" ht="26.25" customHeight="1">
      <c r="A116" s="965"/>
      <c r="B116" s="966"/>
      <c r="C116" s="980" t="s">
        <v>418</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112</v>
      </c>
      <c r="AB116" s="968"/>
      <c r="AC116" s="968"/>
      <c r="AD116" s="968"/>
      <c r="AE116" s="969"/>
      <c r="AF116" s="970" t="s">
        <v>112</v>
      </c>
      <c r="AG116" s="968"/>
      <c r="AH116" s="968"/>
      <c r="AI116" s="968"/>
      <c r="AJ116" s="969"/>
      <c r="AK116" s="970" t="s">
        <v>112</v>
      </c>
      <c r="AL116" s="968"/>
      <c r="AM116" s="968"/>
      <c r="AN116" s="968"/>
      <c r="AO116" s="969"/>
      <c r="AP116" s="971" t="s">
        <v>112</v>
      </c>
      <c r="AQ116" s="972"/>
      <c r="AR116" s="972"/>
      <c r="AS116" s="972"/>
      <c r="AT116" s="973"/>
      <c r="AU116" s="908"/>
      <c r="AV116" s="909"/>
      <c r="AW116" s="909"/>
      <c r="AX116" s="909"/>
      <c r="AY116" s="910"/>
      <c r="AZ116" s="958" t="s">
        <v>419</v>
      </c>
      <c r="BA116" s="959"/>
      <c r="BB116" s="959"/>
      <c r="BC116" s="959"/>
      <c r="BD116" s="959"/>
      <c r="BE116" s="959"/>
      <c r="BF116" s="959"/>
      <c r="BG116" s="959"/>
      <c r="BH116" s="959"/>
      <c r="BI116" s="959"/>
      <c r="BJ116" s="959"/>
      <c r="BK116" s="959"/>
      <c r="BL116" s="959"/>
      <c r="BM116" s="959"/>
      <c r="BN116" s="959"/>
      <c r="BO116" s="959"/>
      <c r="BP116" s="960"/>
      <c r="BQ116" s="928" t="s">
        <v>112</v>
      </c>
      <c r="BR116" s="929"/>
      <c r="BS116" s="929"/>
      <c r="BT116" s="929"/>
      <c r="BU116" s="929"/>
      <c r="BV116" s="929" t="s">
        <v>112</v>
      </c>
      <c r="BW116" s="929"/>
      <c r="BX116" s="929"/>
      <c r="BY116" s="929"/>
      <c r="BZ116" s="929"/>
      <c r="CA116" s="929" t="s">
        <v>112</v>
      </c>
      <c r="CB116" s="929"/>
      <c r="CC116" s="929"/>
      <c r="CD116" s="929"/>
      <c r="CE116" s="929"/>
      <c r="CF116" s="923" t="s">
        <v>112</v>
      </c>
      <c r="CG116" s="924"/>
      <c r="CH116" s="924"/>
      <c r="CI116" s="924"/>
      <c r="CJ116" s="924"/>
      <c r="CK116" s="954"/>
      <c r="CL116" s="955"/>
      <c r="CM116" s="925" t="s">
        <v>420</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112</v>
      </c>
      <c r="DH116" s="968"/>
      <c r="DI116" s="968"/>
      <c r="DJ116" s="968"/>
      <c r="DK116" s="969"/>
      <c r="DL116" s="970" t="s">
        <v>112</v>
      </c>
      <c r="DM116" s="968"/>
      <c r="DN116" s="968"/>
      <c r="DO116" s="968"/>
      <c r="DP116" s="969"/>
      <c r="DQ116" s="970" t="s">
        <v>112</v>
      </c>
      <c r="DR116" s="968"/>
      <c r="DS116" s="968"/>
      <c r="DT116" s="968"/>
      <c r="DU116" s="969"/>
      <c r="DV116" s="971" t="s">
        <v>112</v>
      </c>
      <c r="DW116" s="972"/>
      <c r="DX116" s="972"/>
      <c r="DY116" s="972"/>
      <c r="DZ116" s="973"/>
    </row>
    <row r="117" spans="1:130" s="197" customFormat="1" ht="26.25" customHeight="1">
      <c r="A117" s="913" t="s">
        <v>171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421</v>
      </c>
      <c r="Z117" s="893"/>
      <c r="AA117" s="1005">
        <v>197271373</v>
      </c>
      <c r="AB117" s="975"/>
      <c r="AC117" s="975"/>
      <c r="AD117" s="975"/>
      <c r="AE117" s="976"/>
      <c r="AF117" s="974">
        <v>201596735</v>
      </c>
      <c r="AG117" s="975"/>
      <c r="AH117" s="975"/>
      <c r="AI117" s="975"/>
      <c r="AJ117" s="976"/>
      <c r="AK117" s="974">
        <v>200507862</v>
      </c>
      <c r="AL117" s="975"/>
      <c r="AM117" s="975"/>
      <c r="AN117" s="975"/>
      <c r="AO117" s="976"/>
      <c r="AP117" s="977"/>
      <c r="AQ117" s="978"/>
      <c r="AR117" s="978"/>
      <c r="AS117" s="978"/>
      <c r="AT117" s="979"/>
      <c r="AU117" s="908"/>
      <c r="AV117" s="909"/>
      <c r="AW117" s="909"/>
      <c r="AX117" s="909"/>
      <c r="AY117" s="910"/>
      <c r="AZ117" s="1004" t="s">
        <v>422</v>
      </c>
      <c r="BA117" s="980"/>
      <c r="BB117" s="980"/>
      <c r="BC117" s="980"/>
      <c r="BD117" s="980"/>
      <c r="BE117" s="980"/>
      <c r="BF117" s="980"/>
      <c r="BG117" s="980"/>
      <c r="BH117" s="980"/>
      <c r="BI117" s="980"/>
      <c r="BJ117" s="980"/>
      <c r="BK117" s="980"/>
      <c r="BL117" s="980"/>
      <c r="BM117" s="980"/>
      <c r="BN117" s="980"/>
      <c r="BO117" s="980"/>
      <c r="BP117" s="981"/>
      <c r="BQ117" s="994">
        <v>993710</v>
      </c>
      <c r="BR117" s="995"/>
      <c r="BS117" s="995"/>
      <c r="BT117" s="995"/>
      <c r="BU117" s="995"/>
      <c r="BV117" s="995">
        <v>925961</v>
      </c>
      <c r="BW117" s="995"/>
      <c r="BX117" s="995"/>
      <c r="BY117" s="995"/>
      <c r="BZ117" s="995"/>
      <c r="CA117" s="995">
        <v>753424</v>
      </c>
      <c r="CB117" s="995"/>
      <c r="CC117" s="995"/>
      <c r="CD117" s="995"/>
      <c r="CE117" s="995"/>
      <c r="CF117" s="923">
        <v>0.2</v>
      </c>
      <c r="CG117" s="924"/>
      <c r="CH117" s="924"/>
      <c r="CI117" s="924"/>
      <c r="CJ117" s="924"/>
      <c r="CK117" s="954"/>
      <c r="CL117" s="955"/>
      <c r="CM117" s="925" t="s">
        <v>423</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112</v>
      </c>
      <c r="DH117" s="968"/>
      <c r="DI117" s="968"/>
      <c r="DJ117" s="968"/>
      <c r="DK117" s="969"/>
      <c r="DL117" s="970" t="s">
        <v>112</v>
      </c>
      <c r="DM117" s="968"/>
      <c r="DN117" s="968"/>
      <c r="DO117" s="968"/>
      <c r="DP117" s="969"/>
      <c r="DQ117" s="970" t="s">
        <v>112</v>
      </c>
      <c r="DR117" s="968"/>
      <c r="DS117" s="968"/>
      <c r="DT117" s="968"/>
      <c r="DU117" s="969"/>
      <c r="DV117" s="971" t="s">
        <v>112</v>
      </c>
      <c r="DW117" s="972"/>
      <c r="DX117" s="972"/>
      <c r="DY117" s="972"/>
      <c r="DZ117" s="973"/>
    </row>
    <row r="118" spans="1:130" s="197" customFormat="1" ht="26.25" customHeight="1">
      <c r="A118" s="913" t="s">
        <v>397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395</v>
      </c>
      <c r="AB118" s="892"/>
      <c r="AC118" s="892"/>
      <c r="AD118" s="892"/>
      <c r="AE118" s="893"/>
      <c r="AF118" s="891" t="s">
        <v>287</v>
      </c>
      <c r="AG118" s="892"/>
      <c r="AH118" s="892"/>
      <c r="AI118" s="892"/>
      <c r="AJ118" s="893"/>
      <c r="AK118" s="891" t="s">
        <v>286</v>
      </c>
      <c r="AL118" s="892"/>
      <c r="AM118" s="892"/>
      <c r="AN118" s="892"/>
      <c r="AO118" s="893"/>
      <c r="AP118" s="999" t="s">
        <v>396</v>
      </c>
      <c r="AQ118" s="1000"/>
      <c r="AR118" s="1000"/>
      <c r="AS118" s="1000"/>
      <c r="AT118" s="1001"/>
      <c r="AU118" s="911"/>
      <c r="AV118" s="912"/>
      <c r="AW118" s="912"/>
      <c r="AX118" s="912"/>
      <c r="AY118" s="912"/>
      <c r="AZ118" s="228" t="s">
        <v>171</v>
      </c>
      <c r="BA118" s="228"/>
      <c r="BB118" s="228"/>
      <c r="BC118" s="228"/>
      <c r="BD118" s="228"/>
      <c r="BE118" s="228"/>
      <c r="BF118" s="228"/>
      <c r="BG118" s="228"/>
      <c r="BH118" s="228"/>
      <c r="BI118" s="228"/>
      <c r="BJ118" s="228"/>
      <c r="BK118" s="228"/>
      <c r="BL118" s="228"/>
      <c r="BM118" s="228"/>
      <c r="BN118" s="228"/>
      <c r="BO118" s="1002" t="s">
        <v>424</v>
      </c>
      <c r="BP118" s="1003"/>
      <c r="BQ118" s="994">
        <v>2664583669</v>
      </c>
      <c r="BR118" s="995"/>
      <c r="BS118" s="995"/>
      <c r="BT118" s="995"/>
      <c r="BU118" s="995"/>
      <c r="BV118" s="995">
        <v>2574481010</v>
      </c>
      <c r="BW118" s="995"/>
      <c r="BX118" s="995"/>
      <c r="BY118" s="995"/>
      <c r="BZ118" s="995"/>
      <c r="CA118" s="995">
        <v>2510021761</v>
      </c>
      <c r="CB118" s="995"/>
      <c r="CC118" s="995"/>
      <c r="CD118" s="995"/>
      <c r="CE118" s="995"/>
      <c r="CF118" s="996"/>
      <c r="CG118" s="997"/>
      <c r="CH118" s="997"/>
      <c r="CI118" s="997"/>
      <c r="CJ118" s="998"/>
      <c r="CK118" s="954"/>
      <c r="CL118" s="955"/>
      <c r="CM118" s="925" t="s">
        <v>425</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112</v>
      </c>
      <c r="DH118" s="968"/>
      <c r="DI118" s="968"/>
      <c r="DJ118" s="968"/>
      <c r="DK118" s="969"/>
      <c r="DL118" s="970" t="s">
        <v>112</v>
      </c>
      <c r="DM118" s="968"/>
      <c r="DN118" s="968"/>
      <c r="DO118" s="968"/>
      <c r="DP118" s="969"/>
      <c r="DQ118" s="970" t="s">
        <v>112</v>
      </c>
      <c r="DR118" s="968"/>
      <c r="DS118" s="968"/>
      <c r="DT118" s="968"/>
      <c r="DU118" s="969"/>
      <c r="DV118" s="971" t="s">
        <v>112</v>
      </c>
      <c r="DW118" s="972"/>
      <c r="DX118" s="972"/>
      <c r="DY118" s="972"/>
      <c r="DZ118" s="973"/>
    </row>
    <row r="119" spans="1:130" s="197" customFormat="1" ht="26.25" customHeight="1">
      <c r="A119" s="983" t="s">
        <v>400</v>
      </c>
      <c r="B119" s="953"/>
      <c r="C119" s="932" t="s">
        <v>401</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v>348255</v>
      </c>
      <c r="AB119" s="899"/>
      <c r="AC119" s="899"/>
      <c r="AD119" s="899"/>
      <c r="AE119" s="900"/>
      <c r="AF119" s="901">
        <v>325477</v>
      </c>
      <c r="AG119" s="899"/>
      <c r="AH119" s="899"/>
      <c r="AI119" s="899"/>
      <c r="AJ119" s="900"/>
      <c r="AK119" s="901">
        <v>325477</v>
      </c>
      <c r="AL119" s="899"/>
      <c r="AM119" s="899"/>
      <c r="AN119" s="899"/>
      <c r="AO119" s="900"/>
      <c r="AP119" s="902">
        <v>0.1</v>
      </c>
      <c r="AQ119" s="903"/>
      <c r="AR119" s="903"/>
      <c r="AS119" s="903"/>
      <c r="AT119" s="904"/>
      <c r="AU119" s="986" t="s">
        <v>426</v>
      </c>
      <c r="AV119" s="987"/>
      <c r="AW119" s="987"/>
      <c r="AX119" s="987"/>
      <c r="AY119" s="988"/>
      <c r="AZ119" s="949" t="s">
        <v>427</v>
      </c>
      <c r="BA119" s="896"/>
      <c r="BB119" s="896"/>
      <c r="BC119" s="896"/>
      <c r="BD119" s="896"/>
      <c r="BE119" s="896"/>
      <c r="BF119" s="896"/>
      <c r="BG119" s="896"/>
      <c r="BH119" s="896"/>
      <c r="BI119" s="896"/>
      <c r="BJ119" s="896"/>
      <c r="BK119" s="896"/>
      <c r="BL119" s="896"/>
      <c r="BM119" s="896"/>
      <c r="BN119" s="896"/>
      <c r="BO119" s="896"/>
      <c r="BP119" s="897"/>
      <c r="BQ119" s="935">
        <v>249829784</v>
      </c>
      <c r="BR119" s="936"/>
      <c r="BS119" s="936"/>
      <c r="BT119" s="936"/>
      <c r="BU119" s="936"/>
      <c r="BV119" s="936">
        <v>239184951</v>
      </c>
      <c r="BW119" s="936"/>
      <c r="BX119" s="936"/>
      <c r="BY119" s="936"/>
      <c r="BZ119" s="936"/>
      <c r="CA119" s="936">
        <v>235358447</v>
      </c>
      <c r="CB119" s="936"/>
      <c r="CC119" s="936"/>
      <c r="CD119" s="936"/>
      <c r="CE119" s="936"/>
      <c r="CF119" s="950">
        <v>49.6</v>
      </c>
      <c r="CG119" s="951"/>
      <c r="CH119" s="951"/>
      <c r="CI119" s="951"/>
      <c r="CJ119" s="951"/>
      <c r="CK119" s="956"/>
      <c r="CL119" s="957"/>
      <c r="CM119" s="1013" t="s">
        <v>428</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v>11223899</v>
      </c>
      <c r="DH119" s="1007"/>
      <c r="DI119" s="1007"/>
      <c r="DJ119" s="1007"/>
      <c r="DK119" s="1008"/>
      <c r="DL119" s="1009">
        <v>10629534</v>
      </c>
      <c r="DM119" s="1007"/>
      <c r="DN119" s="1007"/>
      <c r="DO119" s="1007"/>
      <c r="DP119" s="1008"/>
      <c r="DQ119" s="1009">
        <v>10027010</v>
      </c>
      <c r="DR119" s="1007"/>
      <c r="DS119" s="1007"/>
      <c r="DT119" s="1007"/>
      <c r="DU119" s="1008"/>
      <c r="DV119" s="1010">
        <v>2.1</v>
      </c>
      <c r="DW119" s="1011"/>
      <c r="DX119" s="1011"/>
      <c r="DY119" s="1011"/>
      <c r="DZ119" s="1012"/>
    </row>
    <row r="120" spans="1:130" s="197" customFormat="1" ht="26.25" customHeight="1">
      <c r="A120" s="984"/>
      <c r="B120" s="955"/>
      <c r="C120" s="925" t="s">
        <v>404</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112</v>
      </c>
      <c r="AB120" s="968"/>
      <c r="AC120" s="968"/>
      <c r="AD120" s="968"/>
      <c r="AE120" s="969"/>
      <c r="AF120" s="970" t="s">
        <v>112</v>
      </c>
      <c r="AG120" s="968"/>
      <c r="AH120" s="968"/>
      <c r="AI120" s="968"/>
      <c r="AJ120" s="969"/>
      <c r="AK120" s="970" t="s">
        <v>112</v>
      </c>
      <c r="AL120" s="968"/>
      <c r="AM120" s="968"/>
      <c r="AN120" s="968"/>
      <c r="AO120" s="969"/>
      <c r="AP120" s="971" t="s">
        <v>112</v>
      </c>
      <c r="AQ120" s="972"/>
      <c r="AR120" s="972"/>
      <c r="AS120" s="972"/>
      <c r="AT120" s="973"/>
      <c r="AU120" s="989"/>
      <c r="AV120" s="990"/>
      <c r="AW120" s="990"/>
      <c r="AX120" s="990"/>
      <c r="AY120" s="991"/>
      <c r="AZ120" s="958" t="s">
        <v>429</v>
      </c>
      <c r="BA120" s="959"/>
      <c r="BB120" s="959"/>
      <c r="BC120" s="959"/>
      <c r="BD120" s="959"/>
      <c r="BE120" s="959"/>
      <c r="BF120" s="959"/>
      <c r="BG120" s="959"/>
      <c r="BH120" s="959"/>
      <c r="BI120" s="959"/>
      <c r="BJ120" s="959"/>
      <c r="BK120" s="959"/>
      <c r="BL120" s="959"/>
      <c r="BM120" s="959"/>
      <c r="BN120" s="959"/>
      <c r="BO120" s="959"/>
      <c r="BP120" s="960"/>
      <c r="BQ120" s="928">
        <v>551095943</v>
      </c>
      <c r="BR120" s="929"/>
      <c r="BS120" s="929"/>
      <c r="BT120" s="929"/>
      <c r="BU120" s="929"/>
      <c r="BV120" s="929">
        <v>561434938</v>
      </c>
      <c r="BW120" s="929"/>
      <c r="BX120" s="929"/>
      <c r="BY120" s="929"/>
      <c r="BZ120" s="929"/>
      <c r="CA120" s="929">
        <v>560926118</v>
      </c>
      <c r="CB120" s="929"/>
      <c r="CC120" s="929"/>
      <c r="CD120" s="929"/>
      <c r="CE120" s="929"/>
      <c r="CF120" s="923">
        <v>118.3</v>
      </c>
      <c r="CG120" s="924"/>
      <c r="CH120" s="924"/>
      <c r="CI120" s="924"/>
      <c r="CJ120" s="924"/>
      <c r="CK120" s="1022" t="s">
        <v>430</v>
      </c>
      <c r="CL120" s="1023"/>
      <c r="CM120" s="1023"/>
      <c r="CN120" s="1023"/>
      <c r="CO120" s="1024"/>
      <c r="CP120" s="1030" t="s">
        <v>378</v>
      </c>
      <c r="CQ120" s="1031"/>
      <c r="CR120" s="1031"/>
      <c r="CS120" s="1031"/>
      <c r="CT120" s="1031"/>
      <c r="CU120" s="1031"/>
      <c r="CV120" s="1031"/>
      <c r="CW120" s="1031"/>
      <c r="CX120" s="1031"/>
      <c r="CY120" s="1031"/>
      <c r="CZ120" s="1031"/>
      <c r="DA120" s="1031"/>
      <c r="DB120" s="1031"/>
      <c r="DC120" s="1031"/>
      <c r="DD120" s="1031"/>
      <c r="DE120" s="1031"/>
      <c r="DF120" s="1032"/>
      <c r="DG120" s="935">
        <v>348832971</v>
      </c>
      <c r="DH120" s="936"/>
      <c r="DI120" s="936"/>
      <c r="DJ120" s="936"/>
      <c r="DK120" s="936"/>
      <c r="DL120" s="936">
        <v>351934482</v>
      </c>
      <c r="DM120" s="936"/>
      <c r="DN120" s="936"/>
      <c r="DO120" s="936"/>
      <c r="DP120" s="936"/>
      <c r="DQ120" s="936">
        <v>352536862</v>
      </c>
      <c r="DR120" s="936"/>
      <c r="DS120" s="936"/>
      <c r="DT120" s="936"/>
      <c r="DU120" s="936"/>
      <c r="DV120" s="937">
        <v>74.3</v>
      </c>
      <c r="DW120" s="937"/>
      <c r="DX120" s="937"/>
      <c r="DY120" s="937"/>
      <c r="DZ120" s="938"/>
    </row>
    <row r="121" spans="1:130" s="197" customFormat="1" ht="26.25" customHeight="1">
      <c r="A121" s="984"/>
      <c r="B121" s="955"/>
      <c r="C121" s="1019" t="s">
        <v>431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v>1262</v>
      </c>
      <c r="AB121" s="968"/>
      <c r="AC121" s="968"/>
      <c r="AD121" s="968"/>
      <c r="AE121" s="969"/>
      <c r="AF121" s="970">
        <v>1262</v>
      </c>
      <c r="AG121" s="968"/>
      <c r="AH121" s="968"/>
      <c r="AI121" s="968"/>
      <c r="AJ121" s="969"/>
      <c r="AK121" s="970" t="s">
        <v>112</v>
      </c>
      <c r="AL121" s="968"/>
      <c r="AM121" s="968"/>
      <c r="AN121" s="968"/>
      <c r="AO121" s="969"/>
      <c r="AP121" s="971" t="s">
        <v>112</v>
      </c>
      <c r="AQ121" s="972"/>
      <c r="AR121" s="972"/>
      <c r="AS121" s="972"/>
      <c r="AT121" s="973"/>
      <c r="AU121" s="989"/>
      <c r="AV121" s="990"/>
      <c r="AW121" s="990"/>
      <c r="AX121" s="990"/>
      <c r="AY121" s="991"/>
      <c r="AZ121" s="1004" t="s">
        <v>432</v>
      </c>
      <c r="BA121" s="980"/>
      <c r="BB121" s="980"/>
      <c r="BC121" s="980"/>
      <c r="BD121" s="980"/>
      <c r="BE121" s="980"/>
      <c r="BF121" s="980"/>
      <c r="BG121" s="980"/>
      <c r="BH121" s="980"/>
      <c r="BI121" s="980"/>
      <c r="BJ121" s="980"/>
      <c r="BK121" s="980"/>
      <c r="BL121" s="980"/>
      <c r="BM121" s="980"/>
      <c r="BN121" s="980"/>
      <c r="BO121" s="980"/>
      <c r="BP121" s="981"/>
      <c r="BQ121" s="994">
        <v>990697654</v>
      </c>
      <c r="BR121" s="995"/>
      <c r="BS121" s="995"/>
      <c r="BT121" s="995"/>
      <c r="BU121" s="995"/>
      <c r="BV121" s="995">
        <v>990031287</v>
      </c>
      <c r="BW121" s="995"/>
      <c r="BX121" s="995"/>
      <c r="BY121" s="995"/>
      <c r="BZ121" s="995"/>
      <c r="CA121" s="995">
        <v>983731570</v>
      </c>
      <c r="CB121" s="995"/>
      <c r="CC121" s="995"/>
      <c r="CD121" s="995"/>
      <c r="CE121" s="995"/>
      <c r="CF121" s="1033">
        <v>207.4</v>
      </c>
      <c r="CG121" s="1034"/>
      <c r="CH121" s="1034"/>
      <c r="CI121" s="1034"/>
      <c r="CJ121" s="1034"/>
      <c r="CK121" s="1025"/>
      <c r="CL121" s="1026"/>
      <c r="CM121" s="1026"/>
      <c r="CN121" s="1026"/>
      <c r="CO121" s="1027"/>
      <c r="CP121" s="1016" t="s">
        <v>379</v>
      </c>
      <c r="CQ121" s="1017"/>
      <c r="CR121" s="1017"/>
      <c r="CS121" s="1017"/>
      <c r="CT121" s="1017"/>
      <c r="CU121" s="1017"/>
      <c r="CV121" s="1017"/>
      <c r="CW121" s="1017"/>
      <c r="CX121" s="1017"/>
      <c r="CY121" s="1017"/>
      <c r="CZ121" s="1017"/>
      <c r="DA121" s="1017"/>
      <c r="DB121" s="1017"/>
      <c r="DC121" s="1017"/>
      <c r="DD121" s="1017"/>
      <c r="DE121" s="1017"/>
      <c r="DF121" s="1018"/>
      <c r="DG121" s="928">
        <v>131903817</v>
      </c>
      <c r="DH121" s="929"/>
      <c r="DI121" s="929"/>
      <c r="DJ121" s="929"/>
      <c r="DK121" s="929"/>
      <c r="DL121" s="929">
        <v>121733233</v>
      </c>
      <c r="DM121" s="929"/>
      <c r="DN121" s="929"/>
      <c r="DO121" s="929"/>
      <c r="DP121" s="929"/>
      <c r="DQ121" s="929">
        <v>106783293</v>
      </c>
      <c r="DR121" s="929"/>
      <c r="DS121" s="929"/>
      <c r="DT121" s="929"/>
      <c r="DU121" s="929"/>
      <c r="DV121" s="930">
        <v>22.5</v>
      </c>
      <c r="DW121" s="930"/>
      <c r="DX121" s="930"/>
      <c r="DY121" s="930"/>
      <c r="DZ121" s="931"/>
    </row>
    <row r="122" spans="1:130" s="197" customFormat="1" ht="26.25" customHeight="1">
      <c r="A122" s="984"/>
      <c r="B122" s="955"/>
      <c r="C122" s="925" t="s">
        <v>414</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112</v>
      </c>
      <c r="AB122" s="968"/>
      <c r="AC122" s="968"/>
      <c r="AD122" s="968"/>
      <c r="AE122" s="969"/>
      <c r="AF122" s="970" t="s">
        <v>112</v>
      </c>
      <c r="AG122" s="968"/>
      <c r="AH122" s="968"/>
      <c r="AI122" s="968"/>
      <c r="AJ122" s="969"/>
      <c r="AK122" s="970" t="s">
        <v>112</v>
      </c>
      <c r="AL122" s="968"/>
      <c r="AM122" s="968"/>
      <c r="AN122" s="968"/>
      <c r="AO122" s="969"/>
      <c r="AP122" s="971" t="s">
        <v>112</v>
      </c>
      <c r="AQ122" s="972"/>
      <c r="AR122" s="972"/>
      <c r="AS122" s="972"/>
      <c r="AT122" s="973"/>
      <c r="AU122" s="992"/>
      <c r="AV122" s="993"/>
      <c r="AW122" s="993"/>
      <c r="AX122" s="993"/>
      <c r="AY122" s="993"/>
      <c r="AZ122" s="228" t="s">
        <v>171</v>
      </c>
      <c r="BA122" s="228"/>
      <c r="BB122" s="228"/>
      <c r="BC122" s="228"/>
      <c r="BD122" s="228"/>
      <c r="BE122" s="228"/>
      <c r="BF122" s="228"/>
      <c r="BG122" s="228"/>
      <c r="BH122" s="228"/>
      <c r="BI122" s="228"/>
      <c r="BJ122" s="228"/>
      <c r="BK122" s="228"/>
      <c r="BL122" s="228"/>
      <c r="BM122" s="228"/>
      <c r="BN122" s="228"/>
      <c r="BO122" s="1002" t="s">
        <v>433</v>
      </c>
      <c r="BP122" s="1003"/>
      <c r="BQ122" s="1043">
        <v>1791623381</v>
      </c>
      <c r="BR122" s="1044"/>
      <c r="BS122" s="1044"/>
      <c r="BT122" s="1044"/>
      <c r="BU122" s="1044"/>
      <c r="BV122" s="1044">
        <v>1790651176</v>
      </c>
      <c r="BW122" s="1044"/>
      <c r="BX122" s="1044"/>
      <c r="BY122" s="1044"/>
      <c r="BZ122" s="1044"/>
      <c r="CA122" s="1044">
        <v>1780016135</v>
      </c>
      <c r="CB122" s="1044"/>
      <c r="CC122" s="1044"/>
      <c r="CD122" s="1044"/>
      <c r="CE122" s="1044"/>
      <c r="CF122" s="996"/>
      <c r="CG122" s="997"/>
      <c r="CH122" s="997"/>
      <c r="CI122" s="997"/>
      <c r="CJ122" s="998"/>
      <c r="CK122" s="1025"/>
      <c r="CL122" s="1026"/>
      <c r="CM122" s="1026"/>
      <c r="CN122" s="1026"/>
      <c r="CO122" s="1027"/>
      <c r="CP122" s="1016" t="s">
        <v>377</v>
      </c>
      <c r="CQ122" s="1017"/>
      <c r="CR122" s="1017"/>
      <c r="CS122" s="1017"/>
      <c r="CT122" s="1017"/>
      <c r="CU122" s="1017"/>
      <c r="CV122" s="1017"/>
      <c r="CW122" s="1017"/>
      <c r="CX122" s="1017"/>
      <c r="CY122" s="1017"/>
      <c r="CZ122" s="1017"/>
      <c r="DA122" s="1017"/>
      <c r="DB122" s="1017"/>
      <c r="DC122" s="1017"/>
      <c r="DD122" s="1017"/>
      <c r="DE122" s="1017"/>
      <c r="DF122" s="1018"/>
      <c r="DG122" s="928">
        <v>18597460</v>
      </c>
      <c r="DH122" s="929"/>
      <c r="DI122" s="929"/>
      <c r="DJ122" s="929"/>
      <c r="DK122" s="929"/>
      <c r="DL122" s="929">
        <v>17046569</v>
      </c>
      <c r="DM122" s="929"/>
      <c r="DN122" s="929"/>
      <c r="DO122" s="929"/>
      <c r="DP122" s="929"/>
      <c r="DQ122" s="929">
        <v>18216248</v>
      </c>
      <c r="DR122" s="929"/>
      <c r="DS122" s="929"/>
      <c r="DT122" s="929"/>
      <c r="DU122" s="929"/>
      <c r="DV122" s="930">
        <v>3.8</v>
      </c>
      <c r="DW122" s="930"/>
      <c r="DX122" s="930"/>
      <c r="DY122" s="930"/>
      <c r="DZ122" s="931"/>
    </row>
    <row r="123" spans="1:130" s="197" customFormat="1" ht="26.25" customHeight="1" thickBot="1">
      <c r="A123" s="984"/>
      <c r="B123" s="955"/>
      <c r="C123" s="925" t="s">
        <v>420</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112</v>
      </c>
      <c r="AB123" s="968"/>
      <c r="AC123" s="968"/>
      <c r="AD123" s="968"/>
      <c r="AE123" s="969"/>
      <c r="AF123" s="970" t="s">
        <v>112</v>
      </c>
      <c r="AG123" s="968"/>
      <c r="AH123" s="968"/>
      <c r="AI123" s="968"/>
      <c r="AJ123" s="969"/>
      <c r="AK123" s="970" t="s">
        <v>112</v>
      </c>
      <c r="AL123" s="968"/>
      <c r="AM123" s="968"/>
      <c r="AN123" s="968"/>
      <c r="AO123" s="969"/>
      <c r="AP123" s="971" t="s">
        <v>112</v>
      </c>
      <c r="AQ123" s="972"/>
      <c r="AR123" s="972"/>
      <c r="AS123" s="972"/>
      <c r="AT123" s="973"/>
      <c r="AU123" s="1040" t="s">
        <v>434</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v>188.4</v>
      </c>
      <c r="BR123" s="1036"/>
      <c r="BS123" s="1036"/>
      <c r="BT123" s="1036"/>
      <c r="BU123" s="1036"/>
      <c r="BV123" s="1036">
        <v>164.9</v>
      </c>
      <c r="BW123" s="1036"/>
      <c r="BX123" s="1036"/>
      <c r="BY123" s="1036"/>
      <c r="BZ123" s="1036"/>
      <c r="CA123" s="1036">
        <v>153.9</v>
      </c>
      <c r="CB123" s="1036"/>
      <c r="CC123" s="1036"/>
      <c r="CD123" s="1036"/>
      <c r="CE123" s="1036"/>
      <c r="CF123" s="1037"/>
      <c r="CG123" s="1038"/>
      <c r="CH123" s="1038"/>
      <c r="CI123" s="1038"/>
      <c r="CJ123" s="1039"/>
      <c r="CK123" s="1025"/>
      <c r="CL123" s="1026"/>
      <c r="CM123" s="1026"/>
      <c r="CN123" s="1026"/>
      <c r="CO123" s="1027"/>
      <c r="CP123" s="1016" t="s">
        <v>380</v>
      </c>
      <c r="CQ123" s="1017"/>
      <c r="CR123" s="1017"/>
      <c r="CS123" s="1017"/>
      <c r="CT123" s="1017"/>
      <c r="CU123" s="1017"/>
      <c r="CV123" s="1017"/>
      <c r="CW123" s="1017"/>
      <c r="CX123" s="1017"/>
      <c r="CY123" s="1017"/>
      <c r="CZ123" s="1017"/>
      <c r="DA123" s="1017"/>
      <c r="DB123" s="1017"/>
      <c r="DC123" s="1017"/>
      <c r="DD123" s="1017"/>
      <c r="DE123" s="1017"/>
      <c r="DF123" s="1018"/>
      <c r="DG123" s="967">
        <v>16065887</v>
      </c>
      <c r="DH123" s="968"/>
      <c r="DI123" s="968"/>
      <c r="DJ123" s="968"/>
      <c r="DK123" s="969"/>
      <c r="DL123" s="970">
        <v>15802811</v>
      </c>
      <c r="DM123" s="968"/>
      <c r="DN123" s="968"/>
      <c r="DO123" s="968"/>
      <c r="DP123" s="969"/>
      <c r="DQ123" s="970">
        <v>15465968</v>
      </c>
      <c r="DR123" s="968"/>
      <c r="DS123" s="968"/>
      <c r="DT123" s="968"/>
      <c r="DU123" s="969"/>
      <c r="DV123" s="971">
        <v>3.3</v>
      </c>
      <c r="DW123" s="972"/>
      <c r="DX123" s="972"/>
      <c r="DY123" s="972"/>
      <c r="DZ123" s="973"/>
    </row>
    <row r="124" spans="1:130" s="197" customFormat="1" ht="26.25" customHeight="1">
      <c r="A124" s="984"/>
      <c r="B124" s="955"/>
      <c r="C124" s="925" t="s">
        <v>423</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112</v>
      </c>
      <c r="AB124" s="968"/>
      <c r="AC124" s="968"/>
      <c r="AD124" s="968"/>
      <c r="AE124" s="969"/>
      <c r="AF124" s="970" t="s">
        <v>112</v>
      </c>
      <c r="AG124" s="968"/>
      <c r="AH124" s="968"/>
      <c r="AI124" s="968"/>
      <c r="AJ124" s="969"/>
      <c r="AK124" s="970" t="s">
        <v>112</v>
      </c>
      <c r="AL124" s="968"/>
      <c r="AM124" s="968"/>
      <c r="AN124" s="968"/>
      <c r="AO124" s="969"/>
      <c r="AP124" s="971" t="s">
        <v>112</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435</v>
      </c>
      <c r="CQ124" s="1017"/>
      <c r="CR124" s="1017"/>
      <c r="CS124" s="1017"/>
      <c r="CT124" s="1017"/>
      <c r="CU124" s="1017"/>
      <c r="CV124" s="1017"/>
      <c r="CW124" s="1017"/>
      <c r="CX124" s="1017"/>
      <c r="CY124" s="1017"/>
      <c r="CZ124" s="1017"/>
      <c r="DA124" s="1017"/>
      <c r="DB124" s="1017"/>
      <c r="DC124" s="1017"/>
      <c r="DD124" s="1017"/>
      <c r="DE124" s="1017"/>
      <c r="DF124" s="1018"/>
      <c r="DG124" s="1006">
        <v>8786985</v>
      </c>
      <c r="DH124" s="1007"/>
      <c r="DI124" s="1007"/>
      <c r="DJ124" s="1007"/>
      <c r="DK124" s="1008"/>
      <c r="DL124" s="1009">
        <v>6011165</v>
      </c>
      <c r="DM124" s="1007"/>
      <c r="DN124" s="1007"/>
      <c r="DO124" s="1007"/>
      <c r="DP124" s="1008"/>
      <c r="DQ124" s="1009">
        <v>2044225</v>
      </c>
      <c r="DR124" s="1007"/>
      <c r="DS124" s="1007"/>
      <c r="DT124" s="1007"/>
      <c r="DU124" s="1008"/>
      <c r="DV124" s="1010">
        <v>0.4</v>
      </c>
      <c r="DW124" s="1011"/>
      <c r="DX124" s="1011"/>
      <c r="DY124" s="1011"/>
      <c r="DZ124" s="1012"/>
    </row>
    <row r="125" spans="1:130" s="197" customFormat="1" ht="26.25" customHeight="1" thickBot="1">
      <c r="A125" s="984"/>
      <c r="B125" s="955"/>
      <c r="C125" s="925" t="s">
        <v>425</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112</v>
      </c>
      <c r="AB125" s="968"/>
      <c r="AC125" s="968"/>
      <c r="AD125" s="968"/>
      <c r="AE125" s="969"/>
      <c r="AF125" s="970" t="s">
        <v>112</v>
      </c>
      <c r="AG125" s="968"/>
      <c r="AH125" s="968"/>
      <c r="AI125" s="968"/>
      <c r="AJ125" s="969"/>
      <c r="AK125" s="970" t="s">
        <v>112</v>
      </c>
      <c r="AL125" s="968"/>
      <c r="AM125" s="968"/>
      <c r="AN125" s="968"/>
      <c r="AO125" s="969"/>
      <c r="AP125" s="971" t="s">
        <v>112</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436</v>
      </c>
      <c r="CL125" s="1023"/>
      <c r="CM125" s="1023"/>
      <c r="CN125" s="1023"/>
      <c r="CO125" s="1024"/>
      <c r="CP125" s="949" t="s">
        <v>437</v>
      </c>
      <c r="CQ125" s="896"/>
      <c r="CR125" s="896"/>
      <c r="CS125" s="896"/>
      <c r="CT125" s="896"/>
      <c r="CU125" s="896"/>
      <c r="CV125" s="896"/>
      <c r="CW125" s="896"/>
      <c r="CX125" s="896"/>
      <c r="CY125" s="896"/>
      <c r="CZ125" s="896"/>
      <c r="DA125" s="896"/>
      <c r="DB125" s="896"/>
      <c r="DC125" s="896"/>
      <c r="DD125" s="896"/>
      <c r="DE125" s="896"/>
      <c r="DF125" s="897"/>
      <c r="DG125" s="935" t="s">
        <v>112</v>
      </c>
      <c r="DH125" s="936"/>
      <c r="DI125" s="936"/>
      <c r="DJ125" s="936"/>
      <c r="DK125" s="936"/>
      <c r="DL125" s="936" t="s">
        <v>112</v>
      </c>
      <c r="DM125" s="936"/>
      <c r="DN125" s="936"/>
      <c r="DO125" s="936"/>
      <c r="DP125" s="936"/>
      <c r="DQ125" s="936" t="s">
        <v>112</v>
      </c>
      <c r="DR125" s="936"/>
      <c r="DS125" s="936"/>
      <c r="DT125" s="936"/>
      <c r="DU125" s="936"/>
      <c r="DV125" s="937" t="s">
        <v>112</v>
      </c>
      <c r="DW125" s="937"/>
      <c r="DX125" s="937"/>
      <c r="DY125" s="937"/>
      <c r="DZ125" s="938"/>
    </row>
    <row r="126" spans="1:130" s="197" customFormat="1" ht="26.25" customHeight="1">
      <c r="A126" s="984"/>
      <c r="B126" s="955"/>
      <c r="C126" s="925" t="s">
        <v>428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t="s">
        <v>112</v>
      </c>
      <c r="AB126" s="968"/>
      <c r="AC126" s="968"/>
      <c r="AD126" s="968"/>
      <c r="AE126" s="969"/>
      <c r="AF126" s="970" t="s">
        <v>112</v>
      </c>
      <c r="AG126" s="968"/>
      <c r="AH126" s="968"/>
      <c r="AI126" s="968"/>
      <c r="AJ126" s="969"/>
      <c r="AK126" s="970" t="s">
        <v>112</v>
      </c>
      <c r="AL126" s="968"/>
      <c r="AM126" s="968"/>
      <c r="AN126" s="968"/>
      <c r="AO126" s="969"/>
      <c r="AP126" s="971" t="s">
        <v>112</v>
      </c>
      <c r="AQ126" s="972"/>
      <c r="AR126" s="972"/>
      <c r="AS126" s="972"/>
      <c r="AT126" s="973"/>
      <c r="AU126" s="233"/>
      <c r="AV126" s="233"/>
      <c r="AW126" s="233"/>
      <c r="AX126" s="1045" t="s">
        <v>438</v>
      </c>
      <c r="AY126" s="1046"/>
      <c r="AZ126" s="1046"/>
      <c r="BA126" s="1046"/>
      <c r="BB126" s="1046"/>
      <c r="BC126" s="1046"/>
      <c r="BD126" s="1046"/>
      <c r="BE126" s="1047"/>
      <c r="BF126" s="1061" t="s">
        <v>439</v>
      </c>
      <c r="BG126" s="1046"/>
      <c r="BH126" s="1046"/>
      <c r="BI126" s="1046"/>
      <c r="BJ126" s="1046"/>
      <c r="BK126" s="1046"/>
      <c r="BL126" s="1047"/>
      <c r="BM126" s="1061" t="s">
        <v>440</v>
      </c>
      <c r="BN126" s="1046"/>
      <c r="BO126" s="1046"/>
      <c r="BP126" s="1046"/>
      <c r="BQ126" s="1046"/>
      <c r="BR126" s="1046"/>
      <c r="BS126" s="1047"/>
      <c r="BT126" s="1061" t="s">
        <v>441</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442</v>
      </c>
      <c r="CQ126" s="959"/>
      <c r="CR126" s="959"/>
      <c r="CS126" s="959"/>
      <c r="CT126" s="959"/>
      <c r="CU126" s="959"/>
      <c r="CV126" s="959"/>
      <c r="CW126" s="959"/>
      <c r="CX126" s="959"/>
      <c r="CY126" s="959"/>
      <c r="CZ126" s="959"/>
      <c r="DA126" s="959"/>
      <c r="DB126" s="959"/>
      <c r="DC126" s="959"/>
      <c r="DD126" s="959"/>
      <c r="DE126" s="959"/>
      <c r="DF126" s="960"/>
      <c r="DG126" s="928">
        <v>53278897</v>
      </c>
      <c r="DH126" s="929"/>
      <c r="DI126" s="929"/>
      <c r="DJ126" s="929"/>
      <c r="DK126" s="929"/>
      <c r="DL126" s="929">
        <v>39766067</v>
      </c>
      <c r="DM126" s="929"/>
      <c r="DN126" s="929"/>
      <c r="DO126" s="929"/>
      <c r="DP126" s="929"/>
      <c r="DQ126" s="929">
        <v>35844253</v>
      </c>
      <c r="DR126" s="929"/>
      <c r="DS126" s="929"/>
      <c r="DT126" s="929"/>
      <c r="DU126" s="929"/>
      <c r="DV126" s="930">
        <v>7.6</v>
      </c>
      <c r="DW126" s="930"/>
      <c r="DX126" s="930"/>
      <c r="DY126" s="930"/>
      <c r="DZ126" s="931"/>
    </row>
    <row r="127" spans="1:130" s="197" customFormat="1" ht="26.25" customHeight="1" thickBot="1">
      <c r="A127" s="985"/>
      <c r="B127" s="957"/>
      <c r="C127" s="1013" t="s">
        <v>443</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v>2604</v>
      </c>
      <c r="AB127" s="968"/>
      <c r="AC127" s="968"/>
      <c r="AD127" s="968"/>
      <c r="AE127" s="969"/>
      <c r="AF127" s="970">
        <v>2604</v>
      </c>
      <c r="AG127" s="968"/>
      <c r="AH127" s="968"/>
      <c r="AI127" s="968"/>
      <c r="AJ127" s="969"/>
      <c r="AK127" s="970">
        <v>2604</v>
      </c>
      <c r="AL127" s="968"/>
      <c r="AM127" s="968"/>
      <c r="AN127" s="968"/>
      <c r="AO127" s="969"/>
      <c r="AP127" s="971">
        <v>0</v>
      </c>
      <c r="AQ127" s="972"/>
      <c r="AR127" s="972"/>
      <c r="AS127" s="972"/>
      <c r="AT127" s="973"/>
      <c r="AU127" s="233"/>
      <c r="AV127" s="233"/>
      <c r="AW127" s="233"/>
      <c r="AX127" s="895" t="s">
        <v>444</v>
      </c>
      <c r="AY127" s="896"/>
      <c r="AZ127" s="896"/>
      <c r="BA127" s="896"/>
      <c r="BB127" s="896"/>
      <c r="BC127" s="896"/>
      <c r="BD127" s="896"/>
      <c r="BE127" s="897"/>
      <c r="BF127" s="1050" t="s">
        <v>112</v>
      </c>
      <c r="BG127" s="1051"/>
      <c r="BH127" s="1051"/>
      <c r="BI127" s="1051"/>
      <c r="BJ127" s="1051"/>
      <c r="BK127" s="1051"/>
      <c r="BL127" s="1060"/>
      <c r="BM127" s="1050">
        <v>11.25</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445</v>
      </c>
      <c r="CQ127" s="1054"/>
      <c r="CR127" s="1054"/>
      <c r="CS127" s="1054"/>
      <c r="CT127" s="1054"/>
      <c r="CU127" s="1054"/>
      <c r="CV127" s="1054"/>
      <c r="CW127" s="1054"/>
      <c r="CX127" s="1054"/>
      <c r="CY127" s="1054"/>
      <c r="CZ127" s="1054"/>
      <c r="DA127" s="1054"/>
      <c r="DB127" s="1054"/>
      <c r="DC127" s="1054"/>
      <c r="DD127" s="1054"/>
      <c r="DE127" s="1054"/>
      <c r="DF127" s="1055"/>
      <c r="DG127" s="1056">
        <v>1240653</v>
      </c>
      <c r="DH127" s="1057"/>
      <c r="DI127" s="1057"/>
      <c r="DJ127" s="1057"/>
      <c r="DK127" s="1057"/>
      <c r="DL127" s="1057">
        <v>1084744</v>
      </c>
      <c r="DM127" s="1057"/>
      <c r="DN127" s="1057"/>
      <c r="DO127" s="1057"/>
      <c r="DP127" s="1057"/>
      <c r="DQ127" s="1057">
        <v>769313</v>
      </c>
      <c r="DR127" s="1057"/>
      <c r="DS127" s="1057"/>
      <c r="DT127" s="1057"/>
      <c r="DU127" s="1057"/>
      <c r="DV127" s="1058">
        <v>0.2</v>
      </c>
      <c r="DW127" s="1058"/>
      <c r="DX127" s="1058"/>
      <c r="DY127" s="1058"/>
      <c r="DZ127" s="1059"/>
    </row>
    <row r="128" spans="1:130" s="197" customFormat="1" ht="26.25" customHeight="1">
      <c r="A128" s="1080" t="s">
        <v>446</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447</v>
      </c>
      <c r="X128" s="1082"/>
      <c r="Y128" s="1082"/>
      <c r="Z128" s="1083"/>
      <c r="AA128" s="1098">
        <v>60367102</v>
      </c>
      <c r="AB128" s="1099"/>
      <c r="AC128" s="1099"/>
      <c r="AD128" s="1099"/>
      <c r="AE128" s="1100"/>
      <c r="AF128" s="1101">
        <v>59969573</v>
      </c>
      <c r="AG128" s="1099"/>
      <c r="AH128" s="1099"/>
      <c r="AI128" s="1099"/>
      <c r="AJ128" s="1100"/>
      <c r="AK128" s="1101">
        <v>59719528</v>
      </c>
      <c r="AL128" s="1099"/>
      <c r="AM128" s="1099"/>
      <c r="AN128" s="1099"/>
      <c r="AO128" s="1100"/>
      <c r="AP128" s="1102"/>
      <c r="AQ128" s="1103"/>
      <c r="AR128" s="1103"/>
      <c r="AS128" s="1103"/>
      <c r="AT128" s="1104"/>
      <c r="AU128" s="235"/>
      <c r="AV128" s="235"/>
      <c r="AW128" s="235"/>
      <c r="AX128" s="1063" t="s">
        <v>448</v>
      </c>
      <c r="AY128" s="959"/>
      <c r="AZ128" s="959"/>
      <c r="BA128" s="959"/>
      <c r="BB128" s="959"/>
      <c r="BC128" s="959"/>
      <c r="BD128" s="959"/>
      <c r="BE128" s="960"/>
      <c r="BF128" s="1075" t="s">
        <v>112</v>
      </c>
      <c r="BG128" s="1076"/>
      <c r="BH128" s="1076"/>
      <c r="BI128" s="1076"/>
      <c r="BJ128" s="1076"/>
      <c r="BK128" s="1076"/>
      <c r="BL128" s="1077"/>
      <c r="BM128" s="1075">
        <v>16.25</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9" t="s">
        <v>91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449</v>
      </c>
      <c r="X129" s="1070"/>
      <c r="Y129" s="1070"/>
      <c r="Z129" s="1071"/>
      <c r="AA129" s="967">
        <v>542253744</v>
      </c>
      <c r="AB129" s="968"/>
      <c r="AC129" s="968"/>
      <c r="AD129" s="968"/>
      <c r="AE129" s="969"/>
      <c r="AF129" s="970">
        <v>553991624</v>
      </c>
      <c r="AG129" s="968"/>
      <c r="AH129" s="968"/>
      <c r="AI129" s="968"/>
      <c r="AJ129" s="969"/>
      <c r="AK129" s="970">
        <v>551685973</v>
      </c>
      <c r="AL129" s="968"/>
      <c r="AM129" s="968"/>
      <c r="AN129" s="968"/>
      <c r="AO129" s="969"/>
      <c r="AP129" s="1072"/>
      <c r="AQ129" s="1073"/>
      <c r="AR129" s="1073"/>
      <c r="AS129" s="1073"/>
      <c r="AT129" s="1074"/>
      <c r="AU129" s="235"/>
      <c r="AV129" s="235"/>
      <c r="AW129" s="235"/>
      <c r="AX129" s="1063" t="s">
        <v>450</v>
      </c>
      <c r="AY129" s="959"/>
      <c r="AZ129" s="959"/>
      <c r="BA129" s="959"/>
      <c r="BB129" s="959"/>
      <c r="BC129" s="959"/>
      <c r="BD129" s="959"/>
      <c r="BE129" s="960"/>
      <c r="BF129" s="1064">
        <v>13</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9" t="s">
        <v>451</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452</v>
      </c>
      <c r="X130" s="1070"/>
      <c r="Y130" s="1070"/>
      <c r="Z130" s="1071"/>
      <c r="AA130" s="967">
        <v>79048622</v>
      </c>
      <c r="AB130" s="968"/>
      <c r="AC130" s="968"/>
      <c r="AD130" s="968"/>
      <c r="AE130" s="969"/>
      <c r="AF130" s="970">
        <v>78696982</v>
      </c>
      <c r="AG130" s="968"/>
      <c r="AH130" s="968"/>
      <c r="AI130" s="968"/>
      <c r="AJ130" s="969"/>
      <c r="AK130" s="970">
        <v>77390694</v>
      </c>
      <c r="AL130" s="968"/>
      <c r="AM130" s="968"/>
      <c r="AN130" s="968"/>
      <c r="AO130" s="969"/>
      <c r="AP130" s="1072"/>
      <c r="AQ130" s="1073"/>
      <c r="AR130" s="1073"/>
      <c r="AS130" s="1073"/>
      <c r="AT130" s="1074"/>
      <c r="AU130" s="235"/>
      <c r="AV130" s="235"/>
      <c r="AW130" s="235"/>
      <c r="AX130" s="1122" t="s">
        <v>453</v>
      </c>
      <c r="AY130" s="1054"/>
      <c r="AZ130" s="1054"/>
      <c r="BA130" s="1054"/>
      <c r="BB130" s="1054"/>
      <c r="BC130" s="1054"/>
      <c r="BD130" s="1054"/>
      <c r="BE130" s="1055"/>
      <c r="BF130" s="1084">
        <v>153.9</v>
      </c>
      <c r="BG130" s="1085"/>
      <c r="BH130" s="1085"/>
      <c r="BI130" s="1085"/>
      <c r="BJ130" s="1085"/>
      <c r="BK130" s="1085"/>
      <c r="BL130" s="1086"/>
      <c r="BM130" s="1084">
        <v>400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454</v>
      </c>
      <c r="X131" s="1093"/>
      <c r="Y131" s="1093"/>
      <c r="Z131" s="1094"/>
      <c r="AA131" s="1006">
        <v>463205122</v>
      </c>
      <c r="AB131" s="1007"/>
      <c r="AC131" s="1007"/>
      <c r="AD131" s="1007"/>
      <c r="AE131" s="1008"/>
      <c r="AF131" s="1009">
        <v>475294642</v>
      </c>
      <c r="AG131" s="1007"/>
      <c r="AH131" s="1007"/>
      <c r="AI131" s="1007"/>
      <c r="AJ131" s="1008"/>
      <c r="AK131" s="1009">
        <v>474295279</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6" t="s">
        <v>455</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456</v>
      </c>
      <c r="W132" s="1110"/>
      <c r="X132" s="1110"/>
      <c r="Y132" s="1110"/>
      <c r="Z132" s="1111"/>
      <c r="AA132" s="1112">
        <v>12.49028697</v>
      </c>
      <c r="AB132" s="1113"/>
      <c r="AC132" s="1113"/>
      <c r="AD132" s="1113"/>
      <c r="AE132" s="1114"/>
      <c r="AF132" s="1115">
        <v>13.240246040000001</v>
      </c>
      <c r="AG132" s="1113"/>
      <c r="AH132" s="1113"/>
      <c r="AI132" s="1113"/>
      <c r="AJ132" s="1114"/>
      <c r="AK132" s="1115">
        <v>13.36670273</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457</v>
      </c>
      <c r="W133" s="1117"/>
      <c r="X133" s="1117"/>
      <c r="Y133" s="1117"/>
      <c r="Z133" s="1118"/>
      <c r="AA133" s="1119">
        <v>12.1</v>
      </c>
      <c r="AB133" s="1120"/>
      <c r="AC133" s="1120"/>
      <c r="AD133" s="1120"/>
      <c r="AE133" s="1121"/>
      <c r="AF133" s="1119">
        <v>12.6</v>
      </c>
      <c r="AG133" s="1120"/>
      <c r="AH133" s="1120"/>
      <c r="AI133" s="1120"/>
      <c r="AJ133" s="1121"/>
      <c r="AK133" s="1119">
        <v>13</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70" zoomScaleNormal="40" zoomScaleSheetLayoutView="70"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458</v>
      </c>
      <c r="B5" s="246"/>
      <c r="C5" s="246"/>
      <c r="D5" s="246"/>
      <c r="E5" s="246"/>
      <c r="F5" s="246"/>
      <c r="G5" s="246"/>
      <c r="H5" s="246"/>
      <c r="I5" s="246"/>
      <c r="J5" s="246"/>
      <c r="K5" s="246"/>
      <c r="L5" s="246"/>
      <c r="M5" s="246"/>
      <c r="N5" s="246"/>
      <c r="O5" s="247"/>
    </row>
    <row r="6" spans="1:16" ht="13.2">
      <c r="A6" s="248"/>
      <c r="B6" s="244"/>
      <c r="C6" s="244"/>
      <c r="D6" s="244"/>
      <c r="E6" s="244"/>
      <c r="F6" s="244"/>
      <c r="G6" s="249" t="s">
        <v>459</v>
      </c>
      <c r="H6" s="249"/>
      <c r="I6" s="249"/>
      <c r="J6" s="249"/>
      <c r="K6" s="244"/>
      <c r="L6" s="244"/>
      <c r="M6" s="244"/>
      <c r="N6" s="244"/>
    </row>
    <row r="7" spans="1:16" ht="13.2">
      <c r="A7" s="248"/>
      <c r="B7" s="244"/>
      <c r="C7" s="244"/>
      <c r="D7" s="244"/>
      <c r="E7" s="244"/>
      <c r="F7" s="244"/>
      <c r="G7" s="251"/>
      <c r="H7" s="252"/>
      <c r="I7" s="252"/>
      <c r="J7" s="253"/>
      <c r="K7" s="1126" t="s">
        <v>460</v>
      </c>
      <c r="L7" s="254"/>
      <c r="M7" s="255" t="s">
        <v>461</v>
      </c>
      <c r="N7" s="256"/>
    </row>
    <row r="8" spans="1:16" ht="13.2">
      <c r="A8" s="248"/>
      <c r="B8" s="244"/>
      <c r="C8" s="244"/>
      <c r="D8" s="244"/>
      <c r="E8" s="244"/>
      <c r="F8" s="244"/>
      <c r="G8" s="257"/>
      <c r="H8" s="258"/>
      <c r="I8" s="258"/>
      <c r="J8" s="259"/>
      <c r="K8" s="1127"/>
      <c r="L8" s="260" t="s">
        <v>462</v>
      </c>
      <c r="M8" s="261" t="s">
        <v>463</v>
      </c>
      <c r="N8" s="262" t="s">
        <v>464</v>
      </c>
    </row>
    <row r="9" spans="1:16" ht="13.2">
      <c r="A9" s="248"/>
      <c r="B9" s="244"/>
      <c r="C9" s="244"/>
      <c r="D9" s="244"/>
      <c r="E9" s="244"/>
      <c r="F9" s="244"/>
      <c r="G9" s="1128" t="s">
        <v>465</v>
      </c>
      <c r="H9" s="1129"/>
      <c r="I9" s="1129"/>
      <c r="J9" s="1130"/>
      <c r="K9" s="263">
        <v>161261672</v>
      </c>
      <c r="L9" s="264">
        <v>71341</v>
      </c>
      <c r="M9" s="265">
        <v>63107</v>
      </c>
      <c r="N9" s="266">
        <v>13</v>
      </c>
    </row>
    <row r="10" spans="1:16" ht="13.2">
      <c r="A10" s="248"/>
      <c r="B10" s="244"/>
      <c r="C10" s="244"/>
      <c r="D10" s="244"/>
      <c r="E10" s="244"/>
      <c r="F10" s="244"/>
      <c r="G10" s="1128" t="s">
        <v>466</v>
      </c>
      <c r="H10" s="1129"/>
      <c r="I10" s="1129"/>
      <c r="J10" s="1130"/>
      <c r="K10" s="267">
        <v>1692291</v>
      </c>
      <c r="L10" s="268">
        <v>749</v>
      </c>
      <c r="M10" s="269">
        <v>1396</v>
      </c>
      <c r="N10" s="270">
        <v>-46.3</v>
      </c>
    </row>
    <row r="11" spans="1:16" ht="13.5" customHeight="1">
      <c r="A11" s="248"/>
      <c r="B11" s="244"/>
      <c r="C11" s="244"/>
      <c r="D11" s="244"/>
      <c r="E11" s="244"/>
      <c r="F11" s="244"/>
      <c r="G11" s="1128" t="s">
        <v>467</v>
      </c>
      <c r="H11" s="1129"/>
      <c r="I11" s="1129"/>
      <c r="J11" s="1130"/>
      <c r="K11" s="267">
        <v>3023</v>
      </c>
      <c r="L11" s="268">
        <v>1</v>
      </c>
      <c r="M11" s="269">
        <v>49</v>
      </c>
      <c r="N11" s="270">
        <v>-98</v>
      </c>
    </row>
    <row r="12" spans="1:16" ht="13.5" customHeight="1">
      <c r="A12" s="248"/>
      <c r="B12" s="244"/>
      <c r="C12" s="244"/>
      <c r="D12" s="244"/>
      <c r="E12" s="244"/>
      <c r="F12" s="244"/>
      <c r="G12" s="1128" t="s">
        <v>468</v>
      </c>
      <c r="H12" s="1129"/>
      <c r="I12" s="1129"/>
      <c r="J12" s="1130"/>
      <c r="K12" s="267">
        <v>7058184</v>
      </c>
      <c r="L12" s="268">
        <v>3122</v>
      </c>
      <c r="M12" s="269">
        <v>1372</v>
      </c>
      <c r="N12" s="270">
        <v>127.6</v>
      </c>
    </row>
    <row r="13" spans="1:16" ht="13.5" customHeight="1">
      <c r="A13" s="248"/>
      <c r="B13" s="244"/>
      <c r="C13" s="244"/>
      <c r="D13" s="244"/>
      <c r="E13" s="244"/>
      <c r="F13" s="244"/>
      <c r="G13" s="1128" t="s">
        <v>469</v>
      </c>
      <c r="H13" s="1129"/>
      <c r="I13" s="1129"/>
      <c r="J13" s="1130"/>
      <c r="K13" s="267">
        <v>217000</v>
      </c>
      <c r="L13" s="268">
        <v>96</v>
      </c>
      <c r="M13" s="269">
        <v>15</v>
      </c>
      <c r="N13" s="270">
        <v>540</v>
      </c>
    </row>
    <row r="14" spans="1:16" ht="13.5" customHeight="1">
      <c r="A14" s="248"/>
      <c r="B14" s="244"/>
      <c r="C14" s="244"/>
      <c r="D14" s="244"/>
      <c r="E14" s="244"/>
      <c r="F14" s="244"/>
      <c r="G14" s="1128" t="s">
        <v>470</v>
      </c>
      <c r="H14" s="1129"/>
      <c r="I14" s="1129"/>
      <c r="J14" s="1130"/>
      <c r="K14" s="267">
        <v>5503049</v>
      </c>
      <c r="L14" s="268">
        <v>2435</v>
      </c>
      <c r="M14" s="269">
        <v>1866</v>
      </c>
      <c r="N14" s="270">
        <v>30.5</v>
      </c>
    </row>
    <row r="15" spans="1:16" ht="13.5" customHeight="1">
      <c r="A15" s="248"/>
      <c r="B15" s="244"/>
      <c r="C15" s="244"/>
      <c r="D15" s="244"/>
      <c r="E15" s="244"/>
      <c r="F15" s="244"/>
      <c r="G15" s="1128" t="s">
        <v>471</v>
      </c>
      <c r="H15" s="1129"/>
      <c r="I15" s="1129"/>
      <c r="J15" s="1130"/>
      <c r="K15" s="267">
        <v>2812791</v>
      </c>
      <c r="L15" s="268">
        <v>1244</v>
      </c>
      <c r="M15" s="269">
        <v>1215</v>
      </c>
      <c r="N15" s="270">
        <v>2.4</v>
      </c>
    </row>
    <row r="16" spans="1:16" ht="13.2">
      <c r="A16" s="248"/>
      <c r="B16" s="244"/>
      <c r="C16" s="244"/>
      <c r="D16" s="244"/>
      <c r="E16" s="244"/>
      <c r="F16" s="244"/>
      <c r="G16" s="1131" t="s">
        <v>472</v>
      </c>
      <c r="H16" s="1132"/>
      <c r="I16" s="1132"/>
      <c r="J16" s="1133"/>
      <c r="K16" s="268">
        <v>-14019604</v>
      </c>
      <c r="L16" s="268">
        <v>-6202</v>
      </c>
      <c r="M16" s="269">
        <v>-5468</v>
      </c>
      <c r="N16" s="270">
        <v>13.4</v>
      </c>
    </row>
    <row r="17" spans="1:16" ht="13.2">
      <c r="A17" s="248"/>
      <c r="B17" s="244"/>
      <c r="C17" s="244"/>
      <c r="D17" s="244"/>
      <c r="E17" s="244"/>
      <c r="F17" s="244"/>
      <c r="G17" s="1131" t="s">
        <v>171</v>
      </c>
      <c r="H17" s="1132"/>
      <c r="I17" s="1132"/>
      <c r="J17" s="1133"/>
      <c r="K17" s="268">
        <v>164528406</v>
      </c>
      <c r="L17" s="268">
        <v>72786</v>
      </c>
      <c r="M17" s="269">
        <v>63553</v>
      </c>
      <c r="N17" s="270">
        <v>14.5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473</v>
      </c>
      <c r="H19" s="244"/>
      <c r="I19" s="244"/>
      <c r="J19" s="244"/>
      <c r="K19" s="244"/>
      <c r="L19" s="244"/>
      <c r="M19" s="244"/>
      <c r="N19" s="244"/>
    </row>
    <row r="20" spans="1:16" ht="13.2">
      <c r="A20" s="248"/>
      <c r="B20" s="244"/>
      <c r="C20" s="244"/>
      <c r="D20" s="244"/>
      <c r="E20" s="244"/>
      <c r="F20" s="244"/>
      <c r="G20" s="272"/>
      <c r="H20" s="273"/>
      <c r="I20" s="273"/>
      <c r="J20" s="274"/>
      <c r="K20" s="275" t="s">
        <v>474</v>
      </c>
      <c r="L20" s="276" t="s">
        <v>475</v>
      </c>
      <c r="M20" s="277" t="s">
        <v>476</v>
      </c>
      <c r="N20" s="278"/>
    </row>
    <row r="21" spans="1:16" s="284" customFormat="1" ht="13.2">
      <c r="A21" s="279"/>
      <c r="B21" s="249"/>
      <c r="C21" s="249"/>
      <c r="D21" s="249"/>
      <c r="E21" s="249"/>
      <c r="F21" s="249"/>
      <c r="G21" s="1123" t="s">
        <v>477</v>
      </c>
      <c r="H21" s="1124"/>
      <c r="I21" s="1124"/>
      <c r="J21" s="1125"/>
      <c r="K21" s="280">
        <v>7.34</v>
      </c>
      <c r="L21" s="281">
        <v>6.55</v>
      </c>
      <c r="M21" s="282">
        <v>0.79</v>
      </c>
      <c r="N21" s="249"/>
      <c r="O21" s="283"/>
      <c r="P21" s="279"/>
    </row>
    <row r="22" spans="1:16" s="284" customFormat="1" ht="13.2">
      <c r="A22" s="279"/>
      <c r="B22" s="249"/>
      <c r="C22" s="249"/>
      <c r="D22" s="249"/>
      <c r="E22" s="249"/>
      <c r="F22" s="249"/>
      <c r="G22" s="1123" t="s">
        <v>478</v>
      </c>
      <c r="H22" s="1124"/>
      <c r="I22" s="1124"/>
      <c r="J22" s="1125"/>
      <c r="K22" s="285">
        <v>103.5</v>
      </c>
      <c r="L22" s="286">
        <v>101.2</v>
      </c>
      <c r="M22" s="287">
        <v>2.2999999999999998</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479</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480</v>
      </c>
      <c r="H29" s="249"/>
      <c r="I29" s="249"/>
      <c r="J29" s="249"/>
      <c r="K29" s="244"/>
      <c r="L29" s="244"/>
      <c r="M29" s="244"/>
      <c r="N29" s="244"/>
      <c r="O29" s="293"/>
    </row>
    <row r="30" spans="1:16" ht="13.2">
      <c r="A30" s="248"/>
      <c r="B30" s="244"/>
      <c r="C30" s="244"/>
      <c r="D30" s="244"/>
      <c r="E30" s="244"/>
      <c r="F30" s="244"/>
      <c r="G30" s="251"/>
      <c r="H30" s="252"/>
      <c r="I30" s="252"/>
      <c r="J30" s="253"/>
      <c r="K30" s="1126" t="s">
        <v>460</v>
      </c>
      <c r="L30" s="254"/>
      <c r="M30" s="255" t="s">
        <v>461</v>
      </c>
      <c r="N30" s="256"/>
    </row>
    <row r="31" spans="1:16" ht="13.2">
      <c r="A31" s="248"/>
      <c r="B31" s="244"/>
      <c r="C31" s="244"/>
      <c r="D31" s="244"/>
      <c r="E31" s="244"/>
      <c r="F31" s="244"/>
      <c r="G31" s="257"/>
      <c r="H31" s="258"/>
      <c r="I31" s="258"/>
      <c r="J31" s="259"/>
      <c r="K31" s="1127"/>
      <c r="L31" s="260" t="s">
        <v>462</v>
      </c>
      <c r="M31" s="261" t="s">
        <v>463</v>
      </c>
      <c r="N31" s="262" t="s">
        <v>464</v>
      </c>
    </row>
    <row r="32" spans="1:16" ht="27" customHeight="1">
      <c r="A32" s="248"/>
      <c r="B32" s="244"/>
      <c r="C32" s="244"/>
      <c r="D32" s="244"/>
      <c r="E32" s="244"/>
      <c r="F32" s="244"/>
      <c r="G32" s="1139" t="s">
        <v>481</v>
      </c>
      <c r="H32" s="1140"/>
      <c r="I32" s="1140"/>
      <c r="J32" s="1141"/>
      <c r="K32" s="294">
        <v>85087888</v>
      </c>
      <c r="L32" s="294">
        <v>37642</v>
      </c>
      <c r="M32" s="295">
        <v>34659</v>
      </c>
      <c r="N32" s="296">
        <v>8.6</v>
      </c>
    </row>
    <row r="33" spans="1:16" ht="13.5" customHeight="1">
      <c r="A33" s="248"/>
      <c r="B33" s="244"/>
      <c r="C33" s="244"/>
      <c r="D33" s="244"/>
      <c r="E33" s="244"/>
      <c r="F33" s="244"/>
      <c r="G33" s="1139" t="s">
        <v>482</v>
      </c>
      <c r="H33" s="1140"/>
      <c r="I33" s="1140"/>
      <c r="J33" s="1141"/>
      <c r="K33" s="294">
        <v>13157095</v>
      </c>
      <c r="L33" s="294">
        <v>5821</v>
      </c>
      <c r="M33" s="295">
        <v>4073</v>
      </c>
      <c r="N33" s="296">
        <v>42.9</v>
      </c>
    </row>
    <row r="34" spans="1:16" ht="27" customHeight="1">
      <c r="A34" s="248"/>
      <c r="B34" s="244"/>
      <c r="C34" s="244"/>
      <c r="D34" s="244"/>
      <c r="E34" s="244"/>
      <c r="F34" s="244"/>
      <c r="G34" s="1139" t="s">
        <v>483</v>
      </c>
      <c r="H34" s="1140"/>
      <c r="I34" s="1140"/>
      <c r="J34" s="1141"/>
      <c r="K34" s="294">
        <v>55388333</v>
      </c>
      <c r="L34" s="294">
        <v>24503</v>
      </c>
      <c r="M34" s="295">
        <v>20339</v>
      </c>
      <c r="N34" s="296">
        <v>20.5</v>
      </c>
    </row>
    <row r="35" spans="1:16" ht="27" customHeight="1">
      <c r="A35" s="248"/>
      <c r="B35" s="244"/>
      <c r="C35" s="244"/>
      <c r="D35" s="244"/>
      <c r="E35" s="244"/>
      <c r="F35" s="244"/>
      <c r="G35" s="1139" t="s">
        <v>484</v>
      </c>
      <c r="H35" s="1140"/>
      <c r="I35" s="1140"/>
      <c r="J35" s="1141"/>
      <c r="K35" s="294">
        <v>42378747</v>
      </c>
      <c r="L35" s="294">
        <v>18748</v>
      </c>
      <c r="M35" s="295">
        <v>13347</v>
      </c>
      <c r="N35" s="296">
        <v>40.5</v>
      </c>
    </row>
    <row r="36" spans="1:16" ht="27" customHeight="1">
      <c r="A36" s="248"/>
      <c r="B36" s="244"/>
      <c r="C36" s="244"/>
      <c r="D36" s="244"/>
      <c r="E36" s="244"/>
      <c r="F36" s="244"/>
      <c r="G36" s="1139" t="s">
        <v>485</v>
      </c>
      <c r="H36" s="1140"/>
      <c r="I36" s="1140"/>
      <c r="J36" s="1141"/>
      <c r="K36" s="294">
        <v>4167718</v>
      </c>
      <c r="L36" s="294">
        <v>1844</v>
      </c>
      <c r="M36" s="295">
        <v>214</v>
      </c>
      <c r="N36" s="296">
        <v>761.7</v>
      </c>
    </row>
    <row r="37" spans="1:16" ht="13.5" customHeight="1">
      <c r="A37" s="248"/>
      <c r="B37" s="244"/>
      <c r="C37" s="244"/>
      <c r="D37" s="244"/>
      <c r="E37" s="244"/>
      <c r="F37" s="244"/>
      <c r="G37" s="1139" t="s">
        <v>486</v>
      </c>
      <c r="H37" s="1140"/>
      <c r="I37" s="1140"/>
      <c r="J37" s="1141"/>
      <c r="K37" s="294">
        <v>328081</v>
      </c>
      <c r="L37" s="294">
        <v>145</v>
      </c>
      <c r="M37" s="295">
        <v>1185</v>
      </c>
      <c r="N37" s="296">
        <v>-87.8</v>
      </c>
    </row>
    <row r="38" spans="1:16" ht="27" customHeight="1">
      <c r="A38" s="248"/>
      <c r="B38" s="244"/>
      <c r="C38" s="244"/>
      <c r="D38" s="244"/>
      <c r="E38" s="244"/>
      <c r="F38" s="244"/>
      <c r="G38" s="1142" t="s">
        <v>487</v>
      </c>
      <c r="H38" s="1143"/>
      <c r="I38" s="1143"/>
      <c r="J38" s="1144"/>
      <c r="K38" s="297" t="s">
        <v>488</v>
      </c>
      <c r="L38" s="297" t="s">
        <v>488</v>
      </c>
      <c r="M38" s="298">
        <v>8</v>
      </c>
      <c r="N38" s="299" t="s">
        <v>488</v>
      </c>
      <c r="O38" s="293"/>
    </row>
    <row r="39" spans="1:16" ht="13.2">
      <c r="A39" s="248"/>
      <c r="B39" s="244"/>
      <c r="C39" s="244"/>
      <c r="D39" s="244"/>
      <c r="E39" s="244"/>
      <c r="F39" s="244"/>
      <c r="G39" s="1142" t="s">
        <v>489</v>
      </c>
      <c r="H39" s="1143"/>
      <c r="I39" s="1143"/>
      <c r="J39" s="1144"/>
      <c r="K39" s="300">
        <v>-59719528</v>
      </c>
      <c r="L39" s="300">
        <v>-26419</v>
      </c>
      <c r="M39" s="301">
        <v>-16624</v>
      </c>
      <c r="N39" s="302">
        <v>58.9</v>
      </c>
      <c r="O39" s="293"/>
    </row>
    <row r="40" spans="1:16" ht="27" customHeight="1">
      <c r="A40" s="248"/>
      <c r="B40" s="244"/>
      <c r="C40" s="244"/>
      <c r="D40" s="244"/>
      <c r="E40" s="244"/>
      <c r="F40" s="244"/>
      <c r="G40" s="1139" t="s">
        <v>490</v>
      </c>
      <c r="H40" s="1140"/>
      <c r="I40" s="1140"/>
      <c r="J40" s="1141"/>
      <c r="K40" s="300">
        <v>-77390694</v>
      </c>
      <c r="L40" s="300">
        <v>-34237</v>
      </c>
      <c r="M40" s="301">
        <v>-34764</v>
      </c>
      <c r="N40" s="302">
        <v>-1.5</v>
      </c>
      <c r="O40" s="293"/>
    </row>
    <row r="41" spans="1:16" ht="13.2">
      <c r="A41" s="248"/>
      <c r="B41" s="244"/>
      <c r="C41" s="244"/>
      <c r="D41" s="244"/>
      <c r="E41" s="244"/>
      <c r="F41" s="244"/>
      <c r="G41" s="1145" t="s">
        <v>281</v>
      </c>
      <c r="H41" s="1146"/>
      <c r="I41" s="1146"/>
      <c r="J41" s="1147"/>
      <c r="K41" s="294">
        <v>63397640</v>
      </c>
      <c r="L41" s="300">
        <v>28047</v>
      </c>
      <c r="M41" s="301">
        <v>22437</v>
      </c>
      <c r="N41" s="302">
        <v>25</v>
      </c>
      <c r="O41" s="293"/>
    </row>
    <row r="42" spans="1:16" ht="13.2">
      <c r="A42" s="248"/>
      <c r="B42" s="244"/>
      <c r="C42" s="244"/>
      <c r="D42" s="244"/>
      <c r="E42" s="244"/>
      <c r="F42" s="244"/>
      <c r="G42" s="303" t="s">
        <v>491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ht="13.2">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34" t="s">
        <v>460</v>
      </c>
      <c r="J49" s="1136" t="s">
        <v>494</v>
      </c>
      <c r="K49" s="1137"/>
      <c r="L49" s="1137"/>
      <c r="M49" s="1137"/>
      <c r="N49" s="1138"/>
    </row>
    <row r="50" spans="1:14" ht="13.2">
      <c r="A50" s="248"/>
      <c r="B50" s="244"/>
      <c r="C50" s="244"/>
      <c r="D50" s="244"/>
      <c r="E50" s="244"/>
      <c r="F50" s="244"/>
      <c r="G50" s="312"/>
      <c r="H50" s="313"/>
      <c r="I50" s="1135"/>
      <c r="J50" s="314" t="s">
        <v>495</v>
      </c>
      <c r="K50" s="315" t="s">
        <v>496</v>
      </c>
      <c r="L50" s="316" t="s">
        <v>497</v>
      </c>
      <c r="M50" s="317" t="s">
        <v>498</v>
      </c>
      <c r="N50" s="318" t="s">
        <v>499</v>
      </c>
    </row>
    <row r="51" spans="1:14" ht="13.2">
      <c r="A51" s="248"/>
      <c r="B51" s="244"/>
      <c r="C51" s="244"/>
      <c r="D51" s="244"/>
      <c r="E51" s="244"/>
      <c r="F51" s="244"/>
      <c r="G51" s="310" t="s">
        <v>500</v>
      </c>
      <c r="H51" s="311"/>
      <c r="I51" s="319">
        <v>88359011</v>
      </c>
      <c r="J51" s="320">
        <v>40517</v>
      </c>
      <c r="K51" s="321">
        <v>-6.6</v>
      </c>
      <c r="L51" s="322">
        <v>52334</v>
      </c>
      <c r="M51" s="323">
        <v>-6.2</v>
      </c>
      <c r="N51" s="324">
        <v>-0.4</v>
      </c>
    </row>
    <row r="52" spans="1:14" ht="13.2">
      <c r="A52" s="248"/>
      <c r="B52" s="244"/>
      <c r="C52" s="244"/>
      <c r="D52" s="244"/>
      <c r="E52" s="244"/>
      <c r="F52" s="244"/>
      <c r="G52" s="325"/>
      <c r="H52" s="326" t="s">
        <v>501</v>
      </c>
      <c r="I52" s="327">
        <v>51927740</v>
      </c>
      <c r="J52" s="328">
        <v>23811</v>
      </c>
      <c r="K52" s="329">
        <v>-4.8</v>
      </c>
      <c r="L52" s="330">
        <v>29965</v>
      </c>
      <c r="M52" s="331">
        <v>-5</v>
      </c>
      <c r="N52" s="332">
        <v>0.2</v>
      </c>
    </row>
    <row r="53" spans="1:14" ht="13.2">
      <c r="A53" s="248"/>
      <c r="B53" s="244"/>
      <c r="C53" s="244"/>
      <c r="D53" s="244"/>
      <c r="E53" s="244"/>
      <c r="F53" s="244"/>
      <c r="G53" s="310" t="s">
        <v>502</v>
      </c>
      <c r="H53" s="311"/>
      <c r="I53" s="319">
        <v>84148776</v>
      </c>
      <c r="J53" s="320">
        <v>38562</v>
      </c>
      <c r="K53" s="321">
        <v>-4.8</v>
      </c>
      <c r="L53" s="322">
        <v>48794</v>
      </c>
      <c r="M53" s="323">
        <v>-6.8</v>
      </c>
      <c r="N53" s="324">
        <v>2</v>
      </c>
    </row>
    <row r="54" spans="1:14" ht="13.2">
      <c r="A54" s="248"/>
      <c r="B54" s="244"/>
      <c r="C54" s="244"/>
      <c r="D54" s="244"/>
      <c r="E54" s="244"/>
      <c r="F54" s="244"/>
      <c r="G54" s="325"/>
      <c r="H54" s="326" t="s">
        <v>501</v>
      </c>
      <c r="I54" s="327">
        <v>43414661</v>
      </c>
      <c r="J54" s="328">
        <v>19895</v>
      </c>
      <c r="K54" s="329">
        <v>-16.399999999999999</v>
      </c>
      <c r="L54" s="330">
        <v>25698</v>
      </c>
      <c r="M54" s="331">
        <v>-14.2</v>
      </c>
      <c r="N54" s="332">
        <v>-2.2000000000000002</v>
      </c>
    </row>
    <row r="55" spans="1:14" ht="13.2">
      <c r="A55" s="248"/>
      <c r="B55" s="244"/>
      <c r="C55" s="244"/>
      <c r="D55" s="244"/>
      <c r="E55" s="244"/>
      <c r="F55" s="244"/>
      <c r="G55" s="310" t="s">
        <v>503</v>
      </c>
      <c r="H55" s="311"/>
      <c r="I55" s="319">
        <v>71904698</v>
      </c>
      <c r="J55" s="320">
        <v>31991</v>
      </c>
      <c r="K55" s="321">
        <v>-17</v>
      </c>
      <c r="L55" s="322">
        <v>47129</v>
      </c>
      <c r="M55" s="323">
        <v>-3.4</v>
      </c>
      <c r="N55" s="324">
        <v>-13.6</v>
      </c>
    </row>
    <row r="56" spans="1:14" ht="13.2">
      <c r="A56" s="248"/>
      <c r="B56" s="244"/>
      <c r="C56" s="244"/>
      <c r="D56" s="244"/>
      <c r="E56" s="244"/>
      <c r="F56" s="244"/>
      <c r="G56" s="325"/>
      <c r="H56" s="326" t="s">
        <v>501</v>
      </c>
      <c r="I56" s="327">
        <v>31282703</v>
      </c>
      <c r="J56" s="328">
        <v>13918</v>
      </c>
      <c r="K56" s="329">
        <v>-30</v>
      </c>
      <c r="L56" s="330">
        <v>23069</v>
      </c>
      <c r="M56" s="331">
        <v>-10.199999999999999</v>
      </c>
      <c r="N56" s="332">
        <v>-19.8</v>
      </c>
    </row>
    <row r="57" spans="1:14" ht="13.2">
      <c r="A57" s="248"/>
      <c r="B57" s="244"/>
      <c r="C57" s="244"/>
      <c r="D57" s="244"/>
      <c r="E57" s="244"/>
      <c r="F57" s="244"/>
      <c r="G57" s="310" t="s">
        <v>504</v>
      </c>
      <c r="H57" s="311"/>
      <c r="I57" s="319">
        <v>90609618</v>
      </c>
      <c r="J57" s="320">
        <v>40184</v>
      </c>
      <c r="K57" s="321">
        <v>25.6</v>
      </c>
      <c r="L57" s="322">
        <v>50848</v>
      </c>
      <c r="M57" s="323">
        <v>7.9</v>
      </c>
      <c r="N57" s="324">
        <v>17.7</v>
      </c>
    </row>
    <row r="58" spans="1:14" ht="13.2">
      <c r="A58" s="248"/>
      <c r="B58" s="244"/>
      <c r="C58" s="244"/>
      <c r="D58" s="244"/>
      <c r="E58" s="244"/>
      <c r="F58" s="244"/>
      <c r="G58" s="325"/>
      <c r="H58" s="326" t="s">
        <v>501</v>
      </c>
      <c r="I58" s="327">
        <v>43572675</v>
      </c>
      <c r="J58" s="328">
        <v>19324</v>
      </c>
      <c r="K58" s="329">
        <v>38.799999999999997</v>
      </c>
      <c r="L58" s="330">
        <v>22583</v>
      </c>
      <c r="M58" s="331">
        <v>-2.1</v>
      </c>
      <c r="N58" s="332">
        <v>40.9</v>
      </c>
    </row>
    <row r="59" spans="1:14" ht="13.2">
      <c r="A59" s="248"/>
      <c r="B59" s="244"/>
      <c r="C59" s="244"/>
      <c r="D59" s="244"/>
      <c r="E59" s="244"/>
      <c r="F59" s="244"/>
      <c r="G59" s="310" t="s">
        <v>505</v>
      </c>
      <c r="H59" s="311"/>
      <c r="I59" s="319">
        <v>98801637</v>
      </c>
      <c r="J59" s="320">
        <v>43709</v>
      </c>
      <c r="K59" s="321">
        <v>8.8000000000000007</v>
      </c>
      <c r="L59" s="322">
        <v>53572</v>
      </c>
      <c r="M59" s="323">
        <v>5.4</v>
      </c>
      <c r="N59" s="324">
        <v>3.4</v>
      </c>
    </row>
    <row r="60" spans="1:14" ht="13.2">
      <c r="A60" s="248"/>
      <c r="B60" s="244"/>
      <c r="C60" s="244"/>
      <c r="D60" s="244"/>
      <c r="E60" s="244"/>
      <c r="F60" s="244"/>
      <c r="G60" s="325"/>
      <c r="H60" s="326" t="s">
        <v>501</v>
      </c>
      <c r="I60" s="333">
        <v>44255817</v>
      </c>
      <c r="J60" s="328">
        <v>19578</v>
      </c>
      <c r="K60" s="329">
        <v>1.3</v>
      </c>
      <c r="L60" s="330">
        <v>25259</v>
      </c>
      <c r="M60" s="331">
        <v>11.8</v>
      </c>
      <c r="N60" s="332">
        <v>-10.5</v>
      </c>
    </row>
    <row r="61" spans="1:14" ht="13.2">
      <c r="A61" s="248"/>
      <c r="B61" s="244"/>
      <c r="C61" s="244"/>
      <c r="D61" s="244"/>
      <c r="E61" s="244"/>
      <c r="F61" s="244"/>
      <c r="G61" s="310" t="s">
        <v>506</v>
      </c>
      <c r="H61" s="334"/>
      <c r="I61" s="335">
        <v>86764748</v>
      </c>
      <c r="J61" s="336">
        <v>38993</v>
      </c>
      <c r="K61" s="337">
        <v>1.2</v>
      </c>
      <c r="L61" s="338">
        <v>50535</v>
      </c>
      <c r="M61" s="339">
        <v>-0.6</v>
      </c>
      <c r="N61" s="324">
        <v>1.8</v>
      </c>
    </row>
    <row r="62" spans="1:14" ht="13.2">
      <c r="A62" s="248"/>
      <c r="B62" s="244"/>
      <c r="C62" s="244"/>
      <c r="D62" s="244"/>
      <c r="E62" s="244"/>
      <c r="F62" s="244"/>
      <c r="G62" s="325"/>
      <c r="H62" s="326" t="s">
        <v>501</v>
      </c>
      <c r="I62" s="327">
        <v>42890719</v>
      </c>
      <c r="J62" s="328">
        <v>19305</v>
      </c>
      <c r="K62" s="329">
        <v>-2.2000000000000002</v>
      </c>
      <c r="L62" s="330">
        <v>25315</v>
      </c>
      <c r="M62" s="331">
        <v>-3.9</v>
      </c>
      <c r="N62" s="332">
        <v>1.7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48" t="s">
        <v>3</v>
      </c>
      <c r="D47" s="1148"/>
      <c r="E47" s="1149"/>
      <c r="F47" s="11">
        <v>1.4</v>
      </c>
      <c r="G47" s="12">
        <v>2.56</v>
      </c>
      <c r="H47" s="12">
        <v>2.69</v>
      </c>
      <c r="I47" s="12">
        <v>2.46</v>
      </c>
      <c r="J47" s="13">
        <v>2.63</v>
      </c>
    </row>
    <row r="48" spans="2:10" ht="57.75" customHeight="1">
      <c r="B48" s="14"/>
      <c r="C48" s="1150" t="s">
        <v>4</v>
      </c>
      <c r="D48" s="1150"/>
      <c r="E48" s="1151"/>
      <c r="F48" s="15">
        <v>0.46</v>
      </c>
      <c r="G48" s="16">
        <v>0.28000000000000003</v>
      </c>
      <c r="H48" s="16">
        <v>0.21</v>
      </c>
      <c r="I48" s="16">
        <v>0.32</v>
      </c>
      <c r="J48" s="17">
        <v>0.31</v>
      </c>
    </row>
    <row r="49" spans="2:10" ht="57.75" customHeight="1" thickBot="1">
      <c r="B49" s="18"/>
      <c r="C49" s="1152" t="s">
        <v>5</v>
      </c>
      <c r="D49" s="1152"/>
      <c r="E49" s="1153"/>
      <c r="F49" s="19" t="s">
        <v>513</v>
      </c>
      <c r="G49" s="20">
        <v>0.77</v>
      </c>
      <c r="H49" s="20" t="s">
        <v>514</v>
      </c>
      <c r="I49" s="20" t="s">
        <v>515</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60" t="s">
        <v>517</v>
      </c>
      <c r="D34" s="1160"/>
      <c r="E34" s="1161"/>
      <c r="F34" s="32" t="s">
        <v>518</v>
      </c>
      <c r="G34" s="33" t="s">
        <v>519</v>
      </c>
      <c r="H34" s="33" t="s">
        <v>520</v>
      </c>
      <c r="I34" s="33" t="s">
        <v>521</v>
      </c>
      <c r="J34" s="34" t="s">
        <v>522</v>
      </c>
      <c r="K34" s="22"/>
      <c r="L34" s="22"/>
      <c r="M34" s="22"/>
      <c r="N34" s="22"/>
      <c r="O34" s="22"/>
      <c r="P34" s="22"/>
    </row>
    <row r="35" spans="1:16" ht="39" customHeight="1">
      <c r="A35" s="22"/>
      <c r="B35" s="35"/>
      <c r="C35" s="1154" t="s">
        <v>523</v>
      </c>
      <c r="D35" s="1155"/>
      <c r="E35" s="1156"/>
      <c r="F35" s="36">
        <v>4.3</v>
      </c>
      <c r="G35" s="37">
        <v>4.3</v>
      </c>
      <c r="H35" s="37">
        <v>4.67</v>
      </c>
      <c r="I35" s="37">
        <v>5.17</v>
      </c>
      <c r="J35" s="38">
        <v>5.15</v>
      </c>
      <c r="K35" s="22"/>
      <c r="L35" s="22"/>
      <c r="M35" s="22"/>
      <c r="N35" s="22"/>
      <c r="O35" s="22"/>
      <c r="P35" s="22"/>
    </row>
    <row r="36" spans="1:16" ht="39" customHeight="1">
      <c r="A36" s="22"/>
      <c r="B36" s="35"/>
      <c r="C36" s="1154" t="s">
        <v>524</v>
      </c>
      <c r="D36" s="1155"/>
      <c r="E36" s="1156"/>
      <c r="F36" s="36">
        <v>3.21</v>
      </c>
      <c r="G36" s="37">
        <v>3.3</v>
      </c>
      <c r="H36" s="37">
        <v>3.66</v>
      </c>
      <c r="I36" s="37">
        <v>3.96</v>
      </c>
      <c r="J36" s="38">
        <v>4.57</v>
      </c>
      <c r="K36" s="22"/>
      <c r="L36" s="22"/>
      <c r="M36" s="22"/>
      <c r="N36" s="22"/>
      <c r="O36" s="22"/>
      <c r="P36" s="22"/>
    </row>
    <row r="37" spans="1:16" ht="39" customHeight="1">
      <c r="A37" s="22"/>
      <c r="B37" s="35"/>
      <c r="C37" s="1154" t="s">
        <v>525</v>
      </c>
      <c r="D37" s="1155"/>
      <c r="E37" s="1156"/>
      <c r="F37" s="36">
        <v>0</v>
      </c>
      <c r="G37" s="37" t="s">
        <v>526</v>
      </c>
      <c r="H37" s="37">
        <v>0</v>
      </c>
      <c r="I37" s="37">
        <v>0.15</v>
      </c>
      <c r="J37" s="38">
        <v>0.57999999999999996</v>
      </c>
      <c r="K37" s="22"/>
      <c r="L37" s="22"/>
      <c r="M37" s="22"/>
      <c r="N37" s="22"/>
      <c r="O37" s="22"/>
      <c r="P37" s="22"/>
    </row>
    <row r="38" spans="1:16" ht="39" customHeight="1">
      <c r="A38" s="22"/>
      <c r="B38" s="35"/>
      <c r="C38" s="1154" t="s">
        <v>527</v>
      </c>
      <c r="D38" s="1155"/>
      <c r="E38" s="1156"/>
      <c r="F38" s="36">
        <v>0.3</v>
      </c>
      <c r="G38" s="37">
        <v>0.32</v>
      </c>
      <c r="H38" s="37">
        <v>0.34</v>
      </c>
      <c r="I38" s="37">
        <v>0.33</v>
      </c>
      <c r="J38" s="38">
        <v>0.32</v>
      </c>
      <c r="K38" s="22"/>
      <c r="L38" s="22"/>
      <c r="M38" s="22"/>
      <c r="N38" s="22"/>
      <c r="O38" s="22"/>
      <c r="P38" s="22"/>
    </row>
    <row r="39" spans="1:16" ht="39" customHeight="1">
      <c r="A39" s="22"/>
      <c r="B39" s="35"/>
      <c r="C39" s="1154" t="s">
        <v>528</v>
      </c>
      <c r="D39" s="1155"/>
      <c r="E39" s="1156"/>
      <c r="F39" s="36">
        <v>0.45</v>
      </c>
      <c r="G39" s="37">
        <v>0.27</v>
      </c>
      <c r="H39" s="37">
        <v>0.2</v>
      </c>
      <c r="I39" s="37">
        <v>0.31</v>
      </c>
      <c r="J39" s="38">
        <v>0.31</v>
      </c>
      <c r="K39" s="22"/>
      <c r="L39" s="22"/>
      <c r="M39" s="22"/>
      <c r="N39" s="22"/>
      <c r="O39" s="22"/>
      <c r="P39" s="22"/>
    </row>
    <row r="40" spans="1:16" ht="39" customHeight="1">
      <c r="A40" s="22"/>
      <c r="B40" s="35"/>
      <c r="C40" s="1154" t="s">
        <v>529</v>
      </c>
      <c r="D40" s="1155"/>
      <c r="E40" s="1156"/>
      <c r="F40" s="36">
        <v>0.31</v>
      </c>
      <c r="G40" s="37">
        <v>0.51</v>
      </c>
      <c r="H40" s="37">
        <v>0.43</v>
      </c>
      <c r="I40" s="37">
        <v>0.43</v>
      </c>
      <c r="J40" s="38">
        <v>0.3</v>
      </c>
      <c r="K40" s="22"/>
      <c r="L40" s="22"/>
      <c r="M40" s="22"/>
      <c r="N40" s="22"/>
      <c r="O40" s="22"/>
      <c r="P40" s="22"/>
    </row>
    <row r="41" spans="1:16" ht="39" customHeight="1">
      <c r="A41" s="22"/>
      <c r="B41" s="35"/>
      <c r="C41" s="1154" t="s">
        <v>530</v>
      </c>
      <c r="D41" s="1155"/>
      <c r="E41" s="1156"/>
      <c r="F41" s="36">
        <v>0.12</v>
      </c>
      <c r="G41" s="37">
        <v>0.12</v>
      </c>
      <c r="H41" s="37">
        <v>0.16</v>
      </c>
      <c r="I41" s="37">
        <v>0.16</v>
      </c>
      <c r="J41" s="38">
        <v>0.18</v>
      </c>
      <c r="K41" s="22"/>
      <c r="L41" s="22"/>
      <c r="M41" s="22"/>
      <c r="N41" s="22"/>
      <c r="O41" s="22"/>
      <c r="P41" s="22"/>
    </row>
    <row r="42" spans="1:16" ht="39" customHeight="1">
      <c r="A42" s="22"/>
      <c r="B42" s="39"/>
      <c r="C42" s="1154" t="s">
        <v>531</v>
      </c>
      <c r="D42" s="1155"/>
      <c r="E42" s="1156"/>
      <c r="F42" s="36" t="s">
        <v>488</v>
      </c>
      <c r="G42" s="37" t="s">
        <v>488</v>
      </c>
      <c r="H42" s="37" t="s">
        <v>488</v>
      </c>
      <c r="I42" s="37" t="s">
        <v>488</v>
      </c>
      <c r="J42" s="38" t="s">
        <v>488</v>
      </c>
      <c r="K42" s="22"/>
      <c r="L42" s="22"/>
      <c r="M42" s="22"/>
      <c r="N42" s="22"/>
      <c r="O42" s="22"/>
      <c r="P42" s="22"/>
    </row>
    <row r="43" spans="1:16" ht="39" customHeight="1" thickBot="1">
      <c r="A43" s="22"/>
      <c r="B43" s="40"/>
      <c r="C43" s="1157" t="s">
        <v>532</v>
      </c>
      <c r="D43" s="1158"/>
      <c r="E43" s="1159"/>
      <c r="F43" s="41">
        <v>0.08</v>
      </c>
      <c r="G43" s="42">
        <v>0.28000000000000003</v>
      </c>
      <c r="H43" s="42">
        <v>0.23</v>
      </c>
      <c r="I43" s="42">
        <v>0.19</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70" t="s">
        <v>11</v>
      </c>
      <c r="C45" s="1171"/>
      <c r="D45" s="58"/>
      <c r="E45" s="1176" t="s">
        <v>12</v>
      </c>
      <c r="F45" s="1176"/>
      <c r="G45" s="1176"/>
      <c r="H45" s="1176"/>
      <c r="I45" s="1176"/>
      <c r="J45" s="1177"/>
      <c r="K45" s="59">
        <v>82330</v>
      </c>
      <c r="L45" s="60">
        <v>82730</v>
      </c>
      <c r="M45" s="60">
        <v>80792</v>
      </c>
      <c r="N45" s="60">
        <v>82172</v>
      </c>
      <c r="O45" s="61">
        <v>85088</v>
      </c>
      <c r="P45" s="48"/>
      <c r="Q45" s="48"/>
      <c r="R45" s="48"/>
      <c r="S45" s="48"/>
      <c r="T45" s="48"/>
      <c r="U45" s="48"/>
    </row>
    <row r="46" spans="1:21" ht="30.75" customHeight="1">
      <c r="A46" s="48"/>
      <c r="B46" s="1172"/>
      <c r="C46" s="1173"/>
      <c r="D46" s="62"/>
      <c r="E46" s="1164" t="s">
        <v>13</v>
      </c>
      <c r="F46" s="1164"/>
      <c r="G46" s="1164"/>
      <c r="H46" s="1164"/>
      <c r="I46" s="1164"/>
      <c r="J46" s="1165"/>
      <c r="K46" s="63">
        <v>8701</v>
      </c>
      <c r="L46" s="64">
        <v>8657</v>
      </c>
      <c r="M46" s="64">
        <v>10996</v>
      </c>
      <c r="N46" s="64">
        <v>14433</v>
      </c>
      <c r="O46" s="65">
        <v>13157</v>
      </c>
      <c r="P46" s="48"/>
      <c r="Q46" s="48"/>
      <c r="R46" s="48"/>
      <c r="S46" s="48"/>
      <c r="T46" s="48"/>
      <c r="U46" s="48"/>
    </row>
    <row r="47" spans="1:21" ht="30.75" customHeight="1">
      <c r="A47" s="48"/>
      <c r="B47" s="1172"/>
      <c r="C47" s="1173"/>
      <c r="D47" s="62"/>
      <c r="E47" s="1164" t="s">
        <v>14</v>
      </c>
      <c r="F47" s="1164"/>
      <c r="G47" s="1164"/>
      <c r="H47" s="1164"/>
      <c r="I47" s="1164"/>
      <c r="J47" s="1165"/>
      <c r="K47" s="63">
        <v>54118</v>
      </c>
      <c r="L47" s="64">
        <v>54845</v>
      </c>
      <c r="M47" s="64">
        <v>55879</v>
      </c>
      <c r="N47" s="64">
        <v>56318</v>
      </c>
      <c r="O47" s="65">
        <v>55388</v>
      </c>
      <c r="P47" s="48"/>
      <c r="Q47" s="48"/>
      <c r="R47" s="48"/>
      <c r="S47" s="48"/>
      <c r="T47" s="48"/>
      <c r="U47" s="48"/>
    </row>
    <row r="48" spans="1:21" ht="30.75" customHeight="1">
      <c r="A48" s="48"/>
      <c r="B48" s="1172"/>
      <c r="C48" s="1173"/>
      <c r="D48" s="62"/>
      <c r="E48" s="1164" t="s">
        <v>15</v>
      </c>
      <c r="F48" s="1164"/>
      <c r="G48" s="1164"/>
      <c r="H48" s="1164"/>
      <c r="I48" s="1164"/>
      <c r="J48" s="1165"/>
      <c r="K48" s="63">
        <v>45161</v>
      </c>
      <c r="L48" s="64">
        <v>45327</v>
      </c>
      <c r="M48" s="64">
        <v>45159</v>
      </c>
      <c r="N48" s="64">
        <v>44078</v>
      </c>
      <c r="O48" s="65">
        <v>42379</v>
      </c>
      <c r="P48" s="48"/>
      <c r="Q48" s="48"/>
      <c r="R48" s="48"/>
      <c r="S48" s="48"/>
      <c r="T48" s="48"/>
      <c r="U48" s="48"/>
    </row>
    <row r="49" spans="1:21" ht="30.75" customHeight="1">
      <c r="A49" s="48"/>
      <c r="B49" s="1172"/>
      <c r="C49" s="1173"/>
      <c r="D49" s="62"/>
      <c r="E49" s="1164" t="s">
        <v>16</v>
      </c>
      <c r="F49" s="1164"/>
      <c r="G49" s="1164"/>
      <c r="H49" s="1164"/>
      <c r="I49" s="1164"/>
      <c r="J49" s="1165"/>
      <c r="K49" s="63">
        <v>3963</v>
      </c>
      <c r="L49" s="64">
        <v>4175</v>
      </c>
      <c r="M49" s="64">
        <v>4093</v>
      </c>
      <c r="N49" s="64">
        <v>4267</v>
      </c>
      <c r="O49" s="65">
        <v>4168</v>
      </c>
      <c r="P49" s="48"/>
      <c r="Q49" s="48"/>
      <c r="R49" s="48"/>
      <c r="S49" s="48"/>
      <c r="T49" s="48"/>
      <c r="U49" s="48"/>
    </row>
    <row r="50" spans="1:21" ht="30.75" customHeight="1">
      <c r="A50" s="48"/>
      <c r="B50" s="1172"/>
      <c r="C50" s="1173"/>
      <c r="D50" s="62"/>
      <c r="E50" s="1164" t="s">
        <v>17</v>
      </c>
      <c r="F50" s="1164"/>
      <c r="G50" s="1164"/>
      <c r="H50" s="1164"/>
      <c r="I50" s="1164"/>
      <c r="J50" s="1165"/>
      <c r="K50" s="63">
        <v>1727</v>
      </c>
      <c r="L50" s="64">
        <v>1546</v>
      </c>
      <c r="M50" s="64">
        <v>352</v>
      </c>
      <c r="N50" s="64">
        <v>329</v>
      </c>
      <c r="O50" s="65">
        <v>328</v>
      </c>
      <c r="P50" s="48"/>
      <c r="Q50" s="48"/>
      <c r="R50" s="48"/>
      <c r="S50" s="48"/>
      <c r="T50" s="48"/>
      <c r="U50" s="48"/>
    </row>
    <row r="51" spans="1:21" ht="30.75" customHeight="1">
      <c r="A51" s="48"/>
      <c r="B51" s="1174"/>
      <c r="C51" s="1175"/>
      <c r="D51" s="66"/>
      <c r="E51" s="1164" t="s">
        <v>18</v>
      </c>
      <c r="F51" s="1164"/>
      <c r="G51" s="1164"/>
      <c r="H51" s="1164"/>
      <c r="I51" s="1164"/>
      <c r="J51" s="1165"/>
      <c r="K51" s="63">
        <v>0</v>
      </c>
      <c r="L51" s="64">
        <v>0</v>
      </c>
      <c r="M51" s="64" t="s">
        <v>488</v>
      </c>
      <c r="N51" s="64" t="s">
        <v>488</v>
      </c>
      <c r="O51" s="65" t="s">
        <v>488</v>
      </c>
      <c r="P51" s="48"/>
      <c r="Q51" s="48"/>
      <c r="R51" s="48"/>
      <c r="S51" s="48"/>
      <c r="T51" s="48"/>
      <c r="U51" s="48"/>
    </row>
    <row r="52" spans="1:21" ht="30.75" customHeight="1">
      <c r="A52" s="48"/>
      <c r="B52" s="1162" t="s">
        <v>19</v>
      </c>
      <c r="C52" s="1163"/>
      <c r="D52" s="66"/>
      <c r="E52" s="1164" t="s">
        <v>20</v>
      </c>
      <c r="F52" s="1164"/>
      <c r="G52" s="1164"/>
      <c r="H52" s="1164"/>
      <c r="I52" s="1164"/>
      <c r="J52" s="1165"/>
      <c r="K52" s="63">
        <v>142459</v>
      </c>
      <c r="L52" s="64">
        <v>141208</v>
      </c>
      <c r="M52" s="64">
        <v>139416</v>
      </c>
      <c r="N52" s="64">
        <v>138667</v>
      </c>
      <c r="O52" s="65">
        <v>137111</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53541</v>
      </c>
      <c r="L53" s="69">
        <v>56072</v>
      </c>
      <c r="M53" s="69">
        <v>57855</v>
      </c>
      <c r="N53" s="69">
        <v>62930</v>
      </c>
      <c r="O53" s="70">
        <v>63397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'経常経費分析表（経常収支比率の分析）'!Print_Area</vt:lpstr>
      <vt:lpstr>財政比較分析表!Print_Area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2016-05-20T09:58:37Z</cp:lastPrinted>
  <dcterms:created xsi:type="dcterms:W3CDTF">2016-02-15T01:33:36Z</dcterms:created>
  <dcterms:modified xsi:type="dcterms:W3CDTF">2016-05-25T23:41:54Z</dcterms:modified>
  <cp:category/>
</cp:coreProperties>
</file>