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E39" i="9"/>
  <c r="U39" i="9"/>
  <c r="C39" i="9"/>
  <c r="BE38" i="9"/>
  <c r="BE37" i="9"/>
  <c r="BE36" i="9"/>
  <c r="CO35" i="9"/>
  <c r="CO36" i="9" s="1"/>
  <c r="CO37" i="9" s="1"/>
  <c r="CO38" i="9" s="1"/>
  <c r="CO39" i="9" s="1"/>
  <c r="CO40" i="9" s="1"/>
  <c r="CO41" i="9" s="1"/>
  <c r="CO42" i="9" s="1"/>
  <c r="CO43" i="9" s="1"/>
  <c r="CO34" i="9"/>
  <c r="BW34" i="9"/>
  <c r="BW35" i="9" s="1"/>
  <c r="BW36" i="9" s="1"/>
  <c r="BW37" i="9" s="1"/>
  <c r="BW38" i="9" s="1"/>
  <c r="BW39" i="9" s="1"/>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s="1"/>
  <c r="AM35" i="9" s="1"/>
  <c r="AM36" i="9" s="1"/>
  <c r="AM37" i="9" s="1"/>
  <c r="AM38" i="9" s="1"/>
  <c r="AM39" i="9" s="1"/>
  <c r="AM40" i="9" s="1"/>
  <c r="BE34" i="9"/>
  <c r="BE35" i="9" s="1"/>
</calcChain>
</file>

<file path=xl/sharedStrings.xml><?xml version="1.0" encoding="utf-8"?>
<sst xmlns="http://schemas.openxmlformats.org/spreadsheetml/2006/main" count="1240" uniqueCount="606">
  <si>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</si>
  <si>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</si>
  <si>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</si>
  <si>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</si>
  <si>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</si>
  <si>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</si>
  <si>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</si>
  <si>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</si>
  <si>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</si>
  <si>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</si>
  <si>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</si>
  <si>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</si>
  <si>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</si>
  <si>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</si>
  <si>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</si>
  <si>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</si>
  <si>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</si>
  <si>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</si>
  <si>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</si>
  <si>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</si>
  <si>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</si>
  <si>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</si>
  <si>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</si>
  <si>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</si>
  <si>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</si>
  <si>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</si>
  <si>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</si>
  <si>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</si>
  <si>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</si>
  <si>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</si>
  <si>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</si>
  <si>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</si>
  <si>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</si>
  <si>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</si>
  <si>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</si>
  <si>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</si>
  <si>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</si>
  <si>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</si>
  <si>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</si>
  <si>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</si>
  <si>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</si>
  <si>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</si>
  <si>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</si>
  <si>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</si>
  <si>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</si>
  <si>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</si>
  <si>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</si>
  <si>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</si>
  <si>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</si>
  <si>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</si>
  <si>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</si>
  <si>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</si>
  <si>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</si>
  <si>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</si>
  <si>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</si>
  <si>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</si>
  <si>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</si>
  <si>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</si>
  <si>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</si>
  <si>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</si>
  <si>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</si>
  <si>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</si>
  <si>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</si>
  <si>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</si>
  <si>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</si>
  <si>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</si>
  <si>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</si>
  <si>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</si>
  <si>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</si>
  <si>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</si>
  <si>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</si>
  <si>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</si>
  <si>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</si>
  <si>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</si>
  <si>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</si>
  <si>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</si>
  <si>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</si>
  <si>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</si>
  <si>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</si>
  <si>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</si>
  <si>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</si>
  <si>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</si>
  <si>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</si>
  <si>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</si>
  <si>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</si>
  <si>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</si>
  <si>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</si>
  <si>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</si>
  <si>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</si>
  <si>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</si>
  <si>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</si>
  <si>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</si>
  <si>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</si>
  <si>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</si>
  <si>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</si>
  <si>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</si>
  <si>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</si>
  <si>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</si>
  <si>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</si>
  <si>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</si>
  <si>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</si>
  <si>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</si>
  <si>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</si>
  <si>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</si>
  <si>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</si>
  <si>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</si>
  <si>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</si>
  <si>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</si>
  <si>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</si>
  <si>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</si>
  <si>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</si>
  <si>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</si>
  <si>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</si>
  <si>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</si>
  <si>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</si>
  <si>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</si>
  <si>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</si>
  <si>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</si>
  <si>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</si>
  <si>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</si>
  <si>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</si>
  <si>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</si>
  <si>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</si>
  <si>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</si>
  <si>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</si>
  <si>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</si>
  <si>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</si>
  <si>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</si>
  <si>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</si>
  <si>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</si>
  <si>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</si>
  <si>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</si>
  <si>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</si>
  <si>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</si>
  <si>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</si>
  <si>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</si>
  <si>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自動車運送事業会計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</si>
  <si>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</si>
  <si>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</si>
  <si>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</si>
  <si>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</si>
  <si>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</si>
  <si>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中央卸売市場事業会計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</si>
  <si>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</si>
  <si>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</si>
  <si>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</si>
  <si>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</si>
  <si>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</si>
  <si>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</si>
  <si>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</si>
  <si>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</si>
  <si>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</si>
  <si>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</si>
  <si>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</si>
  <si>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</si>
  <si>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</si>
  <si>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</si>
  <si>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</si>
  <si>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</si>
  <si>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</si>
  <si>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</si>
  <si>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</si>
  <si>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</si>
  <si>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</si>
  <si>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</si>
  <si>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</si>
  <si>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</si>
  <si>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</si>
  <si>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</si>
  <si>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</si>
  <si>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</si>
  <si>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</si>
  <si>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</si>
  <si>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</si>
  <si>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</si>
  <si>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</si>
  <si>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</si>
  <si>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</si>
  <si>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</si>
  <si>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</si>
  <si>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</si>
  <si>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</si>
  <si>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</si>
  <si>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</si>
  <si>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</si>
  <si>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</si>
  <si>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</si>
  <si>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</si>
  <si>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</si>
  <si>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</si>
  <si>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</si>
  <si>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</si>
  <si>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</si>
  <si>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</si>
  <si>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</si>
  <si>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</si>
  <si>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大阪府大阪市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</si>
  <si>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</si>
  <si>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</si>
  <si>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</si>
  <si>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</si>
  <si>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</si>
  <si>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</si>
  <si>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</si>
  <si>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</si>
  <si>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</si>
  <si>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</si>
  <si>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</si>
  <si>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</si>
  <si>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</si>
  <si>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</si>
  <si>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</si>
  <si>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</si>
  <si>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</si>
  <si>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</si>
  <si>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</si>
  <si>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</si>
  <si>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</si>
  <si>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</si>
  <si>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</si>
  <si>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</si>
  <si>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</si>
  <si>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</si>
  <si>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</si>
  <si>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</si>
  <si>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</si>
  <si>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</si>
  <si>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</si>
  <si>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</si>
  <si>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</si>
  <si>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</si>
  <si>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</si>
  <si>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</si>
  <si>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</si>
  <si>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</si>
  <si>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</si>
  <si>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</si>
  <si>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</si>
  <si>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</si>
  <si>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</si>
  <si>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</si>
  <si>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</si>
  <si>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</si>
  <si>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</si>
  <si>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</si>
  <si>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</si>
  <si>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</si>
  <si>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</si>
  <si>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</si>
  <si>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</si>
  <si>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</si>
  <si>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</si>
  <si>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</si>
  <si>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</si>
  <si>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</si>
  <si>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</si>
  <si>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</si>
  <si>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</si>
  <si>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</si>
  <si>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</si>
  <si>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</si>
  <si>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</si>
  <si>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</si>
  <si>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</si>
  <si>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</si>
  <si>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</si>
  <si>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</si>
  <si>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</si>
  <si>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</si>
  <si>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</si>
  <si>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</si>
  <si>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</si>
  <si>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</si>
  <si>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</si>
  <si>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</si>
  <si>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</si>
  <si>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</si>
  <si>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</si>
  <si>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</si>
  <si>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</si>
  <si>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</si>
  <si>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</si>
  <si>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</si>
  <si>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</si>
  <si>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</si>
  <si>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</si>
  <si>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</si>
  <si>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</si>
  <si>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</si>
  <si>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</si>
  <si>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</si>
  <si>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</si>
  <si>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</si>
  <si>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</si>
  <si>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</si>
  <si>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</si>
  <si>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</si>
  <si>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</si>
  <si>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</si>
  <si>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</si>
  <si>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</si>
  <si>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</si>
  <si>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</si>
  <si>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</si>
  <si>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</si>
  <si>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</si>
  <si>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</si>
  <si>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</si>
  <si>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</si>
  <si>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</si>
  <si>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</si>
  <si>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</si>
  <si>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</si>
  <si>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</si>
  <si>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</si>
  <si>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</si>
  <si>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</si>
  <si>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</si>
  <si>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</si>
  <si>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</si>
  <si>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</si>
  <si>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</si>
  <si>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</si>
  <si>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</si>
  <si>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</si>
  <si>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</si>
  <si>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</si>
  <si>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</si>
  <si>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</si>
  <si>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</si>
  <si>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</si>
  <si>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</si>
  <si>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</si>
  <si>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</si>
  <si>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</si>
  <si>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</si>
  <si>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</si>
  <si>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</si>
  <si>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</si>
  <si>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</si>
  <si>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</si>
  <si>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</si>
  <si>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</si>
  <si>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</si>
  <si>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</si>
  <si>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大阪府大阪市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</si>
  <si>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</si>
  <si>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</si>
  <si>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</si>
  <si>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</si>
  <si>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</si>
  <si>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</si>
  <si>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</si>
  <si>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</si>
  <si>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</si>
  <si>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</si>
  <si>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</si>
  <si>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</si>
  <si>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</si>
  <si>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</si>
  <si>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</si>
  <si>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</si>
  <si>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</si>
  <si>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</si>
  <si>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</si>
  <si>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</si>
  <si>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土地先行取得事業会計</t>
    <phoneticPr fontId="5"/>
  </si>
  <si>
    <t>母子父子寡婦福祉貸付資金会計</t>
    <phoneticPr fontId="5"/>
  </si>
  <si>
    <t>心身障害者扶養共済事業会計</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</si>
  <si>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</si>
  <si>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</si>
  <si>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</si>
  <si>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</si>
  <si>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</si>
  <si>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</si>
  <si>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</si>
  <si>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</si>
  <si>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</si>
  <si>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</si>
  <si>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</si>
  <si>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</si>
  <si>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</si>
  <si>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</si>
  <si>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</si>
  <si>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有料道路事業会計</t>
    <phoneticPr fontId="5"/>
  </si>
  <si>
    <t>国民健康保険事業会計</t>
    <phoneticPr fontId="5"/>
  </si>
  <si>
    <t>介護保険事業会計</t>
    <phoneticPr fontId="5"/>
  </si>
  <si>
    <t>後期高齢者医療事業会計</t>
    <phoneticPr fontId="5"/>
  </si>
  <si>
    <t>自動車運送事業会計</t>
    <phoneticPr fontId="5"/>
  </si>
  <si>
    <t>高速鉄道事業会計</t>
    <phoneticPr fontId="5"/>
  </si>
  <si>
    <t>水道事業会計</t>
    <phoneticPr fontId="5"/>
  </si>
  <si>
    <t>工業用水道事業会計</t>
    <phoneticPr fontId="5"/>
  </si>
  <si>
    <t>下水道事業会計</t>
    <phoneticPr fontId="5"/>
  </si>
  <si>
    <t>港営事業会計</t>
    <phoneticPr fontId="5"/>
  </si>
  <si>
    <t>食肉市場事業会計</t>
    <phoneticPr fontId="5"/>
  </si>
  <si>
    <t>市街地再開発事業会計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</si>
  <si>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</si>
  <si>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</si>
  <si>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</si>
  <si>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</si>
  <si>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</si>
  <si>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</si>
  <si>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</si>
  <si>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</si>
  <si>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</si>
  <si>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</si>
  <si>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</si>
  <si>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</si>
  <si>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</si>
  <si>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</si>
  <si>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</si>
  <si>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</si>
  <si>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</si>
  <si>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</si>
  <si>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</si>
  <si>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</si>
  <si>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</si>
  <si>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</si>
  <si>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</si>
  <si>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</si>
  <si>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</si>
  <si>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</si>
  <si>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</si>
  <si>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</si>
  <si>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</si>
  <si>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</si>
  <si>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</si>
  <si>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</si>
  <si>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</si>
  <si>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</si>
  <si>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</si>
  <si>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</si>
  <si>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</si>
  <si>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</si>
  <si>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</si>
  <si>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</si>
  <si>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</si>
  <si>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</si>
  <si>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</si>
  <si>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</si>
  <si>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</si>
  <si>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</si>
  <si>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</si>
  <si>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</si>
  <si>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</si>
  <si>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</si>
  <si>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</si>
  <si>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</si>
  <si>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</si>
  <si>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</si>
  <si>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</si>
  <si>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</si>
  <si>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</si>
  <si>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</si>
  <si>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</si>
  <si>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</si>
  <si>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</si>
  <si>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</si>
  <si>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</si>
  <si>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</si>
  <si>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</si>
  <si>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</si>
  <si>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</si>
  <si>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</si>
  <si>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</si>
  <si>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</si>
  <si>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</si>
  <si>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</si>
  <si>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</si>
  <si>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</si>
  <si>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</si>
  <si>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</si>
  <si>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</si>
  <si>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</si>
  <si>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</si>
  <si>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</si>
  <si>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</si>
  <si>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</si>
  <si>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</si>
  <si>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</si>
  <si>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</si>
  <si>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</si>
  <si>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</si>
  <si>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</si>
  <si>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</si>
  <si>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</si>
  <si>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</si>
  <si>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</si>
  <si>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</si>
  <si>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</si>
  <si>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</si>
  <si>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</si>
  <si>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</si>
  <si>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</si>
  <si>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</si>
  <si>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</si>
  <si>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</si>
  <si>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</si>
  <si>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</si>
  <si>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</si>
  <si>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</si>
  <si>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</si>
  <si>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</si>
  <si>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</si>
  <si>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</si>
  <si>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</si>
  <si>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</si>
  <si>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</si>
  <si>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</si>
  <si>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</si>
  <si>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</si>
  <si>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</si>
  <si>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</si>
  <si>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</si>
  <si>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</si>
  <si>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</si>
  <si>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</si>
  <si>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</si>
  <si>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</si>
  <si>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</si>
  <si>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</si>
  <si>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</si>
  <si>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</si>
  <si>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</si>
  <si>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</si>
  <si>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</si>
  <si>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</si>
  <si>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</si>
  <si>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2.94</t>
  </si>
  <si>
    <t>自動車運送事業会計</t>
  </si>
  <si>
    <t>▲ 0.11</t>
  </si>
  <si>
    <t>▲ 0.08</t>
  </si>
  <si>
    <t>▲ 2.17</t>
  </si>
  <si>
    <t>国民健康保険事業会計</t>
  </si>
  <si>
    <t>▲ 3.39</t>
  </si>
  <si>
    <t>▲ 2.37</t>
  </si>
  <si>
    <t>▲ 2.04</t>
  </si>
  <si>
    <t>▲ 1.69</t>
  </si>
  <si>
    <t>▲ 1.61</t>
  </si>
  <si>
    <t>中央卸売市場事業会計</t>
  </si>
  <si>
    <t>▲ 1.24</t>
  </si>
  <si>
    <t>▲ 0.87</t>
  </si>
  <si>
    <t>▲ 0.65</t>
  </si>
  <si>
    <t>▲ 0.38</t>
  </si>
  <si>
    <t>▲ 0.18</t>
  </si>
  <si>
    <t>高速鉄道事業会計</t>
  </si>
  <si>
    <t>水道事業会計</t>
  </si>
  <si>
    <t>下水道事業会計</t>
  </si>
  <si>
    <t>工業用水道事業会計</t>
  </si>
  <si>
    <t>後期高齢者医療事業会計</t>
  </si>
  <si>
    <t>その他会計（赤字）</t>
  </si>
  <si>
    <t>その他会計（黒字）</t>
  </si>
  <si>
    <t>法適用企業</t>
  </si>
  <si>
    <t>法非適用企業</t>
  </si>
  <si>
    <t>関西広域連合</t>
  </si>
  <si>
    <t>大阪府後期高齢者医療広域連合（一般会計）</t>
  </si>
  <si>
    <t>大阪府後期高齢者医療広域連合（後期高齢者医療特別会計）</t>
  </si>
  <si>
    <t xml:space="preserve">淀川左岸水防事務組合  </t>
  </si>
  <si>
    <t>淀川右岸水防事務組合</t>
  </si>
  <si>
    <t>大和川右岸水防事務組合</t>
  </si>
  <si>
    <t>(公財)大阪国際交流センター</t>
  </si>
  <si>
    <t>（一財）大阪市男女共同参画のまち創生協会</t>
  </si>
  <si>
    <t>（財）大阪市都市工学情報センター</t>
  </si>
  <si>
    <t>（一財）大阪市環境保健協会</t>
  </si>
  <si>
    <t>（公財）大阪市救急医療事業団</t>
  </si>
  <si>
    <t>（一財）大阪国際経済振興センター</t>
  </si>
  <si>
    <t>（公財）大阪市都市型産業振興センター</t>
  </si>
  <si>
    <t>（一財）都市技術センター</t>
  </si>
  <si>
    <t>（一財）大阪市教育振興公社</t>
  </si>
  <si>
    <t>（公財）大阪市博物館協会</t>
  </si>
  <si>
    <t>（公財）大阪科学振興協会</t>
  </si>
  <si>
    <t>（株）大阪水道総合サービス</t>
  </si>
  <si>
    <t>（株）大阪市開発公社</t>
  </si>
  <si>
    <t>（株）湊町開発センター</t>
  </si>
  <si>
    <t>西大阪高速鉄道（株）</t>
  </si>
  <si>
    <t>中之島高速鉄道（株）</t>
  </si>
  <si>
    <t>アジア太平洋トレードセンター（株）</t>
  </si>
  <si>
    <t>大阪市商業振興企画（株）</t>
  </si>
  <si>
    <t>大阪市街地開発（株）</t>
  </si>
  <si>
    <t>大阪地下街（株）</t>
  </si>
  <si>
    <t>クリスタ長堀（株）</t>
  </si>
  <si>
    <t>大阪港埠頭ターミナル（株）</t>
  </si>
  <si>
    <t>大阪港木材倉庫（株）</t>
  </si>
  <si>
    <t>（株）大阪港トランスポートシステム</t>
  </si>
  <si>
    <t>（株）海遊館</t>
  </si>
  <si>
    <t>大阪シティバス（株）</t>
  </si>
  <si>
    <t>大阪市住宅供給公社</t>
  </si>
  <si>
    <t>（公財）大阪観光コンベンション協会</t>
  </si>
  <si>
    <t>（公大）大阪市立大学</t>
  </si>
  <si>
    <t>（株）大阪メトロサービス</t>
  </si>
  <si>
    <t>（地独）大阪市立工業研究所</t>
  </si>
  <si>
    <t>（株）大阪城ホール</t>
  </si>
  <si>
    <t>大阪港埠頭（株）</t>
  </si>
  <si>
    <t>（地独）大阪市民病院機構</t>
  </si>
  <si>
    <t>阪神国際港湾（株）</t>
  </si>
  <si>
    <t>（公財）大阪国際平和センター</t>
  </si>
  <si>
    <t>（公財）地球環境センター</t>
  </si>
  <si>
    <t>（一財）アジア・太平洋人権情報センター</t>
  </si>
  <si>
    <t>大阪外環状鉄道（株）</t>
  </si>
  <si>
    <t>（一財）大阪鶴見フラワーセンター</t>
  </si>
  <si>
    <t>（公財）関西・二十一世紀協会</t>
  </si>
  <si>
    <t>（公財）大阪府暴力追放推進センター</t>
  </si>
  <si>
    <t>（一財）道路管理センター</t>
  </si>
  <si>
    <t>（一財）建築コスト管理システム研究所</t>
  </si>
  <si>
    <t>大阪信用保証協会</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</si>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</sst>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37580</c:v>
                </c:pt>
                <c:pt idx="1">
                  <c:v>35424</c:v>
                </c:pt>
                <c:pt idx="2">
                  <c:v>28803</c:v>
                </c:pt>
                <c:pt idx="3">
                  <c:v>31382</c:v>
                </c:pt>
                <c:pt idx="4">
                  <c:v>38140</c:v>
                </c:pt>
              </c:numCache>
            </c:numRef>
          </c:val>
          <c:smooth val="0"/>
        </c:ser>
        <c:dLbls>
          <c:showLegendKey val="0"/>
          <c:showVal val="0"/>
          <c:showCatName val="0"/>
          <c:showSerName val="0"/>
          <c:showPercent val="0"/>
          <c:showBubbleSize val="0"/>
        </c:dLbls>
        <c:marker val="1"/>
        <c:smooth val="0"/>
        <c:axId val="213722240"/>
        <c:axId val="213724160"/>
      </c:lineChart>
      <c:catAx>
        <c:axId val="213722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724160"/>
        <c:crosses val="autoZero"/>
        <c:auto val="1"/>
        <c:lblAlgn val="ctr"/>
        <c:lblOffset val="100"/>
        <c:tickLblSkip val="1"/>
        <c:tickMarkSkip val="1"/>
        <c:noMultiLvlLbl val="0"/>
      </c:catAx>
      <c:valAx>
        <c:axId val="2137241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72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0.06</c:v>
                </c:pt>
                <c:pt idx="1">
                  <c:v>0.06</c:v>
                </c:pt>
                <c:pt idx="2">
                  <c:v>0.05</c:v>
                </c:pt>
                <c:pt idx="3">
                  <c:v>3.17</c:v>
                </c:pt>
                <c:pt idx="4">
                  <c:v>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15.76</c:v>
                </c:pt>
                <c:pt idx="3">
                  <c:v>20.7</c:v>
                </c:pt>
                <c:pt idx="4">
                  <c:v>21.29</c:v>
                </c:pt>
              </c:numCache>
            </c:numRef>
          </c:val>
        </c:ser>
        <c:dLbls>
          <c:showLegendKey val="0"/>
          <c:showVal val="0"/>
          <c:showCatName val="0"/>
          <c:showSerName val="0"/>
          <c:showPercent val="0"/>
          <c:showBubbleSize val="0"/>
        </c:dLbls>
        <c:gapWidth val="250"/>
        <c:overlap val="100"/>
        <c:axId val="214139648"/>
        <c:axId val="21414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c:v>
                </c:pt>
                <c:pt idx="1">
                  <c:v>0.01</c:v>
                </c:pt>
                <c:pt idx="2">
                  <c:v>15.76</c:v>
                </c:pt>
                <c:pt idx="3">
                  <c:v>8.23</c:v>
                </c:pt>
                <c:pt idx="4">
                  <c:v>-2.94</c:v>
                </c:pt>
              </c:numCache>
            </c:numRef>
          </c:val>
          <c:smooth val="0"/>
        </c:ser>
        <c:dLbls>
          <c:showLegendKey val="0"/>
          <c:showVal val="0"/>
          <c:showCatName val="0"/>
          <c:showSerName val="0"/>
          <c:showPercent val="0"/>
          <c:showBubbleSize val="0"/>
        </c:dLbls>
        <c:marker val="1"/>
        <c:smooth val="0"/>
        <c:axId val="214139648"/>
        <c:axId val="214141568"/>
      </c:lineChart>
      <c:catAx>
        <c:axId val="2141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141568"/>
        <c:crosses val="autoZero"/>
        <c:auto val="1"/>
        <c:lblAlgn val="ctr"/>
        <c:lblOffset val="100"/>
        <c:tickLblSkip val="1"/>
        <c:tickMarkSkip val="1"/>
        <c:noMultiLvlLbl val="0"/>
      </c:catAx>
      <c:valAx>
        <c:axId val="21414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0.24</c:v>
                </c:pt>
                <c:pt idx="2">
                  <c:v>#N/A</c:v>
                </c:pt>
                <c:pt idx="3">
                  <c:v>0.62</c:v>
                </c:pt>
                <c:pt idx="4">
                  <c:v>#N/A</c:v>
                </c:pt>
                <c:pt idx="5">
                  <c:v>0.8</c:v>
                </c:pt>
                <c:pt idx="6">
                  <c:v>#N/A</c:v>
                </c:pt>
                <c:pt idx="7">
                  <c:v>3.98</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0.12</c:v>
                </c:pt>
                <c:pt idx="4">
                  <c:v>#N/A</c:v>
                </c:pt>
                <c:pt idx="5">
                  <c:v>0.14000000000000001</c:v>
                </c:pt>
                <c:pt idx="6">
                  <c:v>#N/A</c:v>
                </c:pt>
                <c:pt idx="7">
                  <c:v>0.14000000000000001</c:v>
                </c:pt>
                <c:pt idx="8">
                  <c:v>#N/A</c:v>
                </c:pt>
                <c:pt idx="9">
                  <c:v>0.15</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0.54</c:v>
                </c:pt>
                <c:pt idx="2">
                  <c:v>#N/A</c:v>
                </c:pt>
                <c:pt idx="3">
                  <c:v>0.56000000000000005</c:v>
                </c:pt>
                <c:pt idx="4">
                  <c:v>#N/A</c:v>
                </c:pt>
                <c:pt idx="5">
                  <c:v>0.6</c:v>
                </c:pt>
                <c:pt idx="6">
                  <c:v>#N/A</c:v>
                </c:pt>
                <c:pt idx="7">
                  <c:v>0.65</c:v>
                </c:pt>
                <c:pt idx="8">
                  <c:v>#N/A</c:v>
                </c:pt>
                <c:pt idx="9">
                  <c:v>0.76</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2.08</c:v>
                </c:pt>
                <c:pt idx="2">
                  <c:v>#N/A</c:v>
                </c:pt>
                <c:pt idx="3">
                  <c:v>2.2599999999999998</c:v>
                </c:pt>
                <c:pt idx="4">
                  <c:v>#N/A</c:v>
                </c:pt>
                <c:pt idx="5">
                  <c:v>2.58</c:v>
                </c:pt>
                <c:pt idx="6">
                  <c:v>#N/A</c:v>
                </c:pt>
                <c:pt idx="7">
                  <c:v>2.84</c:v>
                </c:pt>
                <c:pt idx="8">
                  <c:v>#N/A</c:v>
                </c:pt>
                <c:pt idx="9">
                  <c:v>2.81</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3.96</c:v>
                </c:pt>
                <c:pt idx="2">
                  <c:v>#N/A</c:v>
                </c:pt>
                <c:pt idx="3">
                  <c:v>3.9</c:v>
                </c:pt>
                <c:pt idx="4">
                  <c:v>#N/A</c:v>
                </c:pt>
                <c:pt idx="5">
                  <c:v>3.9</c:v>
                </c:pt>
                <c:pt idx="6">
                  <c:v>#N/A</c:v>
                </c:pt>
                <c:pt idx="7">
                  <c:v>3.93</c:v>
                </c:pt>
                <c:pt idx="8">
                  <c:v>#N/A</c:v>
                </c:pt>
                <c:pt idx="9">
                  <c:v>4.1900000000000004</c:v>
                </c:pt>
              </c:numCache>
            </c:numRef>
          </c:val>
        </c:ser>
        <c:ser>
          <c:idx val="6"/>
          <c:order val="6"/>
          <c:tx>
            <c:strRef>
              <c:f>データシート!$A$33</c:f>
              <c:strCache>
                <c:ptCount val="1"/>
                <c:pt idx="0">
                  <c:v>高速鉄道事業会計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6.06</c:v>
                </c:pt>
                <c:pt idx="2">
                  <c:v>#N/A</c:v>
                </c:pt>
                <c:pt idx="3">
                  <c:v>2.41</c:v>
                </c:pt>
                <c:pt idx="4">
                  <c:v>#N/A</c:v>
                </c:pt>
                <c:pt idx="5">
                  <c:v>3.04</c:v>
                </c:pt>
                <c:pt idx="6">
                  <c:v>#N/A</c:v>
                </c:pt>
                <c:pt idx="7">
                  <c:v>6.89</c:v>
                </c:pt>
                <c:pt idx="8">
                  <c:v>#N/A</c:v>
                </c:pt>
                <c:pt idx="9">
                  <c:v>9.6999999999999993</c:v>
                </c:pt>
              </c:numCache>
            </c:numRef>
          </c:val>
        </c:ser>
        <c:ser>
          <c:idx val="7"/>
          <c:order val="7"/>
          <c:tx>
            <c:strRef>
              <c:f>データシート!$A$34</c:f>
              <c:strCache>
                <c:ptCount val="1"/>
                <c:pt idx="0">
                  <c:v>中央卸売市場事業会計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1.24</c:v>
                </c:pt>
                <c:pt idx="1">
                  <c:v>#N/A</c:v>
                </c:pt>
                <c:pt idx="2">
                  <c:v>0.87</c:v>
                </c:pt>
                <c:pt idx="3">
                  <c:v>#N/A</c:v>
                </c:pt>
                <c:pt idx="4">
                  <c:v>0.65</c:v>
                </c:pt>
                <c:pt idx="5">
                  <c:v>#N/A</c:v>
                </c:pt>
                <c:pt idx="6">
                  <c:v>0.38</c:v>
                </c:pt>
                <c:pt idx="7">
                  <c:v>#N/A</c:v>
                </c:pt>
                <c:pt idx="8">
                  <c:v>0.18</c:v>
                </c:pt>
                <c:pt idx="9">
                  <c:v>#N/A</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3.39</c:v>
                </c:pt>
                <c:pt idx="1">
                  <c:v>#N/A</c:v>
                </c:pt>
                <c:pt idx="2">
                  <c:v>2.37</c:v>
                </c:pt>
                <c:pt idx="3">
                  <c:v>#N/A</c:v>
                </c:pt>
                <c:pt idx="4">
                  <c:v>2.04</c:v>
                </c:pt>
                <c:pt idx="5">
                  <c:v>#N/A</c:v>
                </c:pt>
                <c:pt idx="6">
                  <c:v>1.69</c:v>
                </c:pt>
                <c:pt idx="7">
                  <c:v>#N/A</c:v>
                </c:pt>
                <c:pt idx="8">
                  <c:v>1.61</c:v>
                </c:pt>
                <c:pt idx="9">
                  <c:v>#N/A</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7.0000000000000007E-2</c:v>
                </c:pt>
                <c:pt idx="2">
                  <c:v>0.11</c:v>
                </c:pt>
                <c:pt idx="3">
                  <c:v>#N/A</c:v>
                </c:pt>
                <c:pt idx="4">
                  <c:v>0.08</c:v>
                </c:pt>
                <c:pt idx="5">
                  <c:v>#N/A</c:v>
                </c:pt>
                <c:pt idx="6">
                  <c:v>#N/A</c:v>
                </c:pt>
                <c:pt idx="7">
                  <c:v>0.19</c:v>
                </c:pt>
                <c:pt idx="8">
                  <c:v>2.17</c:v>
                </c:pt>
                <c:pt idx="9">
                  <c:v>#N/A</c:v>
                </c:pt>
              </c:numCache>
            </c:numRef>
          </c:val>
        </c:ser>
        <c:dLbls>
          <c:showLegendKey val="0"/>
          <c:showVal val="0"/>
          <c:showCatName val="0"/>
          <c:showSerName val="0"/>
          <c:showPercent val="0"/>
          <c:showBubbleSize val="0"/>
        </c:dLbls>
        <c:gapWidth val="150"/>
        <c:overlap val="100"/>
        <c:axId val="214694528"/>
        <c:axId val="214303104"/>
      </c:barChart>
      <c:catAx>
        <c:axId val="2146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303104"/>
        <c:crosses val="autoZero"/>
        <c:auto val="1"/>
        <c:lblAlgn val="ctr"/>
        <c:lblOffset val="100"/>
        <c:tickLblSkip val="1"/>
        <c:tickMarkSkip val="1"/>
        <c:noMultiLvlLbl val="0"/>
      </c:catAx>
      <c:valAx>
        <c:axId val="21430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9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183533</c:v>
                </c:pt>
                <c:pt idx="5">
                  <c:v>187748</c:v>
                </c:pt>
                <c:pt idx="8">
                  <c:v>191699</c:v>
                </c:pt>
                <c:pt idx="11">
                  <c:v>188135</c:v>
                </c:pt>
                <c:pt idx="14">
                  <c:v>188624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207</c:v>
                </c:pt>
                <c:pt idx="3">
                  <c:v>228</c:v>
                </c:pt>
                <c:pt idx="6">
                  <c:v>224</c:v>
                </c:pt>
                <c:pt idx="9">
                  <c:v>199</c:v>
                </c:pt>
                <c:pt idx="12">
                  <c:v>6566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48346</c:v>
                </c:pt>
                <c:pt idx="3">
                  <c:v>45409</c:v>
                </c:pt>
                <c:pt idx="6">
                  <c:v>50534</c:v>
                </c:pt>
                <c:pt idx="9">
                  <c:v>49827</c:v>
                </c:pt>
                <c:pt idx="12">
                  <c:v>49786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83190</c:v>
                </c:pt>
                <c:pt idx="3">
                  <c:v>86298</c:v>
                </c:pt>
                <c:pt idx="6">
                  <c:v>87651</c:v>
                </c:pt>
                <c:pt idx="9">
                  <c:v>90165</c:v>
                </c:pt>
                <c:pt idx="12">
                  <c:v>91953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3569</c:v>
                </c:pt>
                <c:pt idx="3">
                  <c:v>763</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113044</c:v>
                </c:pt>
                <c:pt idx="3">
                  <c:v>112111</c:v>
                </c:pt>
                <c:pt idx="6">
                  <c:v>110818</c:v>
                </c:pt>
                <c:pt idx="9">
                  <c:v>106719</c:v>
                </c:pt>
                <c:pt idx="12">
                  <c:v>104895</c:v>
                </c:pt>
              </c:numCache>
            </c:numRef>
          </c:val>
        </c:ser>
        <c:dLbls>
          <c:showLegendKey val="0"/>
          <c:showVal val="0"/>
          <c:showCatName val="0"/>
          <c:showSerName val="0"/>
          <c:showPercent val="0"/>
          <c:showBubbleSize val="0"/>
        </c:dLbls>
        <c:gapWidth val="100"/>
        <c:overlap val="100"/>
        <c:axId val="213399424"/>
        <c:axId val="21340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64823</c:v>
                </c:pt>
                <c:pt idx="2">
                  <c:v>#N/A</c:v>
                </c:pt>
                <c:pt idx="3">
                  <c:v>#N/A</c:v>
                </c:pt>
                <c:pt idx="4">
                  <c:v>57061</c:v>
                </c:pt>
                <c:pt idx="5">
                  <c:v>#N/A</c:v>
                </c:pt>
                <c:pt idx="6">
                  <c:v>#N/A</c:v>
                </c:pt>
                <c:pt idx="7">
                  <c:v>57528</c:v>
                </c:pt>
                <c:pt idx="8">
                  <c:v>#N/A</c:v>
                </c:pt>
                <c:pt idx="9">
                  <c:v>#N/A</c:v>
                </c:pt>
                <c:pt idx="10">
                  <c:v>58775</c:v>
                </c:pt>
                <c:pt idx="11">
                  <c:v>#N/A</c:v>
                </c:pt>
                <c:pt idx="12">
                  <c:v>#N/A</c:v>
                </c:pt>
                <c:pt idx="13">
                  <c:v>64576</c:v>
                </c:pt>
                <c:pt idx="14">
                  <c:v>#N/A</c:v>
                </c:pt>
              </c:numCache>
            </c:numRef>
          </c:val>
          <c:smooth val="0"/>
        </c:ser>
        <c:dLbls>
          <c:showLegendKey val="0"/>
          <c:showVal val="0"/>
          <c:showCatName val="0"/>
          <c:showSerName val="0"/>
          <c:showPercent val="0"/>
          <c:showBubbleSize val="0"/>
        </c:dLbls>
        <c:marker val="1"/>
        <c:smooth val="0"/>
        <c:axId val="213399424"/>
        <c:axId val="213405696"/>
      </c:lineChart>
      <c:catAx>
        <c:axId val="2133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405696"/>
        <c:crosses val="autoZero"/>
        <c:auto val="1"/>
        <c:lblAlgn val="ctr"/>
        <c:lblOffset val="100"/>
        <c:tickLblSkip val="1"/>
        <c:tickMarkSkip val="1"/>
        <c:noMultiLvlLbl val="0"/>
      </c:catAx>
      <c:valAx>
        <c:axId val="21340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3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1376206</c:v>
                </c:pt>
                <c:pt idx="5">
                  <c:v>1390381</c:v>
                </c:pt>
                <c:pt idx="8">
                  <c:v>1403615</c:v>
                </c:pt>
                <c:pt idx="11">
                  <c:v>1425088</c:v>
                </c:pt>
                <c:pt idx="14">
                  <c:v>1416002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852936</c:v>
                </c:pt>
                <c:pt idx="5">
                  <c:v>872648</c:v>
                </c:pt>
                <c:pt idx="8">
                  <c:v>836279</c:v>
                </c:pt>
                <c:pt idx="11">
                  <c:v>786637</c:v>
                </c:pt>
                <c:pt idx="14">
                  <c:v>771342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480368</c:v>
                </c:pt>
                <c:pt idx="5">
                  <c:v>540785</c:v>
                </c:pt>
                <c:pt idx="8">
                  <c:v>605912</c:v>
                </c:pt>
                <c:pt idx="11">
                  <c:v>689906</c:v>
                </c:pt>
                <c:pt idx="14">
                  <c:v>733418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80410</c:v>
                </c:pt>
                <c:pt idx="3">
                  <c:v>75005</c:v>
                </c:pt>
                <c:pt idx="6">
                  <c:v>67018</c:v>
                </c:pt>
                <c:pt idx="9">
                  <c:v>42726</c:v>
                </c:pt>
                <c:pt idx="12">
                  <c:v>37382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243074</c:v>
                </c:pt>
                <c:pt idx="3">
                  <c:v>234333</c:v>
                </c:pt>
                <c:pt idx="6">
                  <c:v>210773</c:v>
                </c:pt>
                <c:pt idx="9">
                  <c:v>182862</c:v>
                </c:pt>
                <c:pt idx="12">
                  <c:v>178100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661504</c:v>
                </c:pt>
                <c:pt idx="3">
                  <c:v>646210</c:v>
                </c:pt>
                <c:pt idx="6">
                  <c:v>611478</c:v>
                </c:pt>
                <c:pt idx="9">
                  <c:v>572134</c:v>
                </c:pt>
                <c:pt idx="12">
                  <c:v>499277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7573</c:v>
                </c:pt>
                <c:pt idx="3">
                  <c:v>7396</c:v>
                </c:pt>
                <c:pt idx="6">
                  <c:v>7275</c:v>
                </c:pt>
                <c:pt idx="9">
                  <c:v>7170</c:v>
                </c:pt>
                <c:pt idx="12">
                  <c:v>65361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3101742</c:v>
                </c:pt>
                <c:pt idx="3">
                  <c:v>3113123</c:v>
                </c:pt>
                <c:pt idx="6">
                  <c:v>3103469</c:v>
                </c:pt>
                <c:pt idx="9">
                  <c:v>3084296</c:v>
                </c:pt>
                <c:pt idx="12">
                  <c:v>3056138</c:v>
                </c:pt>
              </c:numCache>
            </c:numRef>
          </c:val>
        </c:ser>
        <c:dLbls>
          <c:showLegendKey val="0"/>
          <c:showVal val="0"/>
          <c:showCatName val="0"/>
          <c:showSerName val="0"/>
          <c:showPercent val="0"/>
          <c:showBubbleSize val="0"/>
        </c:dLbls>
        <c:gapWidth val="100"/>
        <c:overlap val="100"/>
        <c:axId val="215066496"/>
        <c:axId val="21508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1384794</c:v>
                </c:pt>
                <c:pt idx="2">
                  <c:v>#N/A</c:v>
                </c:pt>
                <c:pt idx="3">
                  <c:v>#N/A</c:v>
                </c:pt>
                <c:pt idx="4">
                  <c:v>1272254</c:v>
                </c:pt>
                <c:pt idx="5">
                  <c:v>#N/A</c:v>
                </c:pt>
                <c:pt idx="6">
                  <c:v>#N/A</c:v>
                </c:pt>
                <c:pt idx="7">
                  <c:v>1154207</c:v>
                </c:pt>
                <c:pt idx="8">
                  <c:v>#N/A</c:v>
                </c:pt>
                <c:pt idx="9">
                  <c:v>#N/A</c:v>
                </c:pt>
                <c:pt idx="10">
                  <c:v>987558</c:v>
                </c:pt>
                <c:pt idx="11">
                  <c:v>#N/A</c:v>
                </c:pt>
                <c:pt idx="12">
                  <c:v>#N/A</c:v>
                </c:pt>
                <c:pt idx="13">
                  <c:v>915495</c:v>
                </c:pt>
                <c:pt idx="14">
                  <c:v>#N/A</c:v>
                </c:pt>
              </c:numCache>
            </c:numRef>
          </c:val>
          <c:smooth val="0"/>
        </c:ser>
        <c:dLbls>
          <c:showLegendKey val="0"/>
          <c:showVal val="0"/>
          <c:showCatName val="0"/>
          <c:showSerName val="0"/>
          <c:showPercent val="0"/>
          <c:showBubbleSize val="0"/>
        </c:dLbls>
        <c:marker val="1"/>
        <c:smooth val="0"/>
        <c:axId val="215066496"/>
        <c:axId val="215080960"/>
      </c:lineChart>
      <c:catAx>
        <c:axId val="2150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080960"/>
        <c:crosses val="autoZero"/>
        <c:auto val="1"/>
        <c:lblAlgn val="ctr"/>
        <c:lblOffset val="100"/>
        <c:tickLblSkip val="1"/>
        <c:tickMarkSkip val="1"/>
        <c:noMultiLvlLbl val="0"/>
      </c:catAx>
      <c:valAx>
        <c:axId val="2150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2,670,766
2,553,871
225.21
1,641,158,122
1,635,842,942
433,836
759,965,265
2,473,326,499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141.8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本市の財政力指数は</a:t>
          </a:r>
          <a:r>
            <a:rPr kumimoji="1" lang="en-US" altLang="ja-JP" sz="1100">
              <a:solidFill>
                <a:schemeClr val="dk1"/>
              </a:solidFill>
              <a:effectLst/>
              <a:latin typeface="+mn-lt"/>
              <a:ea typeface="+mn-ea"/>
              <a:cs typeface="+mn-cs"/>
            </a:rPr>
            <a:t>0.90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と、他の政令市と比べ高い水準で推移しているが、地方交付税の交付団体であり、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年度は臨時財政対策債（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a:t>
          </a:r>
          <a:r>
            <a:rPr kumimoji="1" lang="en-US" altLang="ja-JP" sz="1100">
              <a:solidFill>
                <a:schemeClr val="dk1"/>
              </a:solidFill>
              <a:effectLst/>
              <a:latin typeface="+mn-lt"/>
              <a:ea typeface="+mn-ea"/>
              <a:cs typeface="+mn-cs"/>
            </a:rPr>
            <a:t>759</a:t>
          </a:r>
          <a:r>
            <a:rPr kumimoji="1" lang="ja-JP" altLang="ja-JP" sz="1100">
              <a:solidFill>
                <a:schemeClr val="dk1"/>
              </a:solidFill>
              <a:effectLst/>
              <a:latin typeface="+mn-lt"/>
              <a:ea typeface="+mn-ea"/>
              <a:cs typeface="+mn-cs"/>
            </a:rPr>
            <a:t>億円の補てん措置が講じられている。</a:t>
          </a:r>
          <a:endParaRPr lang="ja-JP" altLang="ja-JP" sz="1400">
            <a:effectLst/>
          </a:endParaRPr>
        </a:p>
        <a:p>
          <a:r>
            <a:rPr kumimoji="1" lang="ja-JP" altLang="ja-JP" sz="1100">
              <a:solidFill>
                <a:schemeClr val="dk1"/>
              </a:solidFill>
              <a:effectLst/>
              <a:latin typeface="+mn-lt"/>
              <a:ea typeface="+mn-ea"/>
              <a:cs typeface="+mn-cs"/>
            </a:rPr>
            <a:t>　また、直近の状況については、法人市民税（法人税割）など基準財政収入額の伸び等により、前年度に比し＋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上昇している。</a:t>
          </a:r>
          <a:endParaRPr kumimoji="1" lang="en-US" altLang="ja-JP" sz="1100">
            <a:solidFill>
              <a:schemeClr val="dk1"/>
            </a:solidFill>
            <a:effectLst/>
            <a:latin typeface="+mn-lt"/>
            <a:ea typeface="+mn-ea"/>
            <a:cs typeface="+mn-cs"/>
          </a:endParaRPr>
        </a:p>
        <a:p>
          <a:endParaRPr lang="ja-JP" altLang="ja-JP" sz="11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）地方全体の財源不足に対処するため、特例的に発行する地方債であり、　償還</a:t>
          </a:r>
          <a:r>
            <a:rPr kumimoji="1" lang="ja-JP" altLang="ja-JP" sz="1100" baseline="0">
              <a:solidFill>
                <a:schemeClr val="dk1"/>
              </a:solidFill>
              <a:effectLst/>
              <a:latin typeface="+mn-lt"/>
              <a:ea typeface="+mn-ea"/>
              <a:cs typeface="+mn-cs"/>
            </a:rPr>
            <a:t>に</a:t>
          </a:r>
          <a:endParaRPr lang="ja-JP" altLang="ja-JP" sz="1400">
            <a:effectLst/>
          </a:endParaRPr>
        </a:p>
        <a:p>
          <a:r>
            <a:rPr kumimoji="1" lang="ja-JP" altLang="ja-JP" sz="1100">
              <a:solidFill>
                <a:schemeClr val="dk1"/>
              </a:solidFill>
              <a:effectLst/>
              <a:latin typeface="+mn-lt"/>
              <a:ea typeface="+mn-ea"/>
              <a:cs typeface="+mn-cs"/>
            </a:rPr>
            <a:t>　　　　要する費用は後年度の地方交付税算定における基準財政需要額に全額算入さ</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れる。</a:t>
          </a:r>
          <a:endParaRPr kumimoji="1" lang="en-US"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57150</xdr:rowOff>
    </xdr:to>
    <xdr:cxnSp macro="">
      <xdr:nvCxnSpPr>
        <xdr:cNvPr id="65" name="直線コネクタ 64"/>
        <xdr:cNvCxnSpPr/>
      </xdr:nvCxnSpPr>
      <xdr:spPr>
        <a:xfrm flipV="1">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68" name="直線コネクタ 67"/>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8890</xdr:rowOff>
    </xdr:from>
    <xdr:to>
      <xdr:col>4</xdr:col>
      <xdr:colOff>482600</xdr:colOff>
      <xdr:row>39</xdr:row>
      <xdr:rowOff>57150</xdr:rowOff>
    </xdr:to>
    <xdr:cxnSp macro="">
      <xdr:nvCxnSpPr>
        <xdr:cNvPr id="71" name="直線コネクタ 70"/>
        <xdr:cNvCxnSpPr/>
      </xdr:nvCxnSpPr>
      <xdr:spPr>
        <a:xfrm>
          <a:off x="2336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39</xdr:row>
      <xdr:rowOff>8890</xdr:rowOff>
    </xdr:to>
    <xdr:cxnSp macro="">
      <xdr:nvCxnSpPr>
        <xdr:cNvPr id="74" name="直線コネクタ 73"/>
        <xdr:cNvCxnSpPr/>
      </xdr:nvCxnSpPr>
      <xdr:spPr>
        <a:xfrm>
          <a:off x="1447800" y="6550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4" name="円/楕円 83"/>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5"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6" name="円/楕円 85"/>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7" name="テキスト ボックス 86"/>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8" name="円/楕円 87"/>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89" name="テキスト ボックス 8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0" name="円/楕円 89"/>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1" name="テキスト ボックス 90"/>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2" name="円/楕円 91"/>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93" name="テキスト ボックス 92"/>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chemeClr val="dk1"/>
              </a:solidFill>
              <a:effectLst/>
              <a:latin typeface="+mn-lt"/>
              <a:ea typeface="+mn-ea"/>
              <a:cs typeface="+mn-cs"/>
            </a:rPr>
            <a:t>　本市では、</a:t>
          </a:r>
          <a:r>
            <a:rPr lang="ja-JP" altLang="ja-JP" sz="1100" u="none">
              <a:solidFill>
                <a:sysClr val="windowText" lastClr="000000"/>
              </a:solidFill>
              <a:effectLst/>
              <a:latin typeface="+mn-lt"/>
              <a:ea typeface="+mn-ea"/>
              <a:cs typeface="+mn-cs"/>
            </a:rPr>
            <a:t>生活保護費等の扶助費や公債費の負担が大きく、他都市に比べて経常収支比率は常に高い水準で推移している。</a:t>
          </a:r>
          <a:r>
            <a:rPr lang="ja-JP" altLang="en-US" sz="1100" u="none">
              <a:solidFill>
                <a:sysClr val="windowText" lastClr="000000"/>
              </a:solidFill>
              <a:effectLst/>
              <a:latin typeface="+mn-lt"/>
              <a:ea typeface="+mn-ea"/>
              <a:cs typeface="+mn-cs"/>
            </a:rPr>
            <a:t>特に生活保護費については、</a:t>
          </a:r>
          <a:r>
            <a:rPr lang="ja-JP" altLang="ja-JP" sz="1100" u="none">
              <a:solidFill>
                <a:sysClr val="windowText" lastClr="000000"/>
              </a:solidFill>
              <a:effectLst/>
              <a:latin typeface="+mn-lt"/>
              <a:ea typeface="+mn-ea"/>
              <a:cs typeface="+mn-cs"/>
            </a:rPr>
            <a:t>平成</a:t>
          </a:r>
          <a:r>
            <a:rPr lang="en-US" altLang="ja-JP" sz="1100" u="none">
              <a:solidFill>
                <a:sysClr val="windowText" lastClr="000000"/>
              </a:solidFill>
              <a:effectLst/>
              <a:latin typeface="+mn-lt"/>
              <a:ea typeface="+mn-ea"/>
              <a:cs typeface="+mn-cs"/>
            </a:rPr>
            <a:t>26</a:t>
          </a:r>
          <a:r>
            <a:rPr lang="ja-JP" altLang="ja-JP" sz="1100" u="none">
              <a:solidFill>
                <a:sysClr val="windowText" lastClr="000000"/>
              </a:solidFill>
              <a:effectLst/>
              <a:latin typeface="+mn-lt"/>
              <a:ea typeface="+mn-ea"/>
              <a:cs typeface="+mn-cs"/>
            </a:rPr>
            <a:t>年度決算では</a:t>
          </a:r>
          <a:r>
            <a:rPr lang="en-US" altLang="ja-JP" sz="1100" u="none">
              <a:solidFill>
                <a:sysClr val="windowText" lastClr="000000"/>
              </a:solidFill>
              <a:effectLst/>
              <a:latin typeface="+mn-lt"/>
              <a:ea typeface="+mn-ea"/>
              <a:cs typeface="+mn-cs"/>
            </a:rPr>
            <a:t>3</a:t>
          </a:r>
          <a:r>
            <a:rPr lang="ja-JP" altLang="ja-JP" sz="1100" u="none">
              <a:solidFill>
                <a:sysClr val="windowText" lastClr="000000"/>
              </a:solidFill>
              <a:effectLst/>
              <a:latin typeface="+mn-lt"/>
              <a:ea typeface="+mn-ea"/>
              <a:cs typeface="+mn-cs"/>
            </a:rPr>
            <a:t>年連続の減となったものの、</a:t>
          </a:r>
          <a:r>
            <a:rPr lang="ja-JP" altLang="en-US" sz="1100" u="none">
              <a:solidFill>
                <a:sysClr val="windowText" lastClr="000000"/>
              </a:solidFill>
              <a:effectLst/>
              <a:latin typeface="+mn-lt"/>
              <a:ea typeface="+mn-ea"/>
              <a:cs typeface="+mn-cs"/>
            </a:rPr>
            <a:t>高齢化の進展などにより他都市に比べ保護率が高く、経常収支比率を押し上げる大きな要因となっている。</a:t>
          </a:r>
          <a:endParaRPr lang="ja-JP" altLang="ja-JP" sz="1100" u="none">
            <a:solidFill>
              <a:sysClr val="windowText" lastClr="000000"/>
            </a:solidFill>
            <a:effectLst/>
            <a:latin typeface="+mn-lt"/>
            <a:ea typeface="+mn-ea"/>
            <a:cs typeface="+mn-cs"/>
          </a:endParaRPr>
        </a:p>
        <a:p>
          <a:r>
            <a:rPr lang="ja-JP" altLang="ja-JP" sz="1100" u="none">
              <a:solidFill>
                <a:sysClr val="windowText" lastClr="000000"/>
              </a:solidFill>
              <a:effectLst/>
              <a:latin typeface="+mn-lt"/>
              <a:ea typeface="+mn-ea"/>
              <a:cs typeface="+mn-cs"/>
            </a:rPr>
            <a:t>　平成</a:t>
          </a:r>
          <a:r>
            <a:rPr lang="en-US" altLang="ja-JP" sz="1100" u="none">
              <a:solidFill>
                <a:sysClr val="windowText" lastClr="000000"/>
              </a:solidFill>
              <a:effectLst/>
              <a:latin typeface="+mn-lt"/>
              <a:ea typeface="+mn-ea"/>
              <a:cs typeface="+mn-cs"/>
            </a:rPr>
            <a:t>25</a:t>
          </a:r>
          <a:r>
            <a:rPr lang="ja-JP" altLang="ja-JP" sz="1100" u="none">
              <a:solidFill>
                <a:sysClr val="windowText" lastClr="000000"/>
              </a:solidFill>
              <a:effectLst/>
              <a:latin typeface="+mn-lt"/>
              <a:ea typeface="+mn-ea"/>
              <a:cs typeface="+mn-cs"/>
            </a:rPr>
            <a:t>年度は、人件費の削減や施策・事業の見直し等を進めたことや、地方税の増等により好転したものである。</a:t>
          </a:r>
        </a:p>
        <a:p>
          <a:r>
            <a:rPr lang="ja-JP" altLang="ja-JP" sz="1100" u="none">
              <a:solidFill>
                <a:schemeClr val="dk1"/>
              </a:solidFill>
              <a:effectLst/>
              <a:latin typeface="+mn-lt"/>
              <a:ea typeface="+mn-ea"/>
              <a:cs typeface="+mn-cs"/>
            </a:rPr>
            <a:t>　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市政改革を引き続き推進</a:t>
          </a:r>
          <a:r>
            <a:rPr lang="ja-JP" altLang="ja-JP" sz="1100" u="none">
              <a:solidFill>
                <a:schemeClr val="dk1"/>
              </a:solidFill>
              <a:effectLst/>
              <a:latin typeface="+mn-lt"/>
              <a:ea typeface="+mn-ea"/>
              <a:cs typeface="+mn-cs"/>
            </a:rPr>
            <a:t>するとともに</a:t>
          </a:r>
          <a:r>
            <a:rPr lang="ja-JP" altLang="ja-JP" sz="1100">
              <a:solidFill>
                <a:schemeClr val="dk1"/>
              </a:solidFill>
              <a:effectLst/>
              <a:latin typeface="+mn-lt"/>
              <a:ea typeface="+mn-ea"/>
              <a:cs typeface="+mn-cs"/>
            </a:rPr>
            <a:t>、</a:t>
          </a:r>
          <a:r>
            <a:rPr lang="ja-JP" altLang="ja-JP" sz="1100" u="none">
              <a:solidFill>
                <a:schemeClr val="dk1"/>
              </a:solidFill>
              <a:effectLst/>
              <a:latin typeface="+mn-lt"/>
              <a:ea typeface="+mn-ea"/>
              <a:cs typeface="+mn-cs"/>
            </a:rPr>
            <a:t>地方税が増加したものの、地方交付税や臨時財政対策債などの減に加え、障がい者自立支援給付費の増などの扶助費が増加した結果、前年度に比べて</a:t>
          </a:r>
          <a:r>
            <a:rPr lang="en-US" altLang="ja-JP" sz="1100" u="none">
              <a:solidFill>
                <a:schemeClr val="dk1"/>
              </a:solidFill>
              <a:effectLst/>
              <a:latin typeface="+mn-lt"/>
              <a:ea typeface="+mn-ea"/>
              <a:cs typeface="+mn-cs"/>
            </a:rPr>
            <a:t>0.5</a:t>
          </a:r>
          <a:r>
            <a:rPr lang="ja-JP" altLang="ja-JP" sz="1100" u="none">
              <a:solidFill>
                <a:schemeClr val="dk1"/>
              </a:solidFill>
              <a:effectLst/>
              <a:latin typeface="+mn-lt"/>
              <a:ea typeface="+mn-ea"/>
              <a:cs typeface="+mn-cs"/>
            </a:rPr>
            <a:t>ポイント悪化し、</a:t>
          </a:r>
          <a:r>
            <a:rPr lang="en-US" altLang="ja-JP" sz="1100" u="none">
              <a:solidFill>
                <a:schemeClr val="dk1"/>
              </a:solidFill>
              <a:effectLst/>
              <a:latin typeface="+mn-lt"/>
              <a:ea typeface="+mn-ea"/>
              <a:cs typeface="+mn-cs"/>
            </a:rPr>
            <a:t>98.8</a:t>
          </a:r>
          <a:r>
            <a:rPr lang="ja-JP" altLang="ja-JP" sz="1100" u="none">
              <a:solidFill>
                <a:schemeClr val="dk1"/>
              </a:solidFill>
              <a:effectLst/>
              <a:latin typeface="+mn-lt"/>
              <a:ea typeface="+mn-ea"/>
              <a:cs typeface="+mn-cs"/>
            </a:rPr>
            <a:t>％となっている。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87388</xdr:rowOff>
    </xdr:from>
    <xdr:to>
      <xdr:col>7</xdr:col>
      <xdr:colOff>152400</xdr:colOff>
      <xdr:row>65</xdr:row>
      <xdr:rowOff>144841</xdr:rowOff>
    </xdr:to>
    <xdr:cxnSp macro="">
      <xdr:nvCxnSpPr>
        <xdr:cNvPr id="130" name="直線コネクタ 129"/>
        <xdr:cNvCxnSpPr/>
      </xdr:nvCxnSpPr>
      <xdr:spPr>
        <a:xfrm>
          <a:off x="4114800" y="112316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87388</xdr:rowOff>
    </xdr:from>
    <xdr:to>
      <xdr:col>6</xdr:col>
      <xdr:colOff>0</xdr:colOff>
      <xdr:row>67</xdr:row>
      <xdr:rowOff>158145</xdr:rowOff>
    </xdr:to>
    <xdr:cxnSp macro="">
      <xdr:nvCxnSpPr>
        <xdr:cNvPr id="133" name="直線コネクタ 132"/>
        <xdr:cNvCxnSpPr/>
      </xdr:nvCxnSpPr>
      <xdr:spPr>
        <a:xfrm flipV="1">
          <a:off x="3225800" y="1123163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53824</xdr:rowOff>
    </xdr:from>
    <xdr:to>
      <xdr:col>4</xdr:col>
      <xdr:colOff>482600</xdr:colOff>
      <xdr:row>67</xdr:row>
      <xdr:rowOff>158145</xdr:rowOff>
    </xdr:to>
    <xdr:cxnSp macro="">
      <xdr:nvCxnSpPr>
        <xdr:cNvPr id="136" name="直線コネクタ 135"/>
        <xdr:cNvCxnSpPr/>
      </xdr:nvCxnSpPr>
      <xdr:spPr>
        <a:xfrm>
          <a:off x="2336800" y="11369524"/>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42333</xdr:rowOff>
    </xdr:from>
    <xdr:to>
      <xdr:col>3</xdr:col>
      <xdr:colOff>279400</xdr:colOff>
      <xdr:row>66</xdr:row>
      <xdr:rowOff>53824</xdr:rowOff>
    </xdr:to>
    <xdr:cxnSp macro="">
      <xdr:nvCxnSpPr>
        <xdr:cNvPr id="139" name="直線コネクタ 138"/>
        <xdr:cNvCxnSpPr/>
      </xdr:nvCxnSpPr>
      <xdr:spPr>
        <a:xfrm>
          <a:off x="1447800" y="1135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94041</xdr:rowOff>
    </xdr:from>
    <xdr:to>
      <xdr:col>7</xdr:col>
      <xdr:colOff>203200</xdr:colOff>
      <xdr:row>66</xdr:row>
      <xdr:rowOff>24191</xdr:rowOff>
    </xdr:to>
    <xdr:sp macro="" textlink="">
      <xdr:nvSpPr>
        <xdr:cNvPr id="149" name="円/楕円 148"/>
        <xdr:cNvSpPr/>
      </xdr:nvSpPr>
      <xdr:spPr>
        <a:xfrm>
          <a:off x="49022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161368</xdr:rowOff>
    </xdr:from>
    <xdr:ext cx="762000" cy="259045"/>
    <xdr:sp macro="" textlink="">
      <xdr:nvSpPr>
        <xdr:cNvPr id="150" name="財政構造の弾力性該当値テキスト"/>
        <xdr:cNvSpPr txBox="1"/>
      </xdr:nvSpPr>
      <xdr:spPr>
        <a:xfrm>
          <a:off x="5041900" y="111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36588</xdr:rowOff>
    </xdr:from>
    <xdr:to>
      <xdr:col>6</xdr:col>
      <xdr:colOff>50800</xdr:colOff>
      <xdr:row>65</xdr:row>
      <xdr:rowOff>138188</xdr:rowOff>
    </xdr:to>
    <xdr:sp macro="" textlink="">
      <xdr:nvSpPr>
        <xdr:cNvPr id="151" name="円/楕円 150"/>
        <xdr:cNvSpPr/>
      </xdr:nvSpPr>
      <xdr:spPr>
        <a:xfrm>
          <a:off x="4064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122965</xdr:rowOff>
    </xdr:from>
    <xdr:ext cx="736600" cy="259045"/>
    <xdr:sp macro="" textlink="">
      <xdr:nvSpPr>
        <xdr:cNvPr id="152" name="テキスト ボックス 151"/>
        <xdr:cNvSpPr txBox="1"/>
      </xdr:nvSpPr>
      <xdr:spPr>
        <a:xfrm>
          <a:off x="3733800" y="1126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107345</xdr:rowOff>
    </xdr:from>
    <xdr:to>
      <xdr:col>4</xdr:col>
      <xdr:colOff>533400</xdr:colOff>
      <xdr:row>68</xdr:row>
      <xdr:rowOff>37495</xdr:rowOff>
    </xdr:to>
    <xdr:sp macro="" textlink="">
      <xdr:nvSpPr>
        <xdr:cNvPr id="153" name="円/楕円 152"/>
        <xdr:cNvSpPr/>
      </xdr:nvSpPr>
      <xdr:spPr>
        <a:xfrm>
          <a:off x="3175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22272</xdr:rowOff>
    </xdr:from>
    <xdr:ext cx="762000" cy="259045"/>
    <xdr:sp macro="" textlink="">
      <xdr:nvSpPr>
        <xdr:cNvPr id="154" name="テキスト ボックス 153"/>
        <xdr:cNvSpPr txBox="1"/>
      </xdr:nvSpPr>
      <xdr:spPr>
        <a:xfrm>
          <a:off x="2844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3024</xdr:rowOff>
    </xdr:from>
    <xdr:to>
      <xdr:col>3</xdr:col>
      <xdr:colOff>330200</xdr:colOff>
      <xdr:row>66</xdr:row>
      <xdr:rowOff>104624</xdr:rowOff>
    </xdr:to>
    <xdr:sp macro="" textlink="">
      <xdr:nvSpPr>
        <xdr:cNvPr id="155" name="円/楕円 154"/>
        <xdr:cNvSpPr/>
      </xdr:nvSpPr>
      <xdr:spPr>
        <a:xfrm>
          <a:off x="2286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89401</xdr:rowOff>
    </xdr:from>
    <xdr:ext cx="762000" cy="259045"/>
    <xdr:sp macro="" textlink="">
      <xdr:nvSpPr>
        <xdr:cNvPr id="156" name="テキスト ボックス 155"/>
        <xdr:cNvSpPr txBox="1"/>
      </xdr:nvSpPr>
      <xdr:spPr>
        <a:xfrm>
          <a:off x="1955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162983</xdr:rowOff>
    </xdr:from>
    <xdr:to>
      <xdr:col>2</xdr:col>
      <xdr:colOff>127000</xdr:colOff>
      <xdr:row>66</xdr:row>
      <xdr:rowOff>93133</xdr:rowOff>
    </xdr:to>
    <xdr:sp macro="" textlink="">
      <xdr:nvSpPr>
        <xdr:cNvPr id="157" name="円/楕円 156"/>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77910</xdr:rowOff>
    </xdr:from>
    <xdr:ext cx="762000" cy="259045"/>
    <xdr:sp macro="" textlink="">
      <xdr:nvSpPr>
        <xdr:cNvPr id="158" name="テキスト ボックス 157"/>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人口</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人当たり人件費・物件費等決算額が類似団体平均に比べて大きいのは、人件費が主な要因である。これは、高密度な人口集中や経済活動の集積などに対処するため、都市交通網の整備や、市立幼稚園・高等学校等の教育施設を充実していることなどもあり、直接的に行政サービスを行う職員や教職員等が多いことにより人口千人当たり職員数が多いことにある。</a:t>
          </a:r>
        </a:p>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7</a:t>
          </a:r>
          <a:r>
            <a:rPr lang="ja-JP" altLang="ja-JP" sz="1050">
              <a:solidFill>
                <a:schemeClr val="dk1"/>
              </a:solidFill>
              <a:effectLst/>
              <a:latin typeface="+mn-lt"/>
              <a:ea typeface="+mn-ea"/>
              <a:cs typeface="+mn-cs"/>
            </a:rPr>
            <a:t>月に策定した「市政改革プラン」において、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人件費の抑制に取り組んでいることにより、類似団体平均との乖離は</a:t>
          </a:r>
          <a:r>
            <a:rPr lang="ja-JP" altLang="ja-JP" sz="1050" u="none">
              <a:solidFill>
                <a:schemeClr val="dk1"/>
              </a:solidFill>
              <a:effectLst/>
              <a:latin typeface="+mn-lt"/>
              <a:ea typeface="+mn-ea"/>
              <a:cs typeface="+mn-cs"/>
            </a:rPr>
            <a:t>縮小傾向にある。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152876</xdr:rowOff>
    </xdr:from>
    <xdr:to>
      <xdr:col>7</xdr:col>
      <xdr:colOff>152400</xdr:colOff>
      <xdr:row>87</xdr:row>
      <xdr:rowOff>147723</xdr:rowOff>
    </xdr:to>
    <xdr:cxnSp macro="">
      <xdr:nvCxnSpPr>
        <xdr:cNvPr id="193" name="直線コネクタ 192"/>
        <xdr:cNvCxnSpPr/>
      </xdr:nvCxnSpPr>
      <xdr:spPr>
        <a:xfrm>
          <a:off x="4114800" y="14897576"/>
          <a:ext cx="838200" cy="16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152876</xdr:rowOff>
    </xdr:from>
    <xdr:to>
      <xdr:col>6</xdr:col>
      <xdr:colOff>0</xdr:colOff>
      <xdr:row>87</xdr:row>
      <xdr:rowOff>116032</xdr:rowOff>
    </xdr:to>
    <xdr:cxnSp macro="">
      <xdr:nvCxnSpPr>
        <xdr:cNvPr id="196" name="直線コネクタ 195"/>
        <xdr:cNvCxnSpPr/>
      </xdr:nvCxnSpPr>
      <xdr:spPr>
        <a:xfrm flipV="1">
          <a:off x="3225800" y="14897576"/>
          <a:ext cx="889000" cy="1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116032</xdr:rowOff>
    </xdr:from>
    <xdr:to>
      <xdr:col>4</xdr:col>
      <xdr:colOff>482600</xdr:colOff>
      <xdr:row>90</xdr:row>
      <xdr:rowOff>63570</xdr:rowOff>
    </xdr:to>
    <xdr:cxnSp macro="">
      <xdr:nvCxnSpPr>
        <xdr:cNvPr id="199" name="直線コネクタ 198"/>
        <xdr:cNvCxnSpPr/>
      </xdr:nvCxnSpPr>
      <xdr:spPr>
        <a:xfrm flipV="1">
          <a:off x="2336800" y="15032182"/>
          <a:ext cx="889000" cy="46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90</xdr:row>
      <xdr:rowOff>37832</xdr:rowOff>
    </xdr:from>
    <xdr:to>
      <xdr:col>3</xdr:col>
      <xdr:colOff>279400</xdr:colOff>
      <xdr:row>90</xdr:row>
      <xdr:rowOff>63570</xdr:rowOff>
    </xdr:to>
    <xdr:cxnSp macro="">
      <xdr:nvCxnSpPr>
        <xdr:cNvPr id="202" name="直線コネクタ 201"/>
        <xdr:cNvCxnSpPr/>
      </xdr:nvCxnSpPr>
      <xdr:spPr>
        <a:xfrm>
          <a:off x="1447800" y="1546833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96923</xdr:rowOff>
    </xdr:from>
    <xdr:to>
      <xdr:col>7</xdr:col>
      <xdr:colOff>203200</xdr:colOff>
      <xdr:row>88</xdr:row>
      <xdr:rowOff>27073</xdr:rowOff>
    </xdr:to>
    <xdr:sp macro="" textlink="">
      <xdr:nvSpPr>
        <xdr:cNvPr id="212" name="円/楕円 211"/>
        <xdr:cNvSpPr/>
      </xdr:nvSpPr>
      <xdr:spPr>
        <a:xfrm>
          <a:off x="4902200" y="150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69000</xdr:rowOff>
    </xdr:from>
    <xdr:ext cx="762000" cy="259045"/>
    <xdr:sp macro="" textlink="">
      <xdr:nvSpPr>
        <xdr:cNvPr id="213" name="人件費・物件費等の状況該当値テキスト"/>
        <xdr:cNvSpPr txBox="1"/>
      </xdr:nvSpPr>
      <xdr:spPr>
        <a:xfrm>
          <a:off x="5041900" y="1498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121,410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102076</xdr:rowOff>
    </xdr:from>
    <xdr:to>
      <xdr:col>6</xdr:col>
      <xdr:colOff>50800</xdr:colOff>
      <xdr:row>87</xdr:row>
      <xdr:rowOff>32226</xdr:rowOff>
    </xdr:to>
    <xdr:sp macro="" textlink="">
      <xdr:nvSpPr>
        <xdr:cNvPr id="214" name="円/楕円 213"/>
        <xdr:cNvSpPr/>
      </xdr:nvSpPr>
      <xdr:spPr>
        <a:xfrm>
          <a:off x="4064000" y="148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17003</xdr:rowOff>
    </xdr:from>
    <xdr:ext cx="736600" cy="259045"/>
    <xdr:sp macro="" textlink="">
      <xdr:nvSpPr>
        <xdr:cNvPr id="215" name="テキスト ボックス 214"/>
        <xdr:cNvSpPr txBox="1"/>
      </xdr:nvSpPr>
      <xdr:spPr>
        <a:xfrm>
          <a:off x="3733800" y="1493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117,275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65232</xdr:rowOff>
    </xdr:from>
    <xdr:to>
      <xdr:col>4</xdr:col>
      <xdr:colOff>533400</xdr:colOff>
      <xdr:row>87</xdr:row>
      <xdr:rowOff>166832</xdr:rowOff>
    </xdr:to>
    <xdr:sp macro="" textlink="">
      <xdr:nvSpPr>
        <xdr:cNvPr id="216" name="円/楕円 215"/>
        <xdr:cNvSpPr/>
      </xdr:nvSpPr>
      <xdr:spPr>
        <a:xfrm>
          <a:off x="3175000" y="14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151609</xdr:rowOff>
    </xdr:from>
    <xdr:ext cx="762000" cy="259045"/>
    <xdr:sp macro="" textlink="">
      <xdr:nvSpPr>
        <xdr:cNvPr id="217" name="テキスト ボックス 216"/>
        <xdr:cNvSpPr txBox="1"/>
      </xdr:nvSpPr>
      <xdr:spPr>
        <a:xfrm>
          <a:off x="2844800" y="1506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120,622</a:t>
          </a:r>
          <a:endParaRPr kumimoji="1" lang="ja-JP" altLang="en-US" sz="1000" b="1">
            <a:solidFill>
              <a:srgbClr val="FF0000"/>
            </a:solidFill>
            <a:latin typeface="ＭＳ Ｐゴシック"/>
          </a:endParaRPr>
        </a:p>
      </xdr:txBody>
    </xdr:sp>
    <xdr:clientData/>
  </xdr:oneCellAnchor>
  <xdr:twoCellAnchor>
    <xdr:from>
      <xdr:col>3</xdr:col>
      <xdr:colOff>228600</xdr:colOff>
      <xdr:row>90</xdr:row>
      <xdr:rowOff>12770</xdr:rowOff>
    </xdr:from>
    <xdr:to>
      <xdr:col>3</xdr:col>
      <xdr:colOff>330200</xdr:colOff>
      <xdr:row>90</xdr:row>
      <xdr:rowOff>114370</xdr:rowOff>
    </xdr:to>
    <xdr:sp macro="" textlink="">
      <xdr:nvSpPr>
        <xdr:cNvPr id="218" name="円/楕円 217"/>
        <xdr:cNvSpPr/>
      </xdr:nvSpPr>
      <xdr:spPr>
        <a:xfrm>
          <a:off x="2286000" y="154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99147</xdr:rowOff>
    </xdr:from>
    <xdr:ext cx="762000" cy="259045"/>
    <xdr:sp macro="" textlink="">
      <xdr:nvSpPr>
        <xdr:cNvPr id="219" name="テキスト ボックス 218"/>
        <xdr:cNvSpPr txBox="1"/>
      </xdr:nvSpPr>
      <xdr:spPr>
        <a:xfrm>
          <a:off x="1955800" y="155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132,107</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158482</xdr:rowOff>
    </xdr:from>
    <xdr:to>
      <xdr:col>2</xdr:col>
      <xdr:colOff>127000</xdr:colOff>
      <xdr:row>90</xdr:row>
      <xdr:rowOff>88632</xdr:rowOff>
    </xdr:to>
    <xdr:sp macro="" textlink="">
      <xdr:nvSpPr>
        <xdr:cNvPr id="220" name="円/楕円 219"/>
        <xdr:cNvSpPr/>
      </xdr:nvSpPr>
      <xdr:spPr>
        <a:xfrm>
          <a:off x="1397000" y="154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73409</xdr:rowOff>
    </xdr:from>
    <xdr:ext cx="762000" cy="259045"/>
    <xdr:sp macro="" textlink="">
      <xdr:nvSpPr>
        <xdr:cNvPr id="221" name="テキスト ボックス 220"/>
        <xdr:cNvSpPr txBox="1"/>
      </xdr:nvSpPr>
      <xdr:spPr>
        <a:xfrm>
          <a:off x="1066800" y="1550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本市の給与減額率を概ね半減したことに加え、平成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年度の</a:t>
          </a:r>
          <a:r>
            <a:rPr lang="ja-JP" altLang="ja-JP" sz="1100">
              <a:solidFill>
                <a:schemeClr val="dk1"/>
              </a:solidFill>
              <a:effectLst/>
              <a:latin typeface="+mn-lt"/>
              <a:ea typeface="+mn-ea"/>
              <a:cs typeface="+mn-cs"/>
            </a:rPr>
            <a:t>本市</a:t>
          </a:r>
          <a:r>
            <a:rPr kumimoji="1" lang="ja-JP" altLang="ja-JP" sz="1100" baseline="0">
              <a:solidFill>
                <a:schemeClr val="dk1"/>
              </a:solidFill>
              <a:effectLst/>
              <a:latin typeface="+mn-lt"/>
              <a:ea typeface="+mn-ea"/>
              <a:cs typeface="+mn-cs"/>
            </a:rPr>
            <a:t>人事委員会勧告のプラス改定（行政職の改定率＋</a:t>
          </a:r>
          <a:r>
            <a:rPr kumimoji="1" lang="en-US" altLang="ja-JP" sz="1100" baseline="0">
              <a:solidFill>
                <a:schemeClr val="dk1"/>
              </a:solidFill>
              <a:effectLst/>
              <a:latin typeface="+mn-lt"/>
              <a:ea typeface="+mn-ea"/>
              <a:cs typeface="+mn-cs"/>
            </a:rPr>
            <a:t>3.19%</a:t>
          </a:r>
          <a:r>
            <a:rPr kumimoji="1" lang="ja-JP" altLang="ja-JP" sz="1100" baseline="0">
              <a:solidFill>
                <a:schemeClr val="dk1"/>
              </a:solidFill>
              <a:effectLst/>
              <a:latin typeface="+mn-lt"/>
              <a:ea typeface="+mn-ea"/>
              <a:cs typeface="+mn-cs"/>
            </a:rPr>
            <a:t>）の実施により指数が上昇した</a:t>
          </a:r>
          <a:r>
            <a:rPr lang="ja-JP" altLang="ja-JP" sz="1100" u="none">
              <a:solidFill>
                <a:schemeClr val="dk1"/>
              </a:solidFill>
              <a:effectLst/>
              <a:latin typeface="+mn-lt"/>
              <a:ea typeface="+mn-ea"/>
              <a:cs typeface="+mn-cs"/>
            </a:rPr>
            <a:t>ものの、引き続き</a:t>
          </a:r>
          <a:r>
            <a:rPr lang="ja-JP" altLang="en-US"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類似団体中最低水準となっている</a:t>
          </a:r>
          <a:r>
            <a:rPr lang="ja-JP" altLang="en-US" sz="1100" u="none">
              <a:solidFill>
                <a:schemeClr val="dk1"/>
              </a:solidFill>
              <a:effectLst/>
              <a:latin typeface="+mn-lt"/>
              <a:ea typeface="+mn-ea"/>
              <a:cs typeface="+mn-cs"/>
            </a:rPr>
            <a:t>。</a:t>
          </a:r>
          <a:endParaRPr lang="en-US" altLang="ja-JP" sz="1100" u="none">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149437</xdr:rowOff>
    </xdr:from>
    <xdr:to>
      <xdr:col>24</xdr:col>
      <xdr:colOff>558800</xdr:colOff>
      <xdr:row>86</xdr:row>
      <xdr:rowOff>165946</xdr:rowOff>
    </xdr:to>
    <xdr:cxnSp macro="">
      <xdr:nvCxnSpPr>
        <xdr:cNvPr id="250" name="直線コネクタ 249"/>
        <xdr:cNvCxnSpPr/>
      </xdr:nvCxnSpPr>
      <xdr:spPr>
        <a:xfrm flipV="1">
          <a:off x="17018000" y="14379787"/>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1"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2" name="直線コネクタ 251"/>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64364</xdr:rowOff>
    </xdr:from>
    <xdr:ext cx="762000" cy="259045"/>
    <xdr:sp macro="" textlink="">
      <xdr:nvSpPr>
        <xdr:cNvPr id="253" name="給与水準   （国との比較）最大値テキスト"/>
        <xdr:cNvSpPr txBox="1"/>
      </xdr:nvSpPr>
      <xdr:spPr>
        <a:xfrm>
          <a:off x="17106900" y="1412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83</xdr:row>
      <xdr:rowOff>149437</xdr:rowOff>
    </xdr:from>
    <xdr:to>
      <xdr:col>24</xdr:col>
      <xdr:colOff>647700</xdr:colOff>
      <xdr:row>83</xdr:row>
      <xdr:rowOff>149437</xdr:rowOff>
    </xdr:to>
    <xdr:cxnSp macro="">
      <xdr:nvCxnSpPr>
        <xdr:cNvPr id="254" name="直線コネクタ 253"/>
        <xdr:cNvCxnSpPr/>
      </xdr:nvCxnSpPr>
      <xdr:spPr>
        <a:xfrm>
          <a:off x="16929100" y="143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83</xdr:row>
      <xdr:rowOff>149437</xdr:rowOff>
    </xdr:to>
    <xdr:cxnSp macro="">
      <xdr:nvCxnSpPr>
        <xdr:cNvPr id="255" name="直線コネクタ 254"/>
        <xdr:cNvCxnSpPr/>
      </xdr:nvCxnSpPr>
      <xdr:spPr>
        <a:xfrm>
          <a:off x="16179800" y="1392131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87</xdr:row>
      <xdr:rowOff>42757</xdr:rowOff>
    </xdr:to>
    <xdr:cxnSp macro="">
      <xdr:nvCxnSpPr>
        <xdr:cNvPr id="258" name="直線コネクタ 257"/>
        <xdr:cNvCxnSpPr/>
      </xdr:nvCxnSpPr>
      <xdr:spPr>
        <a:xfrm flipV="1">
          <a:off x="15290800" y="13921316"/>
          <a:ext cx="889000" cy="10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29211</xdr:rowOff>
    </xdr:from>
    <xdr:to>
      <xdr:col>23</xdr:col>
      <xdr:colOff>457200</xdr:colOff>
      <xdr:row>85</xdr:row>
      <xdr:rowOff>130811</xdr:rowOff>
    </xdr:to>
    <xdr:sp macro="" textlink="">
      <xdr:nvSpPr>
        <xdr:cNvPr id="259" name="フローチャート :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60" name="テキスト ボックス 259"/>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165946</xdr:rowOff>
    </xdr:from>
    <xdr:to>
      <xdr:col>22</xdr:col>
      <xdr:colOff>203200</xdr:colOff>
      <xdr:row>87</xdr:row>
      <xdr:rowOff>42757</xdr:rowOff>
    </xdr:to>
    <xdr:cxnSp macro="">
      <xdr:nvCxnSpPr>
        <xdr:cNvPr id="261" name="直線コネクタ 260"/>
        <xdr:cNvCxnSpPr/>
      </xdr:nvCxnSpPr>
      <xdr:spPr>
        <a:xfrm>
          <a:off x="14401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62" name="フローチャート : 判断 261"/>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3" name="テキスト ボックス 262"/>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86</xdr:row>
      <xdr:rowOff>165946</xdr:rowOff>
    </xdr:to>
    <xdr:cxnSp macro="">
      <xdr:nvCxnSpPr>
        <xdr:cNvPr id="264" name="直線コネクタ 263"/>
        <xdr:cNvCxnSpPr/>
      </xdr:nvCxnSpPr>
      <xdr:spPr>
        <a:xfrm>
          <a:off x="13512800" y="1462108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65" name="フローチャート : 判断 264"/>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66" name="テキスト ボックス 265"/>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7" name="フローチャート :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8" name="テキスト ボックス 267"/>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4" name="円/楕円 273"/>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19914</xdr:rowOff>
    </xdr:from>
    <xdr:ext cx="762000" cy="259045"/>
    <xdr:sp macro="" textlink="">
      <xdr:nvSpPr>
        <xdr:cNvPr id="275" name="給与水準   （国との比較）該当値テキスト"/>
        <xdr:cNvSpPr txBox="1"/>
      </xdr:nvSpPr>
      <xdr:spPr>
        <a:xfrm>
          <a:off x="17106900" y="1425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6" name="円/楕円 275"/>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7" name="テキスト ボックス 276"/>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8" name="円/楕円 277"/>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79" name="テキスト ボックス 278"/>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0" name="円/楕円 279"/>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81" name="テキスト ボックス 280"/>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2" name="円/楕円 281"/>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83" name="テキスト ボックス 282"/>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本市では平成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年度から効果的・効率的な行財政運営をめざして、市政改革を進めてきた。この改革によって一定の成果をあげたが、本市の行財政状況が、引き続き厳しい状況にある中、平成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に「市政改革プラン」を策定し、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て引き続き取り組むこと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月１日に約</a:t>
          </a:r>
          <a:r>
            <a:rPr lang="en-US" altLang="ja-JP" sz="1100" b="0" i="0" baseline="0">
              <a:solidFill>
                <a:schemeClr val="dk1"/>
              </a:solidFill>
              <a:effectLst/>
              <a:latin typeface="+mn-lt"/>
              <a:ea typeface="+mn-ea"/>
              <a:cs typeface="+mn-cs"/>
            </a:rPr>
            <a:t>38,000</a:t>
          </a:r>
          <a:r>
            <a:rPr lang="ja-JP" altLang="ja-JP" sz="1100" b="0" i="0" baseline="0">
              <a:solidFill>
                <a:schemeClr val="dk1"/>
              </a:solidFill>
              <a:effectLst/>
              <a:latin typeface="+mn-lt"/>
              <a:ea typeface="+mn-ea"/>
              <a:cs typeface="+mn-cs"/>
            </a:rPr>
            <a:t>人の職員数を平成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月までに半減し約</a:t>
          </a:r>
          <a:r>
            <a:rPr lang="en-US" altLang="ja-JP" sz="1100" b="0" i="0" baseline="0">
              <a:solidFill>
                <a:schemeClr val="dk1"/>
              </a:solidFill>
              <a:effectLst/>
              <a:latin typeface="+mn-lt"/>
              <a:ea typeface="+mn-ea"/>
              <a:cs typeface="+mn-cs"/>
            </a:rPr>
            <a:t>19,350</a:t>
          </a:r>
          <a:r>
            <a:rPr lang="ja-JP" altLang="ja-JP" sz="1100" b="0" i="0" baseline="0">
              <a:solidFill>
                <a:schemeClr val="dk1"/>
              </a:solidFill>
              <a:effectLst/>
              <a:latin typeface="+mn-lt"/>
              <a:ea typeface="+mn-ea"/>
              <a:cs typeface="+mn-cs"/>
            </a:rPr>
            <a:t>人とするとしており、平成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日の職員数は</a:t>
          </a:r>
          <a:r>
            <a:rPr lang="en-US" altLang="ja-JP" sz="1100" b="0" i="0" baseline="0">
              <a:solidFill>
                <a:schemeClr val="dk1"/>
              </a:solidFill>
              <a:effectLst/>
              <a:latin typeface="+mn-lt"/>
              <a:ea typeface="+mn-ea"/>
              <a:cs typeface="+mn-cs"/>
            </a:rPr>
            <a:t>32,183</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2,929</a:t>
          </a:r>
          <a:r>
            <a:rPr lang="ja-JP" altLang="ja-JP" sz="1100" b="0" i="0" baseline="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64</xdr:row>
      <xdr:rowOff>153126</xdr:rowOff>
    </xdr:to>
    <xdr:cxnSp macro="">
      <xdr:nvCxnSpPr>
        <xdr:cNvPr id="315" name="直線コネクタ 314"/>
        <xdr:cNvCxnSpPr/>
      </xdr:nvCxnSpPr>
      <xdr:spPr>
        <a:xfrm flipV="1">
          <a:off x="17018000" y="10026287"/>
          <a:ext cx="0" cy="1099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125203</xdr:rowOff>
    </xdr:from>
    <xdr:ext cx="762000" cy="259045"/>
    <xdr:sp macro="" textlink="">
      <xdr:nvSpPr>
        <xdr:cNvPr id="316" name="定員管理の状況最小値テキスト"/>
        <xdr:cNvSpPr txBox="1"/>
      </xdr:nvSpPr>
      <xdr:spPr>
        <a:xfrm>
          <a:off x="17106900" y="110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64</xdr:row>
      <xdr:rowOff>153126</xdr:rowOff>
    </xdr:from>
    <xdr:to>
      <xdr:col>24</xdr:col>
      <xdr:colOff>647700</xdr:colOff>
      <xdr:row>64</xdr:row>
      <xdr:rowOff>153126</xdr:rowOff>
    </xdr:to>
    <xdr:cxnSp macro="">
      <xdr:nvCxnSpPr>
        <xdr:cNvPr id="317" name="直線コネクタ 316"/>
        <xdr:cNvCxnSpPr/>
      </xdr:nvCxnSpPr>
      <xdr:spPr>
        <a:xfrm>
          <a:off x="16929100" y="1112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18"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19" name="直線コネクタ 318"/>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153126</xdr:rowOff>
    </xdr:from>
    <xdr:to>
      <xdr:col>24</xdr:col>
      <xdr:colOff>558800</xdr:colOff>
      <xdr:row>65</xdr:row>
      <xdr:rowOff>74749</xdr:rowOff>
    </xdr:to>
    <xdr:cxnSp macro="">
      <xdr:nvCxnSpPr>
        <xdr:cNvPr id="320" name="直線コネクタ 319"/>
        <xdr:cNvCxnSpPr/>
      </xdr:nvCxnSpPr>
      <xdr:spPr>
        <a:xfrm flipV="1">
          <a:off x="16179800" y="1112592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146249</xdr:rowOff>
    </xdr:from>
    <xdr:ext cx="762000" cy="259045"/>
    <xdr:sp macro="" textlink="">
      <xdr:nvSpPr>
        <xdr:cNvPr id="321" name="定員管理の状況平均値テキスト"/>
        <xdr:cNvSpPr txBox="1"/>
      </xdr:nvSpPr>
      <xdr:spPr>
        <a:xfrm>
          <a:off x="17106900" y="1026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22" name="フローチャート : 判断 321"/>
        <xdr:cNvSpPr/>
      </xdr:nvSpPr>
      <xdr:spPr>
        <a:xfrm>
          <a:off x="169672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74749</xdr:rowOff>
    </xdr:from>
    <xdr:to>
      <xdr:col>23</xdr:col>
      <xdr:colOff>406400</xdr:colOff>
      <xdr:row>65</xdr:row>
      <xdr:rowOff>126456</xdr:rowOff>
    </xdr:to>
    <xdr:cxnSp macro="">
      <xdr:nvCxnSpPr>
        <xdr:cNvPr id="323" name="直線コネクタ 322"/>
        <xdr:cNvCxnSpPr/>
      </xdr:nvCxnSpPr>
      <xdr:spPr>
        <a:xfrm flipV="1">
          <a:off x="15290800" y="1121899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143510</xdr:rowOff>
    </xdr:from>
    <xdr:to>
      <xdr:col>23</xdr:col>
      <xdr:colOff>457200</xdr:colOff>
      <xdr:row>61</xdr:row>
      <xdr:rowOff>73660</xdr:rowOff>
    </xdr:to>
    <xdr:sp macro="" textlink="">
      <xdr:nvSpPr>
        <xdr:cNvPr id="324" name="フローチャート : 判断 323"/>
        <xdr:cNvSpPr/>
      </xdr:nvSpPr>
      <xdr:spPr>
        <a:xfrm>
          <a:off x="16129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25" name="テキスト ボックス 324"/>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126456</xdr:rowOff>
    </xdr:from>
    <xdr:to>
      <xdr:col>22</xdr:col>
      <xdr:colOff>203200</xdr:colOff>
      <xdr:row>67</xdr:row>
      <xdr:rowOff>4173</xdr:rowOff>
    </xdr:to>
    <xdr:cxnSp macro="">
      <xdr:nvCxnSpPr>
        <xdr:cNvPr id="326" name="直線コネクタ 325"/>
        <xdr:cNvCxnSpPr/>
      </xdr:nvCxnSpPr>
      <xdr:spPr>
        <a:xfrm flipV="1">
          <a:off x="14401800" y="1127070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153851</xdr:rowOff>
    </xdr:from>
    <xdr:to>
      <xdr:col>22</xdr:col>
      <xdr:colOff>254000</xdr:colOff>
      <xdr:row>61</xdr:row>
      <xdr:rowOff>84001</xdr:rowOff>
    </xdr:to>
    <xdr:sp macro="" textlink="">
      <xdr:nvSpPr>
        <xdr:cNvPr id="327" name="フローチャート : 判断 326"/>
        <xdr:cNvSpPr/>
      </xdr:nvSpPr>
      <xdr:spPr>
        <a:xfrm>
          <a:off x="15240000" y="1044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328" name="テキスト ボックス 327"/>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4173</xdr:rowOff>
    </xdr:from>
    <xdr:to>
      <xdr:col>21</xdr:col>
      <xdr:colOff>0</xdr:colOff>
      <xdr:row>67</xdr:row>
      <xdr:rowOff>114481</xdr:rowOff>
    </xdr:to>
    <xdr:cxnSp macro="">
      <xdr:nvCxnSpPr>
        <xdr:cNvPr id="329" name="直線コネクタ 328"/>
        <xdr:cNvCxnSpPr/>
      </xdr:nvCxnSpPr>
      <xdr:spPr>
        <a:xfrm flipV="1">
          <a:off x="13512800" y="1149132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54791</xdr:rowOff>
    </xdr:from>
    <xdr:to>
      <xdr:col>21</xdr:col>
      <xdr:colOff>50800</xdr:colOff>
      <xdr:row>61</xdr:row>
      <xdr:rowOff>156391</xdr:rowOff>
    </xdr:to>
    <xdr:sp macro="" textlink="">
      <xdr:nvSpPr>
        <xdr:cNvPr id="330" name="フローチャート : 判断 329"/>
        <xdr:cNvSpPr/>
      </xdr:nvSpPr>
      <xdr:spPr>
        <a:xfrm>
          <a:off x="14351000" y="105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166568</xdr:rowOff>
    </xdr:from>
    <xdr:ext cx="762000" cy="259045"/>
    <xdr:sp macro="" textlink="">
      <xdr:nvSpPr>
        <xdr:cNvPr id="331" name="テキスト ボックス 330"/>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3" name="テキスト ボックス 332"/>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102326</xdr:rowOff>
    </xdr:from>
    <xdr:to>
      <xdr:col>24</xdr:col>
      <xdr:colOff>609600</xdr:colOff>
      <xdr:row>65</xdr:row>
      <xdr:rowOff>32476</xdr:rowOff>
    </xdr:to>
    <xdr:sp macro="" textlink="">
      <xdr:nvSpPr>
        <xdr:cNvPr id="339" name="円/楕円 338"/>
        <xdr:cNvSpPr/>
      </xdr:nvSpPr>
      <xdr:spPr>
        <a:xfrm>
          <a:off x="16967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169653</xdr:rowOff>
    </xdr:from>
    <xdr:ext cx="762000" cy="259045"/>
    <xdr:sp macro="" textlink="">
      <xdr:nvSpPr>
        <xdr:cNvPr id="340" name="定員管理の状況該当値テキスト"/>
        <xdr:cNvSpPr txBox="1"/>
      </xdr:nvSpPr>
      <xdr:spPr>
        <a:xfrm>
          <a:off x="17106900" y="109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23949</xdr:rowOff>
    </xdr:from>
    <xdr:to>
      <xdr:col>23</xdr:col>
      <xdr:colOff>457200</xdr:colOff>
      <xdr:row>65</xdr:row>
      <xdr:rowOff>125549</xdr:rowOff>
    </xdr:to>
    <xdr:sp macro="" textlink="">
      <xdr:nvSpPr>
        <xdr:cNvPr id="341" name="円/楕円 340"/>
        <xdr:cNvSpPr/>
      </xdr:nvSpPr>
      <xdr:spPr>
        <a:xfrm>
          <a:off x="16129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110326</xdr:rowOff>
    </xdr:from>
    <xdr:ext cx="736600" cy="259045"/>
    <xdr:sp macro="" textlink="">
      <xdr:nvSpPr>
        <xdr:cNvPr id="342" name="テキスト ボックス 341"/>
        <xdr:cNvSpPr txBox="1"/>
      </xdr:nvSpPr>
      <xdr:spPr>
        <a:xfrm>
          <a:off x="15798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75656</xdr:rowOff>
    </xdr:from>
    <xdr:to>
      <xdr:col>22</xdr:col>
      <xdr:colOff>254000</xdr:colOff>
      <xdr:row>66</xdr:row>
      <xdr:rowOff>5806</xdr:rowOff>
    </xdr:to>
    <xdr:sp macro="" textlink="">
      <xdr:nvSpPr>
        <xdr:cNvPr id="343" name="円/楕円 342"/>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162033</xdr:rowOff>
    </xdr:from>
    <xdr:ext cx="762000" cy="259045"/>
    <xdr:sp macro="" textlink="">
      <xdr:nvSpPr>
        <xdr:cNvPr id="344" name="テキスト ボックス 343"/>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124823</xdr:rowOff>
    </xdr:from>
    <xdr:to>
      <xdr:col>21</xdr:col>
      <xdr:colOff>50800</xdr:colOff>
      <xdr:row>67</xdr:row>
      <xdr:rowOff>54973</xdr:rowOff>
    </xdr:to>
    <xdr:sp macro="" textlink="">
      <xdr:nvSpPr>
        <xdr:cNvPr id="345" name="円/楕円 344"/>
        <xdr:cNvSpPr/>
      </xdr:nvSpPr>
      <xdr:spPr>
        <a:xfrm>
          <a:off x="14351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39750</xdr:rowOff>
    </xdr:from>
    <xdr:ext cx="762000" cy="259045"/>
    <xdr:sp macro="" textlink="">
      <xdr:nvSpPr>
        <xdr:cNvPr id="346" name="テキスト ボックス 345"/>
        <xdr:cNvSpPr txBox="1"/>
      </xdr:nvSpPr>
      <xdr:spPr>
        <a:xfrm>
          <a:off x="14020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63681</xdr:rowOff>
    </xdr:from>
    <xdr:to>
      <xdr:col>19</xdr:col>
      <xdr:colOff>533400</xdr:colOff>
      <xdr:row>67</xdr:row>
      <xdr:rowOff>165281</xdr:rowOff>
    </xdr:to>
    <xdr:sp macro="" textlink="">
      <xdr:nvSpPr>
        <xdr:cNvPr id="347" name="円/楕円 346"/>
        <xdr:cNvSpPr/>
      </xdr:nvSpPr>
      <xdr:spPr>
        <a:xfrm>
          <a:off x="13462000" y="11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150058</xdr:rowOff>
    </xdr:from>
    <xdr:ext cx="762000" cy="259045"/>
    <xdr:sp macro="" textlink="">
      <xdr:nvSpPr>
        <xdr:cNvPr id="348" name="テキスト ボックス 347"/>
        <xdr:cNvSpPr txBox="1"/>
      </xdr:nvSpPr>
      <xdr:spPr>
        <a:xfrm>
          <a:off x="13131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年度については、弁天町駅前開発土地信託事業（オーク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）の和解金の支払いなどにより、昨年度と比較して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a:t>
          </a:r>
          <a:r>
            <a:rPr kumimoji="1" lang="ja-JP" altLang="ja-JP" sz="1100">
              <a:solidFill>
                <a:sysClr val="windowText" lastClr="000000"/>
              </a:solidFill>
              <a:effectLst/>
              <a:latin typeface="+mn-lt"/>
              <a:ea typeface="+mn-ea"/>
              <a:cs typeface="+mn-cs"/>
            </a:rPr>
            <a:t>したものの、</a:t>
          </a:r>
          <a:r>
            <a:rPr lang="ja-JP" altLang="ja-JP" sz="1100">
              <a:solidFill>
                <a:sysClr val="windowText" lastClr="000000"/>
              </a:solidFill>
              <a:effectLst/>
              <a:latin typeface="+mn-lt"/>
              <a:ea typeface="+mn-ea"/>
              <a:cs typeface="+mn-cs"/>
            </a:rPr>
            <a:t>この間の</a:t>
          </a:r>
          <a:r>
            <a:rPr kumimoji="1" lang="ja-JP" altLang="ja-JP" sz="1100">
              <a:solidFill>
                <a:sysClr val="windowText" lastClr="000000"/>
              </a:solidFill>
              <a:effectLst/>
              <a:latin typeface="+mn-lt"/>
              <a:ea typeface="+mn-ea"/>
              <a:cs typeface="+mn-cs"/>
            </a:rPr>
            <a:t>市政改革の取組により、地方債発行を抑制し、地方債残高が減少していることに加え、今後の地方債の償還に備え償還財源を</a:t>
          </a:r>
          <a:r>
            <a:rPr kumimoji="1" lang="ja-JP" altLang="en-US" sz="1100">
              <a:solidFill>
                <a:sysClr val="windowText" lastClr="000000"/>
              </a:solidFill>
              <a:effectLst/>
              <a:latin typeface="+mn-lt"/>
              <a:ea typeface="+mn-ea"/>
              <a:cs typeface="+mn-cs"/>
            </a:rPr>
            <a:t>確実に</a:t>
          </a:r>
          <a:r>
            <a:rPr kumimoji="1" lang="ja-JP" altLang="ja-JP" sz="1100">
              <a:solidFill>
                <a:sysClr val="windowText" lastClr="000000"/>
              </a:solidFill>
              <a:effectLst/>
              <a:latin typeface="+mn-lt"/>
              <a:ea typeface="+mn-ea"/>
              <a:cs typeface="+mn-cs"/>
            </a:rPr>
            <a:t>積み立てていることから、実質公債費</a:t>
          </a:r>
          <a:r>
            <a:rPr kumimoji="1" lang="ja-JP" altLang="ja-JP" sz="1100">
              <a:solidFill>
                <a:schemeClr val="dk1"/>
              </a:solidFill>
              <a:effectLst/>
              <a:latin typeface="+mn-lt"/>
              <a:ea typeface="+mn-ea"/>
              <a:cs typeface="+mn-cs"/>
            </a:rPr>
            <a:t>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今後も引き続き市債発行を抑制基調とするなど公債費の縮減に努める。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39</xdr:row>
      <xdr:rowOff>160565</xdr:rowOff>
    </xdr:to>
    <xdr:cxnSp macro="">
      <xdr:nvCxnSpPr>
        <xdr:cNvPr id="385" name="直線コネクタ 384"/>
        <xdr:cNvCxnSpPr/>
      </xdr:nvCxnSpPr>
      <xdr:spPr>
        <a:xfrm>
          <a:off x="16179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40</xdr:row>
      <xdr:rowOff>605</xdr:rowOff>
    </xdr:to>
    <xdr:cxnSp macro="">
      <xdr:nvCxnSpPr>
        <xdr:cNvPr id="388" name="直線コネクタ 387"/>
        <xdr:cNvCxnSpPr/>
      </xdr:nvCxnSpPr>
      <xdr:spPr>
        <a:xfrm flipV="1">
          <a:off x="15290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605</xdr:rowOff>
    </xdr:from>
    <xdr:to>
      <xdr:col>22</xdr:col>
      <xdr:colOff>203200</xdr:colOff>
      <xdr:row>40</xdr:row>
      <xdr:rowOff>69548</xdr:rowOff>
    </xdr:to>
    <xdr:cxnSp macro="">
      <xdr:nvCxnSpPr>
        <xdr:cNvPr id="391" name="直線コネクタ 390"/>
        <xdr:cNvCxnSpPr/>
      </xdr:nvCxnSpPr>
      <xdr:spPr>
        <a:xfrm flipV="1">
          <a:off x="14401800" y="68586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69548</xdr:rowOff>
    </xdr:from>
    <xdr:to>
      <xdr:col>21</xdr:col>
      <xdr:colOff>0</xdr:colOff>
      <xdr:row>40</xdr:row>
      <xdr:rowOff>92528</xdr:rowOff>
    </xdr:to>
    <xdr:cxnSp macro="">
      <xdr:nvCxnSpPr>
        <xdr:cNvPr id="394" name="直線コネクタ 393"/>
        <xdr:cNvCxnSpPr/>
      </xdr:nvCxnSpPr>
      <xdr:spPr>
        <a:xfrm flipV="1">
          <a:off x="13512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404" name="円/楕円 403"/>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405"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6" name="円/楕円 405"/>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7" name="テキスト ボックス 40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121255</xdr:rowOff>
    </xdr:from>
    <xdr:to>
      <xdr:col>22</xdr:col>
      <xdr:colOff>254000</xdr:colOff>
      <xdr:row>40</xdr:row>
      <xdr:rowOff>51405</xdr:rowOff>
    </xdr:to>
    <xdr:sp macro="" textlink="">
      <xdr:nvSpPr>
        <xdr:cNvPr id="408" name="円/楕円 407"/>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61582</xdr:rowOff>
    </xdr:from>
    <xdr:ext cx="762000" cy="259045"/>
    <xdr:sp macro="" textlink="">
      <xdr:nvSpPr>
        <xdr:cNvPr id="409" name="テキスト ボックス 408"/>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18748</xdr:rowOff>
    </xdr:from>
    <xdr:to>
      <xdr:col>21</xdr:col>
      <xdr:colOff>50800</xdr:colOff>
      <xdr:row>40</xdr:row>
      <xdr:rowOff>120348</xdr:rowOff>
    </xdr:to>
    <xdr:sp macro="" textlink="">
      <xdr:nvSpPr>
        <xdr:cNvPr id="410" name="円/楕円 409"/>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130525</xdr:rowOff>
    </xdr:from>
    <xdr:ext cx="762000" cy="259045"/>
    <xdr:sp macro="" textlink="">
      <xdr:nvSpPr>
        <xdr:cNvPr id="411" name="テキスト ボックス 410"/>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12" name="円/楕円 411"/>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13" name="テキスト ボックス 412"/>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年度については、弁天町駅前開発土地信託事業（オーク</a:t>
          </a:r>
          <a:r>
            <a:rPr lang="en-US" altLang="ja-JP" sz="1100" b="0" i="0" baseline="0">
              <a:solidFill>
                <a:schemeClr val="dk1"/>
              </a:solidFill>
              <a:effectLst/>
              <a:latin typeface="+mn-lt"/>
              <a:ea typeface="+mn-ea"/>
              <a:cs typeface="+mn-cs"/>
            </a:rPr>
            <a:t>200</a:t>
          </a:r>
          <a:r>
            <a:rPr lang="ja-JP" altLang="ja-JP" sz="1100" b="0" i="0" baseline="0">
              <a:solidFill>
                <a:schemeClr val="dk1"/>
              </a:solidFill>
              <a:effectLst/>
              <a:latin typeface="+mn-lt"/>
              <a:ea typeface="+mn-ea"/>
              <a:cs typeface="+mn-cs"/>
            </a:rPr>
            <a:t>）の和解金の支払いのうち、後年度に支払う額に対する債務負担行為に基づく支出予定額が増加しているものの、</a:t>
          </a:r>
          <a:r>
            <a:rPr lang="ja-JP" altLang="ja-JP" sz="1100">
              <a:solidFill>
                <a:schemeClr val="dk1"/>
              </a:solidFill>
              <a:effectLst/>
              <a:latin typeface="+mn-lt"/>
              <a:ea typeface="+mn-ea"/>
              <a:cs typeface="+mn-cs"/>
            </a:rPr>
            <a:t>地方債の発行を抑制</a:t>
          </a:r>
          <a:r>
            <a:rPr lang="ja-JP" altLang="ja-JP" sz="1100">
              <a:solidFill>
                <a:sysClr val="windowText" lastClr="000000"/>
              </a:solidFill>
              <a:effectLst/>
              <a:latin typeface="+mn-lt"/>
              <a:ea typeface="+mn-ea"/>
              <a:cs typeface="+mn-cs"/>
            </a:rPr>
            <a:t>したことに伴う地方債残高の減少や、地方債の償還等に充てることができる基金の増加など、この間の市政改革の取組により、将来負担比率は着実に改善している。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今後も引き続き市債発行を抑制基調とするなど財政の健全化を進める。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49327</xdr:rowOff>
    </xdr:from>
    <xdr:to>
      <xdr:col>24</xdr:col>
      <xdr:colOff>558800</xdr:colOff>
      <xdr:row>18</xdr:row>
      <xdr:rowOff>100965</xdr:rowOff>
    </xdr:to>
    <xdr:cxnSp macro="">
      <xdr:nvCxnSpPr>
        <xdr:cNvPr id="445" name="直線コネクタ 444"/>
        <xdr:cNvCxnSpPr/>
      </xdr:nvCxnSpPr>
      <xdr:spPr>
        <a:xfrm flipV="1">
          <a:off x="16179800" y="3135427"/>
          <a:ext cx="8382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100965</xdr:rowOff>
    </xdr:from>
    <xdr:to>
      <xdr:col>23</xdr:col>
      <xdr:colOff>406400</xdr:colOff>
      <xdr:row>19</xdr:row>
      <xdr:rowOff>66091</xdr:rowOff>
    </xdr:to>
    <xdr:cxnSp macro="">
      <xdr:nvCxnSpPr>
        <xdr:cNvPr id="448" name="直線コネクタ 447"/>
        <xdr:cNvCxnSpPr/>
      </xdr:nvCxnSpPr>
      <xdr:spPr>
        <a:xfrm flipV="1">
          <a:off x="15290800" y="3187065"/>
          <a:ext cx="889000" cy="1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66091</xdr:rowOff>
    </xdr:from>
    <xdr:to>
      <xdr:col>22</xdr:col>
      <xdr:colOff>203200</xdr:colOff>
      <xdr:row>19</xdr:row>
      <xdr:rowOff>158267</xdr:rowOff>
    </xdr:to>
    <xdr:cxnSp macro="">
      <xdr:nvCxnSpPr>
        <xdr:cNvPr id="451" name="直線コネクタ 450"/>
        <xdr:cNvCxnSpPr/>
      </xdr:nvCxnSpPr>
      <xdr:spPr>
        <a:xfrm flipV="1">
          <a:off x="14401800" y="3323641"/>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158267</xdr:rowOff>
    </xdr:from>
    <xdr:to>
      <xdr:col>21</xdr:col>
      <xdr:colOff>0</xdr:colOff>
      <xdr:row>20</xdr:row>
      <xdr:rowOff>86716</xdr:rowOff>
    </xdr:to>
    <xdr:cxnSp macro="">
      <xdr:nvCxnSpPr>
        <xdr:cNvPr id="454" name="直線コネクタ 453"/>
        <xdr:cNvCxnSpPr/>
      </xdr:nvCxnSpPr>
      <xdr:spPr>
        <a:xfrm flipV="1">
          <a:off x="13512800" y="3415817"/>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8" name="テキスト ボックス 457"/>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169977</xdr:rowOff>
    </xdr:from>
    <xdr:to>
      <xdr:col>24</xdr:col>
      <xdr:colOff>609600</xdr:colOff>
      <xdr:row>18</xdr:row>
      <xdr:rowOff>100127</xdr:rowOff>
    </xdr:to>
    <xdr:sp macro="" textlink="">
      <xdr:nvSpPr>
        <xdr:cNvPr id="464" name="円/楕円 463"/>
        <xdr:cNvSpPr/>
      </xdr:nvSpPr>
      <xdr:spPr>
        <a:xfrm>
          <a:off x="16967200" y="30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142054</xdr:rowOff>
    </xdr:from>
    <xdr:ext cx="762000" cy="259045"/>
    <xdr:sp macro="" textlink="">
      <xdr:nvSpPr>
        <xdr:cNvPr id="465" name="将来負担の状況該当値テキスト"/>
        <xdr:cNvSpPr txBox="1"/>
      </xdr:nvSpPr>
      <xdr:spPr>
        <a:xfrm>
          <a:off x="17106900" y="30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50165</xdr:rowOff>
    </xdr:from>
    <xdr:to>
      <xdr:col>23</xdr:col>
      <xdr:colOff>457200</xdr:colOff>
      <xdr:row>18</xdr:row>
      <xdr:rowOff>151765</xdr:rowOff>
    </xdr:to>
    <xdr:sp macro="" textlink="">
      <xdr:nvSpPr>
        <xdr:cNvPr id="466" name="円/楕円 465"/>
        <xdr:cNvSpPr/>
      </xdr:nvSpPr>
      <xdr:spPr>
        <a:xfrm>
          <a:off x="161290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136542</xdr:rowOff>
    </xdr:from>
    <xdr:ext cx="736600" cy="259045"/>
    <xdr:sp macro="" textlink="">
      <xdr:nvSpPr>
        <xdr:cNvPr id="467" name="テキスト ボックス 466"/>
        <xdr:cNvSpPr txBox="1"/>
      </xdr:nvSpPr>
      <xdr:spPr>
        <a:xfrm>
          <a:off x="15798800" y="322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15291</xdr:rowOff>
    </xdr:from>
    <xdr:to>
      <xdr:col>22</xdr:col>
      <xdr:colOff>254000</xdr:colOff>
      <xdr:row>19</xdr:row>
      <xdr:rowOff>116891</xdr:rowOff>
    </xdr:to>
    <xdr:sp macro="" textlink="">
      <xdr:nvSpPr>
        <xdr:cNvPr id="468" name="円/楕円 467"/>
        <xdr:cNvSpPr/>
      </xdr:nvSpPr>
      <xdr:spPr>
        <a:xfrm>
          <a:off x="15240000" y="32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101668</xdr:rowOff>
    </xdr:from>
    <xdr:ext cx="762000" cy="259045"/>
    <xdr:sp macro="" textlink="">
      <xdr:nvSpPr>
        <xdr:cNvPr id="469" name="テキスト ボックス 468"/>
        <xdr:cNvSpPr txBox="1"/>
      </xdr:nvSpPr>
      <xdr:spPr>
        <a:xfrm>
          <a:off x="14909800" y="33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107467</xdr:rowOff>
    </xdr:from>
    <xdr:to>
      <xdr:col>21</xdr:col>
      <xdr:colOff>50800</xdr:colOff>
      <xdr:row>20</xdr:row>
      <xdr:rowOff>37617</xdr:rowOff>
    </xdr:to>
    <xdr:sp macro="" textlink="">
      <xdr:nvSpPr>
        <xdr:cNvPr id="470" name="円/楕円 469"/>
        <xdr:cNvSpPr/>
      </xdr:nvSpPr>
      <xdr:spPr>
        <a:xfrm>
          <a:off x="14351000" y="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22394</xdr:rowOff>
    </xdr:from>
    <xdr:ext cx="762000" cy="259045"/>
    <xdr:sp macro="" textlink="">
      <xdr:nvSpPr>
        <xdr:cNvPr id="471" name="テキスト ボックス 470"/>
        <xdr:cNvSpPr txBox="1"/>
      </xdr:nvSpPr>
      <xdr:spPr>
        <a:xfrm>
          <a:off x="14020800" y="34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35916</xdr:rowOff>
    </xdr:from>
    <xdr:to>
      <xdr:col>19</xdr:col>
      <xdr:colOff>533400</xdr:colOff>
      <xdr:row>20</xdr:row>
      <xdr:rowOff>137516</xdr:rowOff>
    </xdr:to>
    <xdr:sp macro="" textlink="">
      <xdr:nvSpPr>
        <xdr:cNvPr id="472" name="円/楕円 471"/>
        <xdr:cNvSpPr/>
      </xdr:nvSpPr>
      <xdr:spPr>
        <a:xfrm>
          <a:off x="13462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122293</xdr:rowOff>
    </xdr:from>
    <xdr:ext cx="762000" cy="259045"/>
    <xdr:sp macro="" textlink="">
      <xdr:nvSpPr>
        <xdr:cNvPr id="473" name="テキスト ボックス 472"/>
        <xdr:cNvSpPr txBox="1"/>
      </xdr:nvSpPr>
      <xdr:spPr>
        <a:xfrm>
          <a:off x="13131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2,670,766
2,553,871
225.21
1,641,158,122
1,635,842,942
433,836
759,965,265
2,473,326,499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141.8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年度から効果的・効率的な行財政運営をめざして、市政改革を進めてきた。この改革によって一定の成果をあげたが、平成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に策定した「市政改革プラン」において、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て取り組んだことにより、人件費にかかる経常収支比率は改善しており、類似団体平均</a:t>
          </a:r>
          <a:r>
            <a:rPr lang="ja-JP" altLang="ja-JP" sz="1100" u="none">
              <a:solidFill>
                <a:schemeClr val="dk1"/>
              </a:solidFill>
              <a:effectLst/>
              <a:latin typeface="+mn-lt"/>
              <a:ea typeface="+mn-ea"/>
              <a:cs typeface="+mn-cs"/>
            </a:rPr>
            <a:t>を下回っている</a:t>
          </a:r>
          <a:r>
            <a:rPr lang="ja-JP" altLang="ja-JP" sz="1100">
              <a:solidFill>
                <a:schemeClr val="dk1"/>
              </a:solidFill>
              <a:effectLst/>
              <a:latin typeface="+mn-lt"/>
              <a:ea typeface="+mn-ea"/>
              <a:cs typeface="+mn-cs"/>
            </a:rPr>
            <a:t>。</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37</xdr:row>
      <xdr:rowOff>167822</xdr:rowOff>
    </xdr:to>
    <xdr:cxnSp macro="">
      <xdr:nvCxnSpPr>
        <xdr:cNvPr id="66" name="直線コネクタ 65"/>
        <xdr:cNvCxnSpPr/>
      </xdr:nvCxnSpPr>
      <xdr:spPr>
        <a:xfrm flipV="1">
          <a:off x="3987800" y="64788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41</xdr:row>
      <xdr:rowOff>135165</xdr:rowOff>
    </xdr:to>
    <xdr:cxnSp macro="">
      <xdr:nvCxnSpPr>
        <xdr:cNvPr id="69" name="直線コネクタ 68"/>
        <xdr:cNvCxnSpPr/>
      </xdr:nvCxnSpPr>
      <xdr:spPr>
        <a:xfrm flipV="1">
          <a:off x="3098800" y="6511472"/>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135165</xdr:rowOff>
    </xdr:from>
    <xdr:to>
      <xdr:col>4</xdr:col>
      <xdr:colOff>346075</xdr:colOff>
      <xdr:row>42</xdr:row>
      <xdr:rowOff>61685</xdr:rowOff>
    </xdr:to>
    <xdr:cxnSp macro="">
      <xdr:nvCxnSpPr>
        <xdr:cNvPr id="72" name="直線コネクタ 71"/>
        <xdr:cNvCxnSpPr/>
      </xdr:nvCxnSpPr>
      <xdr:spPr>
        <a:xfrm flipV="1">
          <a:off x="2209800" y="7164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29028</xdr:rowOff>
    </xdr:from>
    <xdr:to>
      <xdr:col>3</xdr:col>
      <xdr:colOff>142875</xdr:colOff>
      <xdr:row>42</xdr:row>
      <xdr:rowOff>61685</xdr:rowOff>
    </xdr:to>
    <xdr:cxnSp macro="">
      <xdr:nvCxnSpPr>
        <xdr:cNvPr id="75" name="直線コネクタ 74"/>
        <xdr:cNvCxnSpPr/>
      </xdr:nvCxnSpPr>
      <xdr:spPr>
        <a:xfrm>
          <a:off x="1320800" y="7229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5" name="円/楕円 84"/>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100891</xdr:rowOff>
    </xdr:from>
    <xdr:ext cx="762000" cy="259045"/>
    <xdr:sp macro="" textlink="">
      <xdr:nvSpPr>
        <xdr:cNvPr id="86"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7" name="円/楕円 86"/>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8" name="テキスト ボックス 87"/>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84365</xdr:rowOff>
    </xdr:from>
    <xdr:to>
      <xdr:col>4</xdr:col>
      <xdr:colOff>396875</xdr:colOff>
      <xdr:row>42</xdr:row>
      <xdr:rowOff>14515</xdr:rowOff>
    </xdr:to>
    <xdr:sp macro="" textlink="">
      <xdr:nvSpPr>
        <xdr:cNvPr id="89" name="円/楕円 88"/>
        <xdr:cNvSpPr/>
      </xdr:nvSpPr>
      <xdr:spPr>
        <a:xfrm>
          <a:off x="3048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170742</xdr:rowOff>
    </xdr:from>
    <xdr:ext cx="762000" cy="259045"/>
    <xdr:sp macro="" textlink="">
      <xdr:nvSpPr>
        <xdr:cNvPr id="90" name="テキスト ボックス 89"/>
        <xdr:cNvSpPr txBox="1"/>
      </xdr:nvSpPr>
      <xdr:spPr>
        <a:xfrm>
          <a:off x="2717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10885</xdr:rowOff>
    </xdr:from>
    <xdr:to>
      <xdr:col>3</xdr:col>
      <xdr:colOff>193675</xdr:colOff>
      <xdr:row>42</xdr:row>
      <xdr:rowOff>112485</xdr:rowOff>
    </xdr:to>
    <xdr:sp macro="" textlink="">
      <xdr:nvSpPr>
        <xdr:cNvPr id="91" name="円/楕円 90"/>
        <xdr:cNvSpPr/>
      </xdr:nvSpPr>
      <xdr:spPr>
        <a:xfrm>
          <a:off x="2159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97262</xdr:rowOff>
    </xdr:from>
    <xdr:ext cx="762000" cy="259045"/>
    <xdr:sp macro="" textlink="">
      <xdr:nvSpPr>
        <xdr:cNvPr id="92" name="テキスト ボックス 91"/>
        <xdr:cNvSpPr txBox="1"/>
      </xdr:nvSpPr>
      <xdr:spPr>
        <a:xfrm>
          <a:off x="1828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149678</xdr:rowOff>
    </xdr:from>
    <xdr:to>
      <xdr:col>1</xdr:col>
      <xdr:colOff>676275</xdr:colOff>
      <xdr:row>42</xdr:row>
      <xdr:rowOff>79828</xdr:rowOff>
    </xdr:to>
    <xdr:sp macro="" textlink="">
      <xdr:nvSpPr>
        <xdr:cNvPr id="93" name="円/楕円 92"/>
        <xdr:cNvSpPr/>
      </xdr:nvSpPr>
      <xdr:spPr>
        <a:xfrm>
          <a:off x="1270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64605</xdr:rowOff>
    </xdr:from>
    <xdr:ext cx="762000" cy="259045"/>
    <xdr:sp macro="" textlink="">
      <xdr:nvSpPr>
        <xdr:cNvPr id="94" name="テキスト ボックス 93"/>
        <xdr:cNvSpPr txBox="1"/>
      </xdr:nvSpPr>
      <xdr:spPr>
        <a:xfrm>
          <a:off x="939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年度から効果的・効率的な行財政運営をめざして、市政改革を進めてきた。この改革によって一定の成果をあげたが、平成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月に策定した 「市政改革プラン」に基づき、光熱水費等の節減、ファシリティマネジメントの徹底により、庁舎・事務所の維持管理費の削減に取り組むと同時に、広報印刷物の作成、新聞・書籍等の出版物や物品の購入等にあたりその必要性や費用対 効果を点検・精査し、見直しを進めるなど、更なる改善に取り組んでいく。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39914</xdr:rowOff>
    </xdr:from>
    <xdr:to>
      <xdr:col>24</xdr:col>
      <xdr:colOff>31750</xdr:colOff>
      <xdr:row>22</xdr:row>
      <xdr:rowOff>7257</xdr:rowOff>
    </xdr:to>
    <xdr:cxnSp macro="">
      <xdr:nvCxnSpPr>
        <xdr:cNvPr id="124" name="直線コネクタ 123"/>
        <xdr:cNvCxnSpPr/>
      </xdr:nvCxnSpPr>
      <xdr:spPr>
        <a:xfrm flipV="1">
          <a:off x="16510000" y="24402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150784</xdr:rowOff>
    </xdr:from>
    <xdr:ext cx="762000" cy="259045"/>
    <xdr:sp macro="" textlink="">
      <xdr:nvSpPr>
        <xdr:cNvPr id="125"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22</xdr:row>
      <xdr:rowOff>7257</xdr:rowOff>
    </xdr:from>
    <xdr:to>
      <xdr:col>24</xdr:col>
      <xdr:colOff>120650</xdr:colOff>
      <xdr:row>22</xdr:row>
      <xdr:rowOff>7257</xdr:rowOff>
    </xdr:to>
    <xdr:cxnSp macro="">
      <xdr:nvCxnSpPr>
        <xdr:cNvPr id="126" name="直線コネクタ 125"/>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126291</xdr:rowOff>
    </xdr:from>
    <xdr:ext cx="762000" cy="259045"/>
    <xdr:sp macro="" textlink="">
      <xdr:nvSpPr>
        <xdr:cNvPr id="127" name="物件費最大値テキスト"/>
        <xdr:cNvSpPr txBox="1"/>
      </xdr:nvSpPr>
      <xdr:spPr>
        <a:xfrm>
          <a:off x="16598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14</xdr:row>
      <xdr:rowOff>39914</xdr:rowOff>
    </xdr:from>
    <xdr:to>
      <xdr:col>24</xdr:col>
      <xdr:colOff>120650</xdr:colOff>
      <xdr:row>14</xdr:row>
      <xdr:rowOff>39914</xdr:rowOff>
    </xdr:to>
    <xdr:cxnSp macro="">
      <xdr:nvCxnSpPr>
        <xdr:cNvPr id="128" name="直線コネクタ 127"/>
        <xdr:cNvCxnSpPr/>
      </xdr:nvCxnSpPr>
      <xdr:spPr>
        <a:xfrm>
          <a:off x="16421100" y="244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14</xdr:row>
      <xdr:rowOff>50800</xdr:rowOff>
    </xdr:to>
    <xdr:cxnSp macro="">
      <xdr:nvCxnSpPr>
        <xdr:cNvPr id="129" name="直線コネクタ 128"/>
        <xdr:cNvCxnSpPr/>
      </xdr:nvCxnSpPr>
      <xdr:spPr>
        <a:xfrm>
          <a:off x="15671800" y="2353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80736</xdr:rowOff>
    </xdr:from>
    <xdr:to>
      <xdr:col>22</xdr:col>
      <xdr:colOff>565150</xdr:colOff>
      <xdr:row>13</xdr:row>
      <xdr:rowOff>124279</xdr:rowOff>
    </xdr:to>
    <xdr:cxnSp macro="">
      <xdr:nvCxnSpPr>
        <xdr:cNvPr id="132" name="直線コネクタ 131"/>
        <xdr:cNvCxnSpPr/>
      </xdr:nvCxnSpPr>
      <xdr:spPr>
        <a:xfrm>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80736</xdr:rowOff>
    </xdr:from>
    <xdr:to>
      <xdr:col>21</xdr:col>
      <xdr:colOff>361950</xdr:colOff>
      <xdr:row>13</xdr:row>
      <xdr:rowOff>135164</xdr:rowOff>
    </xdr:to>
    <xdr:cxnSp macro="">
      <xdr:nvCxnSpPr>
        <xdr:cNvPr id="135" name="直線コネクタ 134"/>
        <xdr:cNvCxnSpPr/>
      </xdr:nvCxnSpPr>
      <xdr:spPr>
        <a:xfrm flipV="1">
          <a:off x="13893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146050</xdr:rowOff>
    </xdr:to>
    <xdr:cxnSp macro="">
      <xdr:nvCxnSpPr>
        <xdr:cNvPr id="138" name="直線コネクタ 137"/>
        <xdr:cNvCxnSpPr/>
      </xdr:nvCxnSpPr>
      <xdr:spPr>
        <a:xfrm flipV="1">
          <a:off x="13004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41" name="フローチャート :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50" name="円/楕円 149"/>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51" name="テキスト ボックス 150"/>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29936</xdr:rowOff>
    </xdr:from>
    <xdr:to>
      <xdr:col>21</xdr:col>
      <xdr:colOff>412750</xdr:colOff>
      <xdr:row>13</xdr:row>
      <xdr:rowOff>131536</xdr:rowOff>
    </xdr:to>
    <xdr:sp macro="" textlink="">
      <xdr:nvSpPr>
        <xdr:cNvPr id="152" name="円/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6" name="円/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chemeClr val="dk1"/>
              </a:solidFill>
              <a:effectLst/>
              <a:latin typeface="+mn-lt"/>
              <a:ea typeface="+mn-ea"/>
              <a:cs typeface="+mn-cs"/>
            </a:rPr>
            <a:t>　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年度決算では生活保護費は</a:t>
          </a:r>
          <a:r>
            <a:rPr lang="en-US" altLang="ja-JP" sz="1100" u="none">
              <a:solidFill>
                <a:schemeClr val="dk1"/>
              </a:solidFill>
              <a:effectLst/>
              <a:latin typeface="+mn-lt"/>
              <a:ea typeface="+mn-ea"/>
              <a:cs typeface="+mn-cs"/>
            </a:rPr>
            <a:t>3</a:t>
          </a:r>
          <a:r>
            <a:rPr lang="ja-JP" altLang="ja-JP" sz="1100" u="none">
              <a:solidFill>
                <a:schemeClr val="dk1"/>
              </a:solidFill>
              <a:effectLst/>
              <a:latin typeface="+mn-lt"/>
              <a:ea typeface="+mn-ea"/>
              <a:cs typeface="+mn-cs"/>
            </a:rPr>
            <a:t>年連続の減となったものの、障がい者自立支援給付費の増などにより扶助費は増加しており、扶助費にかかる経常収支比率は</a:t>
          </a:r>
          <a:r>
            <a:rPr lang="en-US" altLang="ja-JP" sz="1100" u="none">
              <a:solidFill>
                <a:schemeClr val="dk1"/>
              </a:solidFill>
              <a:effectLst/>
              <a:latin typeface="+mn-lt"/>
              <a:ea typeface="+mn-ea"/>
              <a:cs typeface="+mn-cs"/>
            </a:rPr>
            <a:t>19.3</a:t>
          </a:r>
          <a:r>
            <a:rPr lang="ja-JP" altLang="ja-JP" sz="1100" u="none">
              <a:solidFill>
                <a:schemeClr val="dk1"/>
              </a:solidFill>
              <a:effectLst/>
              <a:latin typeface="+mn-lt"/>
              <a:ea typeface="+mn-ea"/>
              <a:cs typeface="+mn-cs"/>
            </a:rPr>
            <a:t>％と、類似団体中最も高くなっている。</a:t>
          </a:r>
        </a:p>
        <a:p>
          <a:r>
            <a:rPr lang="ja-JP" altLang="ja-JP" sz="1100" u="none">
              <a:solidFill>
                <a:schemeClr val="dk1"/>
              </a:solidFill>
              <a:effectLst/>
              <a:latin typeface="+mn-lt"/>
              <a:ea typeface="+mn-ea"/>
              <a:cs typeface="+mn-cs"/>
            </a:rPr>
            <a:t>　引き続き、生活保護の適正実施に取り組んでおり、不正受給対策、医療扶助の適正化や</a:t>
          </a:r>
          <a:r>
            <a:rPr lang="ja-JP" altLang="ja-JP" sz="1100">
              <a:solidFill>
                <a:schemeClr val="dk1"/>
              </a:solidFill>
              <a:effectLst/>
              <a:latin typeface="+mn-lt"/>
              <a:ea typeface="+mn-ea"/>
              <a:cs typeface="+mn-cs"/>
            </a:rPr>
            <a:t>稼動可能層に対する就労促進</a:t>
          </a:r>
          <a:r>
            <a:rPr lang="ja-JP" altLang="ja-JP" sz="1100" u="none">
              <a:solidFill>
                <a:schemeClr val="dk1"/>
              </a:solidFill>
              <a:effectLst/>
              <a:latin typeface="+mn-lt"/>
              <a:ea typeface="+mn-ea"/>
              <a:cs typeface="+mn-cs"/>
            </a:rPr>
            <a:t>を行うこととしている。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7" name="直線コネクタ 186"/>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8"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9" name="直線コネクタ 188"/>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61</xdr:row>
      <xdr:rowOff>86178</xdr:rowOff>
    </xdr:to>
    <xdr:cxnSp macro="">
      <xdr:nvCxnSpPr>
        <xdr:cNvPr id="192" name="直線コネクタ 191"/>
        <xdr:cNvCxnSpPr/>
      </xdr:nvCxnSpPr>
      <xdr:spPr>
        <a:xfrm>
          <a:off x="3987800" y="103813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3"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4" name="フローチャート : 判断 193"/>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94343</xdr:rowOff>
    </xdr:from>
    <xdr:to>
      <xdr:col>5</xdr:col>
      <xdr:colOff>549275</xdr:colOff>
      <xdr:row>61</xdr:row>
      <xdr:rowOff>20865</xdr:rowOff>
    </xdr:to>
    <xdr:cxnSp macro="">
      <xdr:nvCxnSpPr>
        <xdr:cNvPr id="195" name="直線コネクタ 194"/>
        <xdr:cNvCxnSpPr/>
      </xdr:nvCxnSpPr>
      <xdr:spPr>
        <a:xfrm flipV="1">
          <a:off x="3098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6" name="フローチャート :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45357</xdr:rowOff>
    </xdr:from>
    <xdr:to>
      <xdr:col>4</xdr:col>
      <xdr:colOff>346075</xdr:colOff>
      <xdr:row>61</xdr:row>
      <xdr:rowOff>20865</xdr:rowOff>
    </xdr:to>
    <xdr:cxnSp macro="">
      <xdr:nvCxnSpPr>
        <xdr:cNvPr id="198" name="直線コネクタ 197"/>
        <xdr:cNvCxnSpPr/>
      </xdr:nvCxnSpPr>
      <xdr:spPr>
        <a:xfrm>
          <a:off x="2209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9" name="フローチャート : 判断 198"/>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200" name="テキスト ボックス 199"/>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45357</xdr:rowOff>
    </xdr:from>
    <xdr:to>
      <xdr:col>3</xdr:col>
      <xdr:colOff>142875</xdr:colOff>
      <xdr:row>61</xdr:row>
      <xdr:rowOff>4535</xdr:rowOff>
    </xdr:to>
    <xdr:cxnSp macro="">
      <xdr:nvCxnSpPr>
        <xdr:cNvPr id="201" name="直線コネクタ 200"/>
        <xdr:cNvCxnSpPr/>
      </xdr:nvCxnSpPr>
      <xdr:spPr>
        <a:xfrm flipV="1">
          <a:off x="1320800" y="10332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2" name="フローチャート :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35378</xdr:rowOff>
    </xdr:from>
    <xdr:to>
      <xdr:col>7</xdr:col>
      <xdr:colOff>66675</xdr:colOff>
      <xdr:row>61</xdr:row>
      <xdr:rowOff>136978</xdr:rowOff>
    </xdr:to>
    <xdr:sp macro="" textlink="">
      <xdr:nvSpPr>
        <xdr:cNvPr id="211" name="円/楕円 210"/>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115405</xdr:rowOff>
    </xdr:from>
    <xdr:ext cx="762000" cy="259045"/>
    <xdr:sp macro="" textlink="">
      <xdr:nvSpPr>
        <xdr:cNvPr id="212" name="扶助費該当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43543</xdr:rowOff>
    </xdr:from>
    <xdr:to>
      <xdr:col>5</xdr:col>
      <xdr:colOff>600075</xdr:colOff>
      <xdr:row>60</xdr:row>
      <xdr:rowOff>145143</xdr:rowOff>
    </xdr:to>
    <xdr:sp macro="" textlink="">
      <xdr:nvSpPr>
        <xdr:cNvPr id="213" name="円/楕円 212"/>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129920</xdr:rowOff>
    </xdr:from>
    <xdr:ext cx="736600" cy="259045"/>
    <xdr:sp macro="" textlink="">
      <xdr:nvSpPr>
        <xdr:cNvPr id="214" name="テキスト ボックス 213"/>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141515</xdr:rowOff>
    </xdr:from>
    <xdr:to>
      <xdr:col>4</xdr:col>
      <xdr:colOff>396875</xdr:colOff>
      <xdr:row>61</xdr:row>
      <xdr:rowOff>71665</xdr:rowOff>
    </xdr:to>
    <xdr:sp macro="" textlink="">
      <xdr:nvSpPr>
        <xdr:cNvPr id="215" name="円/楕円 214"/>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56442</xdr:rowOff>
    </xdr:from>
    <xdr:ext cx="762000" cy="259045"/>
    <xdr:sp macro="" textlink="">
      <xdr:nvSpPr>
        <xdr:cNvPr id="216" name="テキスト ボックス 215"/>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166007</xdr:rowOff>
    </xdr:from>
    <xdr:to>
      <xdr:col>3</xdr:col>
      <xdr:colOff>193675</xdr:colOff>
      <xdr:row>60</xdr:row>
      <xdr:rowOff>96157</xdr:rowOff>
    </xdr:to>
    <xdr:sp macro="" textlink="">
      <xdr:nvSpPr>
        <xdr:cNvPr id="217" name="円/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125185</xdr:rowOff>
    </xdr:from>
    <xdr:to>
      <xdr:col>1</xdr:col>
      <xdr:colOff>676275</xdr:colOff>
      <xdr:row>61</xdr:row>
      <xdr:rowOff>55335</xdr:rowOff>
    </xdr:to>
    <xdr:sp macro="" textlink="">
      <xdr:nvSpPr>
        <xdr:cNvPr id="219" name="円/楕円 218"/>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40112</xdr:rowOff>
    </xdr:from>
    <xdr:ext cx="762000" cy="259045"/>
    <xdr:sp macro="" textlink="">
      <xdr:nvSpPr>
        <xdr:cNvPr id="220" name="テキスト ボックス 219"/>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高齢化の進展に伴い、介護保険事業会計および後期高齢者医療事業会計への繰出金が増加傾向にあるものの、平成</a:t>
          </a:r>
          <a:r>
            <a:rPr lang="en-US" altLang="ja-JP" sz="1100" u="none">
              <a:solidFill>
                <a:schemeClr val="dk1"/>
              </a:solidFill>
              <a:effectLst/>
              <a:latin typeface="+mn-lt"/>
              <a:ea typeface="+mn-ea"/>
              <a:cs typeface="+mn-cs"/>
            </a:rPr>
            <a:t>18</a:t>
          </a:r>
          <a:r>
            <a:rPr lang="ja-JP" altLang="ja-JP" sz="1100" u="none">
              <a:solidFill>
                <a:schemeClr val="dk1"/>
              </a:solidFill>
              <a:effectLst/>
              <a:latin typeface="+mn-lt"/>
              <a:ea typeface="+mn-ea"/>
              <a:cs typeface="+mn-cs"/>
            </a:rPr>
            <a:t>年度から効果的・効率的な行財政運営をめざして、市政改革を進めてきた結果、その他にかかる経常収支比率は</a:t>
          </a:r>
          <a:r>
            <a:rPr lang="en-US" altLang="ja-JP" sz="1100" u="none">
              <a:solidFill>
                <a:schemeClr val="dk1"/>
              </a:solidFill>
              <a:effectLst/>
              <a:latin typeface="+mn-lt"/>
              <a:ea typeface="+mn-ea"/>
              <a:cs typeface="+mn-cs"/>
            </a:rPr>
            <a:t>9.6</a:t>
          </a:r>
          <a:r>
            <a:rPr lang="ja-JP" altLang="ja-JP" sz="1100" u="none">
              <a:solidFill>
                <a:schemeClr val="dk1"/>
              </a:solidFill>
              <a:effectLst/>
              <a:latin typeface="+mn-lt"/>
              <a:ea typeface="+mn-ea"/>
              <a:cs typeface="+mn-cs"/>
            </a:rPr>
            <a:t>％と、類似団体と比較し低い傾向が続いている。</a:t>
          </a:r>
          <a:endParaRPr kumimoji="1" lang="ja-JP" altLang="en-US" sz="1300" u="none">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8" name="直線コネクタ 247"/>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9"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50" name="直線コネクタ 249"/>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54</xdr:row>
      <xdr:rowOff>127000</xdr:rowOff>
    </xdr:to>
    <xdr:cxnSp macro="">
      <xdr:nvCxnSpPr>
        <xdr:cNvPr id="253" name="直線コネクタ 252"/>
        <xdr:cNvCxnSpPr/>
      </xdr:nvCxnSpPr>
      <xdr:spPr>
        <a:xfrm>
          <a:off x="15671800" y="923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4"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5" name="フローチャート : 判断 254"/>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127000</xdr:rowOff>
    </xdr:from>
    <xdr:to>
      <xdr:col>22</xdr:col>
      <xdr:colOff>565150</xdr:colOff>
      <xdr:row>53</xdr:row>
      <xdr:rowOff>146050</xdr:rowOff>
    </xdr:to>
    <xdr:cxnSp macro="">
      <xdr:nvCxnSpPr>
        <xdr:cNvPr id="256" name="直線コネクタ 255"/>
        <xdr:cNvCxnSpPr/>
      </xdr:nvCxnSpPr>
      <xdr:spPr>
        <a:xfrm>
          <a:off x="14782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7" name="フローチャート :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8" name="テキスト ボックス 25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50800</xdr:rowOff>
    </xdr:from>
    <xdr:to>
      <xdr:col>21</xdr:col>
      <xdr:colOff>361950</xdr:colOff>
      <xdr:row>53</xdr:row>
      <xdr:rowOff>127000</xdr:rowOff>
    </xdr:to>
    <xdr:cxnSp macro="">
      <xdr:nvCxnSpPr>
        <xdr:cNvPr id="259" name="直線コネクタ 258"/>
        <xdr:cNvCxnSpPr/>
      </xdr:nvCxnSpPr>
      <xdr:spPr>
        <a:xfrm>
          <a:off x="13893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60" name="フローチャート : 判断 259"/>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61" name="テキスト ボックス 260"/>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165100</xdr:rowOff>
    </xdr:from>
    <xdr:to>
      <xdr:col>20</xdr:col>
      <xdr:colOff>158750</xdr:colOff>
      <xdr:row>53</xdr:row>
      <xdr:rowOff>50800</xdr:rowOff>
    </xdr:to>
    <xdr:cxnSp macro="">
      <xdr:nvCxnSpPr>
        <xdr:cNvPr id="262" name="直線コネクタ 261"/>
        <xdr:cNvCxnSpPr/>
      </xdr:nvCxnSpPr>
      <xdr:spPr>
        <a:xfrm>
          <a:off x="13004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3" name="フローチャート : 判断 262"/>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4" name="テキスト ボックス 263"/>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5" name="フローチャート : 判断 264"/>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6" name="テキスト ボックス 265"/>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615950</xdr:colOff>
      <xdr:row>54</xdr:row>
      <xdr:rowOff>25400</xdr:rowOff>
    </xdr:to>
    <xdr:sp macro="" textlink="">
      <xdr:nvSpPr>
        <xdr:cNvPr id="274" name="円/楕円 273"/>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35577</xdr:rowOff>
    </xdr:from>
    <xdr:ext cx="736600" cy="259045"/>
    <xdr:sp macro="" textlink="">
      <xdr:nvSpPr>
        <xdr:cNvPr id="275" name="テキスト ボックス 274"/>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76200</xdr:rowOff>
    </xdr:from>
    <xdr:to>
      <xdr:col>21</xdr:col>
      <xdr:colOff>412750</xdr:colOff>
      <xdr:row>54</xdr:row>
      <xdr:rowOff>6350</xdr:rowOff>
    </xdr:to>
    <xdr:sp macro="" textlink="">
      <xdr:nvSpPr>
        <xdr:cNvPr id="276" name="円/楕円 275"/>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16527</xdr:rowOff>
    </xdr:from>
    <xdr:ext cx="762000" cy="259045"/>
    <xdr:sp macro="" textlink="">
      <xdr:nvSpPr>
        <xdr:cNvPr id="277" name="テキスト ボックス 276"/>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0</xdr:rowOff>
    </xdr:from>
    <xdr:to>
      <xdr:col>20</xdr:col>
      <xdr:colOff>209550</xdr:colOff>
      <xdr:row>53</xdr:row>
      <xdr:rowOff>101600</xdr:rowOff>
    </xdr:to>
    <xdr:sp macro="" textlink="">
      <xdr:nvSpPr>
        <xdr:cNvPr id="278" name="円/楕円 277"/>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111777</xdr:rowOff>
    </xdr:from>
    <xdr:ext cx="762000" cy="259045"/>
    <xdr:sp macro="" textlink="">
      <xdr:nvSpPr>
        <xdr:cNvPr id="279" name="テキスト ボックス 278"/>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80" name="円/楕円 279"/>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81" name="テキスト ボックス 280"/>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年度に策定した「補助金等のあり方に関するガイドライン」に基づき、引き続き不断の見直しによる補助金の適正化を進めるなど更なる削減に努めている。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9" name="直線コネクタ 308"/>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2"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3" name="直線コネクタ 312"/>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107950</xdr:rowOff>
    </xdr:to>
    <xdr:cxnSp macro="">
      <xdr:nvCxnSpPr>
        <xdr:cNvPr id="314" name="直線コネクタ 313"/>
        <xdr:cNvCxnSpPr/>
      </xdr:nvCxnSpPr>
      <xdr:spPr>
        <a:xfrm flipV="1">
          <a:off x="15671800" y="6184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5"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6" name="フローチャート : 判断 315"/>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107950</xdr:rowOff>
    </xdr:from>
    <xdr:to>
      <xdr:col>22</xdr:col>
      <xdr:colOff>565150</xdr:colOff>
      <xdr:row>37</xdr:row>
      <xdr:rowOff>127000</xdr:rowOff>
    </xdr:to>
    <xdr:cxnSp macro="">
      <xdr:nvCxnSpPr>
        <xdr:cNvPr id="317" name="直線コネクタ 316"/>
        <xdr:cNvCxnSpPr/>
      </xdr:nvCxnSpPr>
      <xdr:spPr>
        <a:xfrm flipV="1">
          <a:off x="14782800" y="6280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8" name="フローチャート : 判断 317"/>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9" name="テキスト ボックス 318"/>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127000</xdr:rowOff>
    </xdr:from>
    <xdr:to>
      <xdr:col>21</xdr:col>
      <xdr:colOff>361950</xdr:colOff>
      <xdr:row>38</xdr:row>
      <xdr:rowOff>88900</xdr:rowOff>
    </xdr:to>
    <xdr:cxnSp macro="">
      <xdr:nvCxnSpPr>
        <xdr:cNvPr id="320" name="直線コネクタ 319"/>
        <xdr:cNvCxnSpPr/>
      </xdr:nvCxnSpPr>
      <xdr:spPr>
        <a:xfrm flipV="1">
          <a:off x="13893800" y="6470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21" name="フローチャート : 判断 320"/>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22" name="テキスト ボックス 321"/>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39</xdr:row>
      <xdr:rowOff>69850</xdr:rowOff>
    </xdr:to>
    <xdr:cxnSp macro="">
      <xdr:nvCxnSpPr>
        <xdr:cNvPr id="323" name="直線コネクタ 322"/>
        <xdr:cNvCxnSpPr/>
      </xdr:nvCxnSpPr>
      <xdr:spPr>
        <a:xfrm flipV="1">
          <a:off x="13004800" y="660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4" name="フローチャート : 判断 323"/>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5" name="テキスト ボックス 324"/>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6" name="フローチャート : 判断 325"/>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27" name="テキスト ボックス 326"/>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3" name="円/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57150</xdr:rowOff>
    </xdr:from>
    <xdr:to>
      <xdr:col>22</xdr:col>
      <xdr:colOff>615950</xdr:colOff>
      <xdr:row>36</xdr:row>
      <xdr:rowOff>158750</xdr:rowOff>
    </xdr:to>
    <xdr:sp macro="" textlink="">
      <xdr:nvSpPr>
        <xdr:cNvPr id="335" name="円/楕円 334"/>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36" name="テキスト ボックス 335"/>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76200</xdr:rowOff>
    </xdr:from>
    <xdr:to>
      <xdr:col>21</xdr:col>
      <xdr:colOff>412750</xdr:colOff>
      <xdr:row>38</xdr:row>
      <xdr:rowOff>6350</xdr:rowOff>
    </xdr:to>
    <xdr:sp macro="" textlink="">
      <xdr:nvSpPr>
        <xdr:cNvPr id="337" name="円/楕円 336"/>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38" name="テキスト ボックス 337"/>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9" name="円/楕円 338"/>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40" name="テキスト ボックス 339"/>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41" name="円/楕円 340"/>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42" name="テキスト ボックス 341"/>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大阪市では、都市基盤と生活環境の整備のために、早くから積極的に市債を活用してきたが、累積した市債の償還</a:t>
          </a:r>
          <a:r>
            <a:rPr lang="ja-JP" altLang="en-US" sz="1100" u="none">
              <a:solidFill>
                <a:schemeClr val="dk1"/>
              </a:solidFill>
              <a:effectLst/>
              <a:latin typeface="+mn-lt"/>
              <a:ea typeface="+mn-ea"/>
              <a:cs typeface="+mn-cs"/>
            </a:rPr>
            <a:t>はここ数年で</a:t>
          </a:r>
          <a:r>
            <a:rPr lang="ja-JP" altLang="ja-JP" sz="1100" u="none">
              <a:solidFill>
                <a:schemeClr val="dk1"/>
              </a:solidFill>
              <a:effectLst/>
              <a:latin typeface="+mn-lt"/>
              <a:ea typeface="+mn-ea"/>
              <a:cs typeface="+mn-cs"/>
            </a:rPr>
            <a:t>ピークを迎え、平成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年度決算では元利償還額の減などにより好転しているものの、公債費にかかる経常収支比率は高水準で推移している。</a:t>
          </a:r>
        </a:p>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近年においては、臨時財政対策債の多額の発行があるものの、市債の新規発行額を極力抑制してきたことから、平成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年度決算において、臨時財政対策債を除いた市債残高は、</a:t>
          </a:r>
          <a:r>
            <a:rPr lang="en-US" altLang="ja-JP" sz="1100" u="none">
              <a:solidFill>
                <a:schemeClr val="dk1"/>
              </a:solidFill>
              <a:effectLst/>
              <a:latin typeface="+mn-lt"/>
              <a:ea typeface="+mn-ea"/>
              <a:cs typeface="+mn-cs"/>
            </a:rPr>
            <a:t>9</a:t>
          </a:r>
          <a:r>
            <a:rPr lang="ja-JP" altLang="ja-JP" sz="1100" u="none">
              <a:solidFill>
                <a:schemeClr val="dk1"/>
              </a:solidFill>
              <a:effectLst/>
              <a:latin typeface="+mn-lt"/>
              <a:ea typeface="+mn-ea"/>
              <a:cs typeface="+mn-cs"/>
            </a:rPr>
            <a:t>年連続して減少している。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2" name="直線コネクタ 371"/>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3"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4" name="直線コネクタ 373"/>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6" name="直線コネクタ 37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102507</xdr:rowOff>
    </xdr:from>
    <xdr:to>
      <xdr:col>7</xdr:col>
      <xdr:colOff>15875</xdr:colOff>
      <xdr:row>82</xdr:row>
      <xdr:rowOff>94343</xdr:rowOff>
    </xdr:to>
    <xdr:cxnSp macro="">
      <xdr:nvCxnSpPr>
        <xdr:cNvPr id="377" name="直線コネクタ 376"/>
        <xdr:cNvCxnSpPr/>
      </xdr:nvCxnSpPr>
      <xdr:spPr>
        <a:xfrm flipV="1">
          <a:off x="3987800" y="13989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8"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9" name="フローチャート : 判断 378"/>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102507</xdr:rowOff>
    </xdr:from>
    <xdr:to>
      <xdr:col>5</xdr:col>
      <xdr:colOff>549275</xdr:colOff>
      <xdr:row>82</xdr:row>
      <xdr:rowOff>94343</xdr:rowOff>
    </xdr:to>
    <xdr:cxnSp macro="">
      <xdr:nvCxnSpPr>
        <xdr:cNvPr id="380" name="直線コネクタ 379"/>
        <xdr:cNvCxnSpPr/>
      </xdr:nvCxnSpPr>
      <xdr:spPr>
        <a:xfrm>
          <a:off x="3098800" y="1398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81" name="フローチャート : 判断 380"/>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2" name="テキスト ボックス 381"/>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129721</xdr:rowOff>
    </xdr:from>
    <xdr:to>
      <xdr:col>4</xdr:col>
      <xdr:colOff>346075</xdr:colOff>
      <xdr:row>81</xdr:row>
      <xdr:rowOff>102507</xdr:rowOff>
    </xdr:to>
    <xdr:cxnSp macro="">
      <xdr:nvCxnSpPr>
        <xdr:cNvPr id="383" name="直線コネクタ 382"/>
        <xdr:cNvCxnSpPr/>
      </xdr:nvCxnSpPr>
      <xdr:spPr>
        <a:xfrm>
          <a:off x="2209800" y="136742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4" name="フローチャート : 判断 383"/>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5" name="テキスト ボックス 384"/>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79</xdr:row>
      <xdr:rowOff>129721</xdr:rowOff>
    </xdr:to>
    <xdr:cxnSp macro="">
      <xdr:nvCxnSpPr>
        <xdr:cNvPr id="386" name="直線コネクタ 385"/>
        <xdr:cNvCxnSpPr/>
      </xdr:nvCxnSpPr>
      <xdr:spPr>
        <a:xfrm>
          <a:off x="1320800" y="135327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7" name="フローチャート : 判断 386"/>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8" name="テキスト ボックス 387"/>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9" name="フローチャート : 判断 388"/>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90" name="テキスト ボックス 389"/>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51707</xdr:rowOff>
    </xdr:from>
    <xdr:to>
      <xdr:col>7</xdr:col>
      <xdr:colOff>66675</xdr:colOff>
      <xdr:row>81</xdr:row>
      <xdr:rowOff>153307</xdr:rowOff>
    </xdr:to>
    <xdr:sp macro="" textlink="">
      <xdr:nvSpPr>
        <xdr:cNvPr id="396" name="円/楕円 395"/>
        <xdr:cNvSpPr/>
      </xdr:nvSpPr>
      <xdr:spPr>
        <a:xfrm>
          <a:off x="47752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131734</xdr:rowOff>
    </xdr:from>
    <xdr:ext cx="762000" cy="259045"/>
    <xdr:sp macro="" textlink="">
      <xdr:nvSpPr>
        <xdr:cNvPr id="397" name="公債費該当値テキスト"/>
        <xdr:cNvSpPr txBox="1"/>
      </xdr:nvSpPr>
      <xdr:spPr>
        <a:xfrm>
          <a:off x="4914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82</xdr:row>
      <xdr:rowOff>43543</xdr:rowOff>
    </xdr:from>
    <xdr:to>
      <xdr:col>5</xdr:col>
      <xdr:colOff>600075</xdr:colOff>
      <xdr:row>82</xdr:row>
      <xdr:rowOff>145143</xdr:rowOff>
    </xdr:to>
    <xdr:sp macro="" textlink="">
      <xdr:nvSpPr>
        <xdr:cNvPr id="398" name="円/楕円 397"/>
        <xdr:cNvSpPr/>
      </xdr:nvSpPr>
      <xdr:spPr>
        <a:xfrm>
          <a:off x="3937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129920</xdr:rowOff>
    </xdr:from>
    <xdr:ext cx="736600" cy="259045"/>
    <xdr:sp macro="" textlink="">
      <xdr:nvSpPr>
        <xdr:cNvPr id="399" name="テキスト ボックス 398"/>
        <xdr:cNvSpPr txBox="1"/>
      </xdr:nvSpPr>
      <xdr:spPr>
        <a:xfrm>
          <a:off x="3606800" y="1418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51707</xdr:rowOff>
    </xdr:from>
    <xdr:to>
      <xdr:col>4</xdr:col>
      <xdr:colOff>396875</xdr:colOff>
      <xdr:row>81</xdr:row>
      <xdr:rowOff>153307</xdr:rowOff>
    </xdr:to>
    <xdr:sp macro="" textlink="">
      <xdr:nvSpPr>
        <xdr:cNvPr id="400" name="円/楕円 399"/>
        <xdr:cNvSpPr/>
      </xdr:nvSpPr>
      <xdr:spPr>
        <a:xfrm>
          <a:off x="3048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138084</xdr:rowOff>
    </xdr:from>
    <xdr:ext cx="762000" cy="259045"/>
    <xdr:sp macro="" textlink="">
      <xdr:nvSpPr>
        <xdr:cNvPr id="401" name="テキスト ボックス 400"/>
        <xdr:cNvSpPr txBox="1"/>
      </xdr:nvSpPr>
      <xdr:spPr>
        <a:xfrm>
          <a:off x="2717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78921</xdr:rowOff>
    </xdr:from>
    <xdr:to>
      <xdr:col>3</xdr:col>
      <xdr:colOff>193675</xdr:colOff>
      <xdr:row>80</xdr:row>
      <xdr:rowOff>9071</xdr:rowOff>
    </xdr:to>
    <xdr:sp macro="" textlink="">
      <xdr:nvSpPr>
        <xdr:cNvPr id="402" name="円/楕円 401"/>
        <xdr:cNvSpPr/>
      </xdr:nvSpPr>
      <xdr:spPr>
        <a:xfrm>
          <a:off x="215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403" name="テキスト ボックス 402"/>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404" name="円/楕円 403"/>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23784</xdr:rowOff>
    </xdr:from>
    <xdr:ext cx="762000" cy="259045"/>
    <xdr:sp macro="" textlink="">
      <xdr:nvSpPr>
        <xdr:cNvPr id="405" name="テキスト ボックス 404"/>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chemeClr val="dk1"/>
              </a:solidFill>
              <a:effectLst/>
              <a:latin typeface="+mn-lt"/>
              <a:ea typeface="+mn-ea"/>
              <a:cs typeface="+mn-cs"/>
            </a:rPr>
            <a:t>　人件費にかかる経常収支比率が改善していることなどから、近年改善傾向にある。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年度決算においては、障がい者自立支援給付費の増などにより扶助費にかかる経常収支比率が悪化しているものの、人件費や補助費等にかかる経常収支比率は改善しているため、類似団体平均より</a:t>
          </a:r>
          <a:r>
            <a:rPr lang="en-US" altLang="ja-JP" sz="1100" u="none">
              <a:solidFill>
                <a:schemeClr val="dk1"/>
              </a:solidFill>
              <a:effectLst/>
              <a:latin typeface="+mn-lt"/>
              <a:ea typeface="+mn-ea"/>
              <a:cs typeface="+mn-cs"/>
            </a:rPr>
            <a:t>4.6</a:t>
          </a:r>
          <a:r>
            <a:rPr lang="ja-JP" altLang="ja-JP" sz="1100" u="none">
              <a:solidFill>
                <a:schemeClr val="dk1"/>
              </a:solidFill>
              <a:effectLst/>
              <a:latin typeface="+mn-lt"/>
              <a:ea typeface="+mn-ea"/>
              <a:cs typeface="+mn-cs"/>
            </a:rPr>
            <a:t>ポイント低い</a:t>
          </a:r>
          <a:r>
            <a:rPr lang="en-US" altLang="ja-JP" sz="1100" u="none">
              <a:solidFill>
                <a:schemeClr val="dk1"/>
              </a:solidFill>
              <a:effectLst/>
              <a:latin typeface="+mn-lt"/>
              <a:ea typeface="+mn-ea"/>
              <a:cs typeface="+mn-cs"/>
            </a:rPr>
            <a:t>69.7</a:t>
          </a:r>
          <a:r>
            <a:rPr lang="ja-JP" altLang="ja-JP" sz="1100" u="none">
              <a:solidFill>
                <a:schemeClr val="dk1"/>
              </a:solidFill>
              <a:effectLst/>
              <a:latin typeface="+mn-lt"/>
              <a:ea typeface="+mn-ea"/>
              <a:cs typeface="+mn-cs"/>
            </a:rPr>
            <a:t>％となった。</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0" name="直線コネクタ 419"/>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1" name="テキスト ボックス 420"/>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4" name="直線コネクタ 423"/>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5" name="テキスト ボックス 424"/>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8" name="直線コネクタ 427"/>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9" name="テキスト ボックス 428"/>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0" name="直線コネクタ 42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1" name="テキスト ボックス 43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2" name="直線コネクタ 431"/>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3" name="テキスト ボックス 432"/>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7" name="直線コネクタ 436"/>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9" name="直線コネクタ 43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40"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41" name="直線コネクタ 440"/>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60325</xdr:rowOff>
    </xdr:from>
    <xdr:to>
      <xdr:col>24</xdr:col>
      <xdr:colOff>31750</xdr:colOff>
      <xdr:row>74</xdr:row>
      <xdr:rowOff>79375</xdr:rowOff>
    </xdr:to>
    <xdr:cxnSp macro="">
      <xdr:nvCxnSpPr>
        <xdr:cNvPr id="442" name="直線コネクタ 441"/>
        <xdr:cNvCxnSpPr/>
      </xdr:nvCxnSpPr>
      <xdr:spPr>
        <a:xfrm>
          <a:off x="15671800" y="1257617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3"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4" name="フローチャート : 判断 443"/>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60325</xdr:rowOff>
    </xdr:from>
    <xdr:to>
      <xdr:col>22</xdr:col>
      <xdr:colOff>565150</xdr:colOff>
      <xdr:row>76</xdr:row>
      <xdr:rowOff>31750</xdr:rowOff>
    </xdr:to>
    <xdr:cxnSp macro="">
      <xdr:nvCxnSpPr>
        <xdr:cNvPr id="445" name="直線コネクタ 444"/>
        <xdr:cNvCxnSpPr/>
      </xdr:nvCxnSpPr>
      <xdr:spPr>
        <a:xfrm flipV="1">
          <a:off x="14782800" y="12576175"/>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6" name="フローチャート : 判断 44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7" name="テキスト ボックス 446"/>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79375</xdr:rowOff>
    </xdr:to>
    <xdr:cxnSp macro="">
      <xdr:nvCxnSpPr>
        <xdr:cNvPr id="448" name="直線コネクタ 447"/>
        <xdr:cNvCxnSpPr/>
      </xdr:nvCxnSpPr>
      <xdr:spPr>
        <a:xfrm flipV="1">
          <a:off x="13893800" y="13061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9" name="フローチャート : 判断 448"/>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50" name="テキスト ボックス 449"/>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79375</xdr:rowOff>
    </xdr:from>
    <xdr:to>
      <xdr:col>20</xdr:col>
      <xdr:colOff>158750</xdr:colOff>
      <xdr:row>77</xdr:row>
      <xdr:rowOff>22225</xdr:rowOff>
    </xdr:to>
    <xdr:cxnSp macro="">
      <xdr:nvCxnSpPr>
        <xdr:cNvPr id="451" name="直線コネクタ 450"/>
        <xdr:cNvCxnSpPr/>
      </xdr:nvCxnSpPr>
      <xdr:spPr>
        <a:xfrm flipV="1">
          <a:off x="13004800" y="13109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2" name="フローチャート : 判断 451"/>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3" name="テキスト ボックス 452"/>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4" name="フローチャート : 判断 453"/>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5" name="テキスト ボックス 45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28575</xdr:rowOff>
    </xdr:from>
    <xdr:to>
      <xdr:col>24</xdr:col>
      <xdr:colOff>82550</xdr:colOff>
      <xdr:row>74</xdr:row>
      <xdr:rowOff>130175</xdr:rowOff>
    </xdr:to>
    <xdr:sp macro="" textlink="">
      <xdr:nvSpPr>
        <xdr:cNvPr id="461" name="円/楕円 460"/>
        <xdr:cNvSpPr/>
      </xdr:nvSpPr>
      <xdr:spPr>
        <a:xfrm>
          <a:off x="164592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45102</xdr:rowOff>
    </xdr:from>
    <xdr:ext cx="762000" cy="259045"/>
    <xdr:sp macro="" textlink="">
      <xdr:nvSpPr>
        <xdr:cNvPr id="462" name="公債費以外該当値テキスト"/>
        <xdr:cNvSpPr txBox="1"/>
      </xdr:nvSpPr>
      <xdr:spPr>
        <a:xfrm>
          <a:off x="165989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xdr:rowOff>
    </xdr:from>
    <xdr:to>
      <xdr:col>22</xdr:col>
      <xdr:colOff>615950</xdr:colOff>
      <xdr:row>73</xdr:row>
      <xdr:rowOff>111125</xdr:rowOff>
    </xdr:to>
    <xdr:sp macro="" textlink="">
      <xdr:nvSpPr>
        <xdr:cNvPr id="463" name="円/楕円 462"/>
        <xdr:cNvSpPr/>
      </xdr:nvSpPr>
      <xdr:spPr>
        <a:xfrm>
          <a:off x="156210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121302</xdr:rowOff>
    </xdr:from>
    <xdr:ext cx="736600" cy="259045"/>
    <xdr:sp macro="" textlink="">
      <xdr:nvSpPr>
        <xdr:cNvPr id="464" name="テキスト ボックス 463"/>
        <xdr:cNvSpPr txBox="1"/>
      </xdr:nvSpPr>
      <xdr:spPr>
        <a:xfrm>
          <a:off x="15290800" y="1229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65" name="円/楕円 464"/>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66" name="テキスト ボックス 465"/>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28575</xdr:rowOff>
    </xdr:from>
    <xdr:to>
      <xdr:col>20</xdr:col>
      <xdr:colOff>209550</xdr:colOff>
      <xdr:row>76</xdr:row>
      <xdr:rowOff>130175</xdr:rowOff>
    </xdr:to>
    <xdr:sp macro="" textlink="">
      <xdr:nvSpPr>
        <xdr:cNvPr id="467" name="円/楕円 466"/>
        <xdr:cNvSpPr/>
      </xdr:nvSpPr>
      <xdr:spPr>
        <a:xfrm>
          <a:off x="13843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68" name="テキスト ボックス 467"/>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142875</xdr:rowOff>
    </xdr:from>
    <xdr:to>
      <xdr:col>19</xdr:col>
      <xdr:colOff>6350</xdr:colOff>
      <xdr:row>77</xdr:row>
      <xdr:rowOff>73025</xdr:rowOff>
    </xdr:to>
    <xdr:sp macro="" textlink="">
      <xdr:nvSpPr>
        <xdr:cNvPr id="469" name="円/楕円 468"/>
        <xdr:cNvSpPr/>
      </xdr:nvSpPr>
      <xdr:spPr>
        <a:xfrm>
          <a:off x="12954000" y="131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57802</xdr:rowOff>
    </xdr:from>
    <xdr:ext cx="762000" cy="259045"/>
    <xdr:sp macro="" textlink="">
      <xdr:nvSpPr>
        <xdr:cNvPr id="470" name="テキスト ボックス 469"/>
        <xdr:cNvSpPr txBox="1"/>
      </xdr:nvSpPr>
      <xdr:spPr>
        <a:xfrm>
          <a:off x="12623800" y="1325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14</xdr:row>
      <xdr:rowOff>51067</xdr:rowOff>
    </xdr:from>
    <xdr:to>
      <xdr:col>4</xdr:col>
      <xdr:colOff>1117600</xdr:colOff>
      <xdr:row>20</xdr:row>
      <xdr:rowOff>113855</xdr:rowOff>
    </xdr:to>
    <xdr:cxnSp macro="">
      <xdr:nvCxnSpPr>
        <xdr:cNvPr id="45" name="直線コネクタ 44"/>
        <xdr:cNvCxnSpPr/>
      </xdr:nvCxnSpPr>
      <xdr:spPr bwMode="auto">
        <a:xfrm flipV="1">
          <a:off x="5651500" y="2498992"/>
          <a:ext cx="0" cy="1091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85932</xdr:rowOff>
    </xdr:from>
    <xdr:ext cx="762000" cy="259045"/>
    <xdr:sp macro="" textlink="">
      <xdr:nvSpPr>
        <xdr:cNvPr id="46" name="人口1人当たり決算額の推移最小値テキスト130"/>
        <xdr:cNvSpPr txBox="1"/>
      </xdr:nvSpPr>
      <xdr:spPr>
        <a:xfrm>
          <a:off x="5740400" y="35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113855</xdr:rowOff>
    </xdr:from>
    <xdr:to>
      <xdr:col>5</xdr:col>
      <xdr:colOff>73025</xdr:colOff>
      <xdr:row>20</xdr:row>
      <xdr:rowOff>113855</xdr:rowOff>
    </xdr:to>
    <xdr:cxnSp macro="">
      <xdr:nvCxnSpPr>
        <xdr:cNvPr id="47" name="直線コネクタ 46"/>
        <xdr:cNvCxnSpPr/>
      </xdr:nvCxnSpPr>
      <xdr:spPr bwMode="auto">
        <a:xfrm>
          <a:off x="5562600" y="3590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137444</xdr:rowOff>
    </xdr:from>
    <xdr:ext cx="762000" cy="259045"/>
    <xdr:sp macro="" textlink="">
      <xdr:nvSpPr>
        <xdr:cNvPr id="48" name="人口1人当たり決算額の推移最大値テキスト130"/>
        <xdr:cNvSpPr txBox="1"/>
      </xdr:nvSpPr>
      <xdr:spPr>
        <a:xfrm>
          <a:off x="5740400" y="22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14</xdr:row>
      <xdr:rowOff>51067</xdr:rowOff>
    </xdr:from>
    <xdr:to>
      <xdr:col>5</xdr:col>
      <xdr:colOff>73025</xdr:colOff>
      <xdr:row>14</xdr:row>
      <xdr:rowOff>51067</xdr:rowOff>
    </xdr:to>
    <xdr:cxnSp macro="">
      <xdr:nvCxnSpPr>
        <xdr:cNvPr id="49" name="直線コネクタ 48"/>
        <xdr:cNvCxnSpPr/>
      </xdr:nvCxnSpPr>
      <xdr:spPr bwMode="auto">
        <a:xfrm>
          <a:off x="5562600" y="2498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49886</xdr:rowOff>
    </xdr:from>
    <xdr:to>
      <xdr:col>4</xdr:col>
      <xdr:colOff>1117600</xdr:colOff>
      <xdr:row>14</xdr:row>
      <xdr:rowOff>117551</xdr:rowOff>
    </xdr:to>
    <xdr:cxnSp macro="">
      <xdr:nvCxnSpPr>
        <xdr:cNvPr id="50" name="直線コネクタ 49"/>
        <xdr:cNvCxnSpPr/>
      </xdr:nvCxnSpPr>
      <xdr:spPr bwMode="auto">
        <a:xfrm>
          <a:off x="5003800" y="2497811"/>
          <a:ext cx="647700" cy="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170083</xdr:rowOff>
    </xdr:from>
    <xdr:ext cx="762000" cy="259045"/>
    <xdr:sp macro="" textlink="">
      <xdr:nvSpPr>
        <xdr:cNvPr id="51" name="人口1人当たり決算額の推移平均値テキスト130"/>
        <xdr:cNvSpPr txBox="1"/>
      </xdr:nvSpPr>
      <xdr:spPr>
        <a:xfrm>
          <a:off x="5740400" y="296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26556</xdr:rowOff>
    </xdr:from>
    <xdr:to>
      <xdr:col>5</xdr:col>
      <xdr:colOff>34925</xdr:colOff>
      <xdr:row>17</xdr:row>
      <xdr:rowOff>128156</xdr:rowOff>
    </xdr:to>
    <xdr:sp macro="" textlink="">
      <xdr:nvSpPr>
        <xdr:cNvPr id="52" name="フローチャート : 判断 51"/>
        <xdr:cNvSpPr/>
      </xdr:nvSpPr>
      <xdr:spPr bwMode="auto">
        <a:xfrm>
          <a:off x="5600700" y="2988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53962</xdr:rowOff>
    </xdr:from>
    <xdr:to>
      <xdr:col>4</xdr:col>
      <xdr:colOff>469900</xdr:colOff>
      <xdr:row>14</xdr:row>
      <xdr:rowOff>49886</xdr:rowOff>
    </xdr:to>
    <xdr:cxnSp macro="">
      <xdr:nvCxnSpPr>
        <xdr:cNvPr id="53" name="直線コネクタ 52"/>
        <xdr:cNvCxnSpPr/>
      </xdr:nvCxnSpPr>
      <xdr:spPr bwMode="auto">
        <a:xfrm>
          <a:off x="4305300" y="2330437"/>
          <a:ext cx="698500" cy="16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70561</xdr:rowOff>
    </xdr:from>
    <xdr:to>
      <xdr:col>4</xdr:col>
      <xdr:colOff>520700</xdr:colOff>
      <xdr:row>18</xdr:row>
      <xdr:rowOff>711</xdr:rowOff>
    </xdr:to>
    <xdr:sp macro="" textlink="">
      <xdr:nvSpPr>
        <xdr:cNvPr id="54" name="フローチャート : 判断 53"/>
        <xdr:cNvSpPr/>
      </xdr:nvSpPr>
      <xdr:spPr bwMode="auto">
        <a:xfrm>
          <a:off x="4953000" y="3032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156938</xdr:rowOff>
    </xdr:from>
    <xdr:ext cx="736600" cy="259045"/>
    <xdr:sp macro="" textlink="">
      <xdr:nvSpPr>
        <xdr:cNvPr id="55" name="テキスト ボックス 54"/>
        <xdr:cNvSpPr txBox="1"/>
      </xdr:nvSpPr>
      <xdr:spPr>
        <a:xfrm>
          <a:off x="4622800" y="311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103454</xdr:rowOff>
    </xdr:from>
    <xdr:to>
      <xdr:col>3</xdr:col>
      <xdr:colOff>904875</xdr:colOff>
      <xdr:row>13</xdr:row>
      <xdr:rowOff>53962</xdr:rowOff>
    </xdr:to>
    <xdr:cxnSp macro="">
      <xdr:nvCxnSpPr>
        <xdr:cNvPr id="56" name="直線コネクタ 55"/>
        <xdr:cNvCxnSpPr/>
      </xdr:nvCxnSpPr>
      <xdr:spPr bwMode="auto">
        <a:xfrm>
          <a:off x="3606800" y="2037029"/>
          <a:ext cx="698500" cy="29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161544</xdr:rowOff>
    </xdr:from>
    <xdr:to>
      <xdr:col>3</xdr:col>
      <xdr:colOff>955675</xdr:colOff>
      <xdr:row>17</xdr:row>
      <xdr:rowOff>91694</xdr:rowOff>
    </xdr:to>
    <xdr:sp macro="" textlink="">
      <xdr:nvSpPr>
        <xdr:cNvPr id="57" name="フローチャート : 判断 56"/>
        <xdr:cNvSpPr/>
      </xdr:nvSpPr>
      <xdr:spPr bwMode="auto">
        <a:xfrm>
          <a:off x="4254500" y="2952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76471</xdr:rowOff>
    </xdr:from>
    <xdr:ext cx="762000" cy="259045"/>
    <xdr:sp macro="" textlink="">
      <xdr:nvSpPr>
        <xdr:cNvPr id="58" name="テキスト ボックス 57"/>
        <xdr:cNvSpPr txBox="1"/>
      </xdr:nvSpPr>
      <xdr:spPr>
        <a:xfrm>
          <a:off x="3924300" y="303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57506</xdr:rowOff>
    </xdr:from>
    <xdr:to>
      <xdr:col>3</xdr:col>
      <xdr:colOff>206375</xdr:colOff>
      <xdr:row>11</xdr:row>
      <xdr:rowOff>103454</xdr:rowOff>
    </xdr:to>
    <xdr:cxnSp macro="">
      <xdr:nvCxnSpPr>
        <xdr:cNvPr id="59" name="直線コネクタ 58"/>
        <xdr:cNvCxnSpPr/>
      </xdr:nvCxnSpPr>
      <xdr:spPr bwMode="auto">
        <a:xfrm>
          <a:off x="2908300" y="1991081"/>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48273</xdr:rowOff>
    </xdr:from>
    <xdr:to>
      <xdr:col>3</xdr:col>
      <xdr:colOff>257175</xdr:colOff>
      <xdr:row>16</xdr:row>
      <xdr:rowOff>149873</xdr:rowOff>
    </xdr:to>
    <xdr:sp macro="" textlink="">
      <xdr:nvSpPr>
        <xdr:cNvPr id="60" name="フローチャート : 判断 59"/>
        <xdr:cNvSpPr/>
      </xdr:nvSpPr>
      <xdr:spPr bwMode="auto">
        <a:xfrm>
          <a:off x="3556000" y="283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134650</xdr:rowOff>
    </xdr:from>
    <xdr:ext cx="762000" cy="259045"/>
    <xdr:sp macro="" textlink="">
      <xdr:nvSpPr>
        <xdr:cNvPr id="61" name="テキスト ボックス 60"/>
        <xdr:cNvSpPr txBox="1"/>
      </xdr:nvSpPr>
      <xdr:spPr>
        <a:xfrm>
          <a:off x="3225800" y="29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19317</xdr:rowOff>
    </xdr:from>
    <xdr:to>
      <xdr:col>2</xdr:col>
      <xdr:colOff>692150</xdr:colOff>
      <xdr:row>16</xdr:row>
      <xdr:rowOff>120917</xdr:rowOff>
    </xdr:to>
    <xdr:sp macro="" textlink="">
      <xdr:nvSpPr>
        <xdr:cNvPr id="62" name="フローチャート : 判断 61"/>
        <xdr:cNvSpPr/>
      </xdr:nvSpPr>
      <xdr:spPr bwMode="auto">
        <a:xfrm>
          <a:off x="2857500" y="2810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105694</xdr:rowOff>
    </xdr:from>
    <xdr:ext cx="762000" cy="259045"/>
    <xdr:sp macro="" textlink="">
      <xdr:nvSpPr>
        <xdr:cNvPr id="63" name="テキスト ボックス 62"/>
        <xdr:cNvSpPr txBox="1"/>
      </xdr:nvSpPr>
      <xdr:spPr>
        <a:xfrm>
          <a:off x="2527300" y="289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66751</xdr:rowOff>
    </xdr:from>
    <xdr:to>
      <xdr:col>5</xdr:col>
      <xdr:colOff>34925</xdr:colOff>
      <xdr:row>14</xdr:row>
      <xdr:rowOff>168351</xdr:rowOff>
    </xdr:to>
    <xdr:sp macro="" textlink="">
      <xdr:nvSpPr>
        <xdr:cNvPr id="69" name="円/楕円 68"/>
        <xdr:cNvSpPr/>
      </xdr:nvSpPr>
      <xdr:spPr bwMode="auto">
        <a:xfrm>
          <a:off x="5600700" y="25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146778</xdr:rowOff>
    </xdr:from>
    <xdr:ext cx="762000" cy="259045"/>
    <xdr:sp macro="" textlink="">
      <xdr:nvSpPr>
        <xdr:cNvPr id="70" name="人口1人当たり決算額の推移該当値テキスト130"/>
        <xdr:cNvSpPr txBox="1"/>
      </xdr:nvSpPr>
      <xdr:spPr>
        <a:xfrm>
          <a:off x="5740400" y="242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75,998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170536</xdr:rowOff>
    </xdr:from>
    <xdr:to>
      <xdr:col>4</xdr:col>
      <xdr:colOff>520700</xdr:colOff>
      <xdr:row>14</xdr:row>
      <xdr:rowOff>100686</xdr:rowOff>
    </xdr:to>
    <xdr:sp macro="" textlink="">
      <xdr:nvSpPr>
        <xdr:cNvPr id="71" name="円/楕円 70"/>
        <xdr:cNvSpPr/>
      </xdr:nvSpPr>
      <xdr:spPr bwMode="auto">
        <a:xfrm>
          <a:off x="4953000" y="244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110863</xdr:rowOff>
    </xdr:from>
    <xdr:ext cx="736600" cy="259045"/>
    <xdr:sp macro="" textlink="">
      <xdr:nvSpPr>
        <xdr:cNvPr id="72" name="テキスト ボックス 71"/>
        <xdr:cNvSpPr txBox="1"/>
      </xdr:nvSpPr>
      <xdr:spPr>
        <a:xfrm>
          <a:off x="4622800" y="221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3162</xdr:rowOff>
    </xdr:from>
    <xdr:to>
      <xdr:col>3</xdr:col>
      <xdr:colOff>955675</xdr:colOff>
      <xdr:row>13</xdr:row>
      <xdr:rowOff>104762</xdr:rowOff>
    </xdr:to>
    <xdr:sp macro="" textlink="">
      <xdr:nvSpPr>
        <xdr:cNvPr id="73" name="円/楕円 72"/>
        <xdr:cNvSpPr/>
      </xdr:nvSpPr>
      <xdr:spPr bwMode="auto">
        <a:xfrm>
          <a:off x="4254500" y="227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114939</xdr:rowOff>
    </xdr:from>
    <xdr:ext cx="762000" cy="259045"/>
    <xdr:sp macro="" textlink="">
      <xdr:nvSpPr>
        <xdr:cNvPr id="74" name="テキスト ボックス 73"/>
        <xdr:cNvSpPr txBox="1"/>
      </xdr:nvSpPr>
      <xdr:spPr>
        <a:xfrm>
          <a:off x="3924300" y="204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52654</xdr:rowOff>
    </xdr:from>
    <xdr:to>
      <xdr:col>3</xdr:col>
      <xdr:colOff>257175</xdr:colOff>
      <xdr:row>11</xdr:row>
      <xdr:rowOff>154254</xdr:rowOff>
    </xdr:to>
    <xdr:sp macro="" textlink="">
      <xdr:nvSpPr>
        <xdr:cNvPr id="75" name="円/楕円 74"/>
        <xdr:cNvSpPr/>
      </xdr:nvSpPr>
      <xdr:spPr bwMode="auto">
        <a:xfrm>
          <a:off x="3556000" y="198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164431</xdr:rowOff>
    </xdr:from>
    <xdr:ext cx="762000" cy="259045"/>
    <xdr:sp macro="" textlink="">
      <xdr:nvSpPr>
        <xdr:cNvPr id="76" name="テキスト ボックス 75"/>
        <xdr:cNvSpPr txBox="1"/>
      </xdr:nvSpPr>
      <xdr:spPr>
        <a:xfrm>
          <a:off x="3225800" y="175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6706</xdr:rowOff>
    </xdr:from>
    <xdr:to>
      <xdr:col>2</xdr:col>
      <xdr:colOff>692150</xdr:colOff>
      <xdr:row>11</xdr:row>
      <xdr:rowOff>108306</xdr:rowOff>
    </xdr:to>
    <xdr:sp macro="" textlink="">
      <xdr:nvSpPr>
        <xdr:cNvPr id="77" name="円/楕円 76"/>
        <xdr:cNvSpPr/>
      </xdr:nvSpPr>
      <xdr:spPr bwMode="auto">
        <a:xfrm>
          <a:off x="2857500" y="194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118483</xdr:rowOff>
    </xdr:from>
    <xdr:ext cx="762000" cy="259045"/>
    <xdr:sp macro="" textlink="">
      <xdr:nvSpPr>
        <xdr:cNvPr id="78" name="テキスト ボックス 77"/>
        <xdr:cNvSpPr txBox="1"/>
      </xdr:nvSpPr>
      <xdr:spPr>
        <a:xfrm>
          <a:off x="2527300" y="170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7" name="直線コネクタ 106"/>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8"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9" name="直線コネクタ 108"/>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10"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11" name="直線コネクタ 110"/>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24930</xdr:rowOff>
    </xdr:from>
    <xdr:to>
      <xdr:col>4</xdr:col>
      <xdr:colOff>1117600</xdr:colOff>
      <xdr:row>35</xdr:row>
      <xdr:rowOff>106769</xdr:rowOff>
    </xdr:to>
    <xdr:cxnSp macro="">
      <xdr:nvCxnSpPr>
        <xdr:cNvPr id="112" name="直線コネクタ 111"/>
        <xdr:cNvCxnSpPr/>
      </xdr:nvCxnSpPr>
      <xdr:spPr bwMode="auto">
        <a:xfrm flipV="1">
          <a:off x="5003800" y="6635280"/>
          <a:ext cx="6477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3"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4" name="フローチャート : 判断 113"/>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106769</xdr:rowOff>
    </xdr:from>
    <xdr:to>
      <xdr:col>4</xdr:col>
      <xdr:colOff>469900</xdr:colOff>
      <xdr:row>35</xdr:row>
      <xdr:rowOff>123228</xdr:rowOff>
    </xdr:to>
    <xdr:cxnSp macro="">
      <xdr:nvCxnSpPr>
        <xdr:cNvPr id="115" name="直線コネクタ 114"/>
        <xdr:cNvCxnSpPr/>
      </xdr:nvCxnSpPr>
      <xdr:spPr bwMode="auto">
        <a:xfrm flipV="1">
          <a:off x="4305300" y="6717119"/>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6" name="フローチャート : 判断 115"/>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7" name="テキスト ボックス 116"/>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91301</xdr:rowOff>
    </xdr:from>
    <xdr:to>
      <xdr:col>3</xdr:col>
      <xdr:colOff>904875</xdr:colOff>
      <xdr:row>35</xdr:row>
      <xdr:rowOff>123228</xdr:rowOff>
    </xdr:to>
    <xdr:cxnSp macro="">
      <xdr:nvCxnSpPr>
        <xdr:cNvPr id="118" name="直線コネクタ 117"/>
        <xdr:cNvCxnSpPr/>
      </xdr:nvCxnSpPr>
      <xdr:spPr bwMode="auto">
        <a:xfrm>
          <a:off x="3606800" y="6701651"/>
          <a:ext cx="698500" cy="3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9" name="フローチャート : 判断 118"/>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20" name="テキスト ボックス 119"/>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315900</xdr:rowOff>
    </xdr:from>
    <xdr:to>
      <xdr:col>3</xdr:col>
      <xdr:colOff>206375</xdr:colOff>
      <xdr:row>35</xdr:row>
      <xdr:rowOff>91301</xdr:rowOff>
    </xdr:to>
    <xdr:cxnSp macro="">
      <xdr:nvCxnSpPr>
        <xdr:cNvPr id="121" name="直線コネクタ 120"/>
        <xdr:cNvCxnSpPr/>
      </xdr:nvCxnSpPr>
      <xdr:spPr bwMode="auto">
        <a:xfrm>
          <a:off x="2908300" y="6583350"/>
          <a:ext cx="698500" cy="11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2" name="フローチャート : 判断 121"/>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3" name="テキスト ボックス 122"/>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4" name="フローチャート : 判断 123"/>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5" name="テキスト ボックス 124"/>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317030</xdr:rowOff>
    </xdr:from>
    <xdr:to>
      <xdr:col>5</xdr:col>
      <xdr:colOff>34925</xdr:colOff>
      <xdr:row>35</xdr:row>
      <xdr:rowOff>75730</xdr:rowOff>
    </xdr:to>
    <xdr:sp macro="" textlink="">
      <xdr:nvSpPr>
        <xdr:cNvPr id="131" name="円/楕円 130"/>
        <xdr:cNvSpPr/>
      </xdr:nvSpPr>
      <xdr:spPr bwMode="auto">
        <a:xfrm>
          <a:off x="5600700" y="65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162107</xdr:rowOff>
    </xdr:from>
    <xdr:ext cx="762000" cy="259045"/>
    <xdr:sp macro="" textlink="">
      <xdr:nvSpPr>
        <xdr:cNvPr id="132" name="人口1人当たり決算額の推移該当値テキスト445"/>
        <xdr:cNvSpPr txBox="1"/>
      </xdr:nvSpPr>
      <xdr:spPr>
        <a:xfrm>
          <a:off x="5740400" y="64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55969</xdr:rowOff>
    </xdr:from>
    <xdr:to>
      <xdr:col>4</xdr:col>
      <xdr:colOff>520700</xdr:colOff>
      <xdr:row>35</xdr:row>
      <xdr:rowOff>157569</xdr:rowOff>
    </xdr:to>
    <xdr:sp macro="" textlink="">
      <xdr:nvSpPr>
        <xdr:cNvPr id="133" name="円/楕円 132"/>
        <xdr:cNvSpPr/>
      </xdr:nvSpPr>
      <xdr:spPr bwMode="auto">
        <a:xfrm>
          <a:off x="4953000" y="666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167746</xdr:rowOff>
    </xdr:from>
    <xdr:ext cx="736600" cy="259045"/>
    <xdr:sp macro="" textlink="">
      <xdr:nvSpPr>
        <xdr:cNvPr id="134" name="テキスト ボックス 133"/>
        <xdr:cNvSpPr txBox="1"/>
      </xdr:nvSpPr>
      <xdr:spPr>
        <a:xfrm>
          <a:off x="4622800" y="6435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72428</xdr:rowOff>
    </xdr:from>
    <xdr:to>
      <xdr:col>3</xdr:col>
      <xdr:colOff>955675</xdr:colOff>
      <xdr:row>35</xdr:row>
      <xdr:rowOff>174028</xdr:rowOff>
    </xdr:to>
    <xdr:sp macro="" textlink="">
      <xdr:nvSpPr>
        <xdr:cNvPr id="135" name="円/楕円 134"/>
        <xdr:cNvSpPr/>
      </xdr:nvSpPr>
      <xdr:spPr bwMode="auto">
        <a:xfrm>
          <a:off x="4254500" y="668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158805</xdr:rowOff>
    </xdr:from>
    <xdr:ext cx="762000" cy="259045"/>
    <xdr:sp macro="" textlink="">
      <xdr:nvSpPr>
        <xdr:cNvPr id="136" name="テキスト ボックス 135"/>
        <xdr:cNvSpPr txBox="1"/>
      </xdr:nvSpPr>
      <xdr:spPr>
        <a:xfrm>
          <a:off x="3924300" y="67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40501</xdr:rowOff>
    </xdr:from>
    <xdr:to>
      <xdr:col>3</xdr:col>
      <xdr:colOff>257175</xdr:colOff>
      <xdr:row>35</xdr:row>
      <xdr:rowOff>142101</xdr:rowOff>
    </xdr:to>
    <xdr:sp macro="" textlink="">
      <xdr:nvSpPr>
        <xdr:cNvPr id="137" name="円/楕円 136"/>
        <xdr:cNvSpPr/>
      </xdr:nvSpPr>
      <xdr:spPr bwMode="auto">
        <a:xfrm>
          <a:off x="35560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126878</xdr:rowOff>
    </xdr:from>
    <xdr:ext cx="762000" cy="259045"/>
    <xdr:sp macro="" textlink="">
      <xdr:nvSpPr>
        <xdr:cNvPr id="138" name="テキスト ボックス 137"/>
        <xdr:cNvSpPr txBox="1"/>
      </xdr:nvSpPr>
      <xdr:spPr>
        <a:xfrm>
          <a:off x="32258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265100</xdr:rowOff>
    </xdr:from>
    <xdr:to>
      <xdr:col>2</xdr:col>
      <xdr:colOff>692150</xdr:colOff>
      <xdr:row>35</xdr:row>
      <xdr:rowOff>23800</xdr:rowOff>
    </xdr:to>
    <xdr:sp macro="" textlink="">
      <xdr:nvSpPr>
        <xdr:cNvPr id="139" name="円/楕円 138"/>
        <xdr:cNvSpPr/>
      </xdr:nvSpPr>
      <xdr:spPr bwMode="auto">
        <a:xfrm>
          <a:off x="2857500" y="6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33977</xdr:rowOff>
    </xdr:from>
    <xdr:ext cx="762000" cy="259045"/>
    <xdr:sp macro="" textlink="">
      <xdr:nvSpPr>
        <xdr:cNvPr id="140" name="テキスト ボックス 139"/>
        <xdr:cNvSpPr txBox="1"/>
      </xdr:nvSpPr>
      <xdr:spPr>
        <a:xfrm>
          <a:off x="2527300" y="63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u="none">
              <a:solidFill>
                <a:schemeClr val="dk1"/>
              </a:solidFill>
              <a:effectLst/>
              <a:latin typeface="+mn-lt"/>
              <a:ea typeface="+mn-ea"/>
              <a:cs typeface="+mn-cs"/>
            </a:rPr>
            <a:t>　</a:t>
          </a:r>
          <a:r>
            <a:rPr lang="ja-JP" altLang="en-US" sz="1300" u="none">
              <a:solidFill>
                <a:sysClr val="windowText" lastClr="000000"/>
              </a:solidFill>
              <a:effectLst/>
              <a:latin typeface="+mn-lt"/>
              <a:ea typeface="+mn-ea"/>
              <a:cs typeface="+mn-cs"/>
            </a:rPr>
            <a:t>平成</a:t>
          </a:r>
          <a:r>
            <a:rPr lang="en-US" altLang="ja-JP" sz="1300" u="none">
              <a:solidFill>
                <a:sysClr val="windowText" lastClr="000000"/>
              </a:solidFill>
              <a:effectLst/>
              <a:latin typeface="+mn-lt"/>
              <a:ea typeface="+mn-ea"/>
              <a:cs typeface="+mn-cs"/>
            </a:rPr>
            <a:t>24</a:t>
          </a:r>
          <a:r>
            <a:rPr lang="ja-JP" altLang="en-US" sz="1300" u="none">
              <a:solidFill>
                <a:sysClr val="windowText" lastClr="000000"/>
              </a:solidFill>
              <a:effectLst/>
              <a:latin typeface="+mn-lt"/>
              <a:ea typeface="+mn-ea"/>
              <a:cs typeface="+mn-cs"/>
            </a:rPr>
            <a:t>年度までは実質収支は均衡しており、平成</a:t>
          </a:r>
          <a:r>
            <a:rPr lang="en-US" altLang="ja-JP" sz="1300" u="none">
              <a:solidFill>
                <a:sysClr val="windowText" lastClr="000000"/>
              </a:solidFill>
              <a:effectLst/>
              <a:latin typeface="+mn-lt"/>
              <a:ea typeface="+mn-ea"/>
              <a:cs typeface="+mn-cs"/>
            </a:rPr>
            <a:t>25</a:t>
          </a:r>
          <a:r>
            <a:rPr lang="ja-JP" altLang="en-US" sz="1300" u="none">
              <a:solidFill>
                <a:sysClr val="windowText" lastClr="000000"/>
              </a:solidFill>
              <a:effectLst/>
              <a:latin typeface="+mn-lt"/>
              <a:ea typeface="+mn-ea"/>
              <a:cs typeface="+mn-cs"/>
            </a:rPr>
            <a:t>年度については、地方税が</a:t>
          </a:r>
          <a:r>
            <a:rPr lang="en-US" altLang="ja-JP" sz="1300" u="none">
              <a:solidFill>
                <a:sysClr val="windowText" lastClr="000000"/>
              </a:solidFill>
              <a:effectLst/>
              <a:latin typeface="+mn-lt"/>
              <a:ea typeface="+mn-ea"/>
              <a:cs typeface="+mn-cs"/>
            </a:rPr>
            <a:t>2</a:t>
          </a:r>
          <a:r>
            <a:rPr lang="ja-JP" altLang="en-US" sz="1300" u="none">
              <a:solidFill>
                <a:sysClr val="windowText" lastClr="000000"/>
              </a:solidFill>
              <a:effectLst/>
              <a:latin typeface="+mn-lt"/>
              <a:ea typeface="+mn-ea"/>
              <a:cs typeface="+mn-cs"/>
            </a:rPr>
            <a:t>年ぶりにプラスとなったことや学校跡地の売却などに伴い</a:t>
          </a:r>
          <a:r>
            <a:rPr lang="en-US" altLang="ja-JP" sz="1300" u="none">
              <a:solidFill>
                <a:sysClr val="windowText" lastClr="000000"/>
              </a:solidFill>
              <a:effectLst/>
              <a:latin typeface="+mn-lt"/>
              <a:ea typeface="+mn-ea"/>
              <a:cs typeface="+mn-cs"/>
            </a:rPr>
            <a:t>242</a:t>
          </a:r>
          <a:r>
            <a:rPr lang="ja-JP" altLang="en-US" sz="1300" u="none">
              <a:solidFill>
                <a:sysClr val="windowText" lastClr="000000"/>
              </a:solidFill>
              <a:effectLst/>
              <a:latin typeface="+mn-lt"/>
              <a:ea typeface="+mn-ea"/>
              <a:cs typeface="+mn-cs"/>
            </a:rPr>
            <a:t>億円の黒字となっている。</a:t>
          </a:r>
          <a:endParaRPr lang="en-US" altLang="ja-JP" sz="1300" u="non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u="none">
              <a:solidFill>
                <a:sysClr val="windowText" lastClr="000000"/>
              </a:solidFill>
              <a:effectLst/>
              <a:latin typeface="+mn-lt"/>
              <a:ea typeface="+mn-ea"/>
              <a:cs typeface="+mn-cs"/>
            </a:rPr>
            <a:t>　平成</a:t>
          </a:r>
          <a:r>
            <a:rPr lang="en-US" altLang="ja-JP" sz="1300" u="none">
              <a:solidFill>
                <a:sysClr val="windowText" lastClr="000000"/>
              </a:solidFill>
              <a:effectLst/>
              <a:latin typeface="+mn-lt"/>
              <a:ea typeface="+mn-ea"/>
              <a:cs typeface="+mn-cs"/>
            </a:rPr>
            <a:t>26</a:t>
          </a:r>
          <a:r>
            <a:rPr lang="ja-JP" altLang="en-US" sz="1300" u="none">
              <a:solidFill>
                <a:sysClr val="windowText" lastClr="000000"/>
              </a:solidFill>
              <a:effectLst/>
              <a:latin typeface="+mn-lt"/>
              <a:ea typeface="+mn-ea"/>
              <a:cs typeface="+mn-cs"/>
            </a:rPr>
            <a:t>年度は、</a:t>
          </a:r>
          <a:r>
            <a:rPr lang="ja-JP" altLang="ja-JP" sz="1300" u="none">
              <a:solidFill>
                <a:sysClr val="windowText" lastClr="000000"/>
              </a:solidFill>
              <a:effectLst/>
              <a:latin typeface="+mn-lt"/>
              <a:ea typeface="+mn-ea"/>
              <a:cs typeface="+mn-cs"/>
            </a:rPr>
            <a:t>障がい者自立支援給付費などの扶助費が増加したものの、引き続き市政改革を推進し、人件費や施策・事業の見直し等を進めたことに加え、企業収益の改善による法人市民税の増などにより、市税収入が２年連続のプラスとなったことなど</a:t>
          </a:r>
          <a:r>
            <a:rPr lang="ja-JP" altLang="en-US" sz="1300" u="none">
              <a:solidFill>
                <a:sysClr val="windowText" lastClr="000000"/>
              </a:solidFill>
              <a:effectLst/>
              <a:latin typeface="+mn-lt"/>
              <a:ea typeface="+mn-ea"/>
              <a:cs typeface="+mn-cs"/>
            </a:rPr>
            <a:t>から</a:t>
          </a:r>
          <a:r>
            <a:rPr lang="ja-JP" altLang="ja-JP" sz="1300" u="none">
              <a:solidFill>
                <a:sysClr val="windowText" lastClr="000000"/>
              </a:solidFill>
              <a:effectLst/>
              <a:latin typeface="+mn-lt"/>
              <a:ea typeface="+mn-ea"/>
              <a:cs typeface="+mn-cs"/>
            </a:rPr>
            <a:t>、</a:t>
          </a:r>
          <a:r>
            <a:rPr lang="ja-JP" altLang="en-US" sz="1300" u="none">
              <a:solidFill>
                <a:sysClr val="windowText" lastClr="000000"/>
              </a:solidFill>
              <a:effectLst/>
              <a:latin typeface="+mn-lt"/>
              <a:ea typeface="+mn-ea"/>
              <a:cs typeface="+mn-cs"/>
            </a:rPr>
            <a:t>実質収支は均衡している。</a:t>
          </a:r>
          <a:endParaRPr lang="ja-JP" altLang="ja-JP" sz="1300" u="none">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決算では、住之江用地土地信託事業（オスカードリーム）の和解金の支払いなどにより、２年ぶりに自動車運送事業会計で赤字（資金不足）となり、国民健康保険事業会計、中央卸売市場事業会計については、引き続き赤字（資金不足）が発生している。</a:t>
          </a:r>
          <a:endParaRPr lang="ja-JP" altLang="ja-JP" sz="1400">
            <a:effectLst/>
          </a:endParaRPr>
        </a:p>
        <a:p>
          <a:r>
            <a:rPr kumimoji="1" lang="ja-JP" altLang="ja-JP" sz="1400">
              <a:solidFill>
                <a:schemeClr val="dk1"/>
              </a:solidFill>
              <a:effectLst/>
              <a:latin typeface="+mn-lt"/>
              <a:ea typeface="+mn-ea"/>
              <a:cs typeface="+mn-cs"/>
            </a:rPr>
            <a:t>　しかし、それ以外の会計の黒字（資金剰余）額が上回っているため、市全体としては赤字（資金不足）は発生しておらず、連結実質赤字比率は生じていない。</a:t>
          </a:r>
          <a:endParaRPr lang="ja-JP" altLang="ja-JP" sz="1400">
            <a:effectLst/>
          </a:endParaRPr>
        </a:p>
        <a:p>
          <a:r>
            <a:rPr kumimoji="1" lang="ja-JP" altLang="ja-JP" sz="1400">
              <a:solidFill>
                <a:schemeClr val="dk1"/>
              </a:solidFill>
              <a:effectLst/>
              <a:latin typeface="+mn-lt"/>
              <a:ea typeface="+mn-ea"/>
              <a:cs typeface="+mn-cs"/>
            </a:rPr>
            <a:t>　なお、自動車運送事業会計については、資金不足比率が経営健全化基準（</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％）以上となったことから、</a:t>
          </a:r>
          <a:r>
            <a:rPr lang="ja-JP" altLang="ja-JP" sz="1400" b="0" i="0" baseline="0">
              <a:solidFill>
                <a:schemeClr val="dk1"/>
              </a:solidFill>
              <a:effectLst/>
              <a:latin typeface="+mn-lt"/>
              <a:ea typeface="+mn-ea"/>
              <a:cs typeface="+mn-cs"/>
            </a:rPr>
            <a:t>「経営健全化計画」を議会の議決を経て策定したところである。また、</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年度決算で資金不足比率が経営健全化基準以上であった中央卸売市場事業会計については、「経営健全化計画」を上回る取組により</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年前倒して、平成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年度決算において、経営健全化計画を完了出来る見込みである。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年度については、弁天町駅前開発土地信託事業（オーク</a:t>
          </a:r>
          <a:r>
            <a:rPr kumimoji="1" lang="en-US" altLang="ja-JP" sz="1200">
              <a:solidFill>
                <a:schemeClr val="dk1"/>
              </a:solidFill>
              <a:effectLst/>
              <a:latin typeface="+mn-lt"/>
              <a:ea typeface="+mn-ea"/>
              <a:cs typeface="+mn-cs"/>
            </a:rPr>
            <a:t>200</a:t>
          </a:r>
          <a:r>
            <a:rPr kumimoji="1" lang="ja-JP" altLang="ja-JP" sz="1200">
              <a:solidFill>
                <a:schemeClr val="dk1"/>
              </a:solidFill>
              <a:effectLst/>
              <a:latin typeface="+mn-lt"/>
              <a:ea typeface="+mn-ea"/>
              <a:cs typeface="+mn-cs"/>
            </a:rPr>
            <a:t>）の和解金の支払いなどにより、昨年度と比較して</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ポイント悪化したものの、市政改革の取組により、地方債発行を抑制し、地方債残高が減少していることに加え、今後の地方債の償還に備え償還財源</a:t>
          </a:r>
          <a:r>
            <a:rPr kumimoji="1" lang="ja-JP" altLang="ja-JP" sz="1200" u="none">
              <a:solidFill>
                <a:schemeClr val="dk1"/>
              </a:solidFill>
              <a:effectLst/>
              <a:latin typeface="+mn-lt"/>
              <a:ea typeface="+mn-ea"/>
              <a:cs typeface="+mn-cs"/>
            </a:rPr>
            <a:t>を</a:t>
          </a:r>
          <a:r>
            <a:rPr kumimoji="1" lang="ja-JP" altLang="en-US" sz="1200" u="none">
              <a:solidFill>
                <a:schemeClr val="dk1"/>
              </a:solidFill>
              <a:effectLst/>
              <a:latin typeface="+mn-lt"/>
              <a:ea typeface="+mn-ea"/>
              <a:cs typeface="+mn-cs"/>
            </a:rPr>
            <a:t>確実</a:t>
          </a:r>
          <a:r>
            <a:rPr lang="ja-JP" altLang="ja-JP" sz="1200" u="none">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積み立てていることから、実質公債費比率は、類似団体平均を下回っている。</a:t>
          </a:r>
          <a:endParaRPr lang="ja-JP" altLang="ja-JP" sz="1200">
            <a:effectLst/>
          </a:endParaRPr>
        </a:p>
        <a:p>
          <a:r>
            <a:rPr kumimoji="1" lang="ja-JP" altLang="ja-JP" sz="1200">
              <a:solidFill>
                <a:schemeClr val="dk1"/>
              </a:solidFill>
              <a:effectLst/>
              <a:latin typeface="+mn-lt"/>
              <a:ea typeface="+mn-ea"/>
              <a:cs typeface="+mn-cs"/>
            </a:rPr>
            <a:t>　なお、実質公債費比率の分子が増加している要因は、特定財源のうち都市計画税等が平成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年度にかけて減少したことや弁天町駅前開発土地信託事業の和解金の支払いのため、債務負担行為に基づく支出額が平成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年度に増加したことなどによるものである。</a:t>
          </a:r>
          <a:endParaRPr lang="ja-JP" altLang="ja-JP" sz="1200">
            <a:effectLst/>
          </a:endParaRPr>
        </a:p>
        <a:p>
          <a:r>
            <a:rPr kumimoji="1" lang="ja-JP" altLang="ja-JP" sz="1200">
              <a:solidFill>
                <a:schemeClr val="dk1"/>
              </a:solidFill>
              <a:effectLst/>
              <a:latin typeface="+mn-lt"/>
              <a:ea typeface="+mn-ea"/>
              <a:cs typeface="+mn-cs"/>
            </a:rPr>
            <a:t>　今後も引き続き市債発行を抑制基調とするなど公債費の縮減に努める。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年度については、弁天町駅前開発土地信託事業（オーク</a:t>
          </a:r>
          <a:r>
            <a:rPr lang="en-US" altLang="ja-JP" sz="1400" b="0" i="0" baseline="0">
              <a:solidFill>
                <a:schemeClr val="dk1"/>
              </a:solidFill>
              <a:effectLst/>
              <a:latin typeface="+mn-lt"/>
              <a:ea typeface="+mn-ea"/>
              <a:cs typeface="+mn-cs"/>
            </a:rPr>
            <a:t>200</a:t>
          </a:r>
          <a:r>
            <a:rPr lang="ja-JP" altLang="ja-JP" sz="1400" b="0" i="0" baseline="0">
              <a:solidFill>
                <a:schemeClr val="dk1"/>
              </a:solidFill>
              <a:effectLst/>
              <a:latin typeface="+mn-lt"/>
              <a:ea typeface="+mn-ea"/>
              <a:cs typeface="+mn-cs"/>
            </a:rPr>
            <a:t>）の和解金の支払いのうち、後年度に支払う額に対する債務負担行為に基づく支出予定額が増加しているものの、</a:t>
          </a:r>
          <a:r>
            <a:rPr lang="ja-JP" altLang="ja-JP" sz="1400">
              <a:solidFill>
                <a:schemeClr val="dk1"/>
              </a:solidFill>
              <a:effectLst/>
              <a:latin typeface="+mn-lt"/>
              <a:ea typeface="+mn-ea"/>
              <a:cs typeface="+mn-cs"/>
            </a:rPr>
            <a:t>地方債の発行を抑制したことに伴う地方債残高の減少や、地方債の償還等に充てることができる基金の増加など、市政改革の取組により、将来負担比率は着実に改善している。</a:t>
          </a:r>
          <a:endParaRPr lang="ja-JP" altLang="ja-JP" sz="1400">
            <a:effectLst/>
          </a:endParaRPr>
        </a:p>
        <a:p>
          <a:r>
            <a:rPr lang="ja-JP" altLang="ja-JP" sz="1400">
              <a:solidFill>
                <a:schemeClr val="dk1"/>
              </a:solidFill>
              <a:effectLst/>
              <a:latin typeface="+mn-lt"/>
              <a:ea typeface="+mn-ea"/>
              <a:cs typeface="+mn-cs"/>
            </a:rPr>
            <a:t>　今後も引き続き市債発行を抑制基調とするなど財政の健全化を進める。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1641158122</v>
      </c>
      <c r="BO4" s="349"/>
      <c r="BP4" s="349"/>
      <c r="BQ4" s="349"/>
      <c r="BR4" s="349"/>
      <c r="BS4" s="349"/>
      <c r="BT4" s="349"/>
      <c r="BU4" s="350"/>
      <c r="BV4" s="348">
        <v>1675766192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1635842942</v>
      </c>
      <c r="BO5" s="386"/>
      <c r="BP5" s="386"/>
      <c r="BQ5" s="386"/>
      <c r="BR5" s="386"/>
      <c r="BS5" s="386"/>
      <c r="BT5" s="386"/>
      <c r="BU5" s="387"/>
      <c r="BV5" s="385">
        <v>1650402155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98.8</v>
      </c>
      <c r="CU5" s="383"/>
      <c r="CV5" s="383"/>
      <c r="CW5" s="383"/>
      <c r="CX5" s="383"/>
      <c r="CY5" s="383"/>
      <c r="CZ5" s="383"/>
      <c r="DA5" s="384"/>
      <c r="DB5" s="382">
        <v>98.3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5315180</v>
      </c>
      <c r="BO6" s="386"/>
      <c r="BP6" s="386"/>
      <c r="BQ6" s="386"/>
      <c r="BR6" s="386"/>
      <c r="BS6" s="386"/>
      <c r="BT6" s="386"/>
      <c r="BU6" s="387"/>
      <c r="BV6" s="385">
        <v>25364037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109.2</v>
      </c>
      <c r="CU6" s="423"/>
      <c r="CV6" s="423"/>
      <c r="CW6" s="423"/>
      <c r="CX6" s="423"/>
      <c r="CY6" s="423"/>
      <c r="CZ6" s="423"/>
      <c r="DA6" s="424"/>
      <c r="DB6" s="422">
        <v>111.5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4881344</v>
      </c>
      <c r="BO7" s="386"/>
      <c r="BP7" s="386"/>
      <c r="BQ7" s="386"/>
      <c r="BR7" s="386"/>
      <c r="BS7" s="386"/>
      <c r="BT7" s="386"/>
      <c r="BU7" s="387"/>
      <c r="BV7" s="385">
        <v>1140982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759965265</v>
      </c>
      <c r="CU7" s="386"/>
      <c r="CV7" s="386"/>
      <c r="CW7" s="386"/>
      <c r="CX7" s="386"/>
      <c r="CY7" s="386"/>
      <c r="CZ7" s="386"/>
      <c r="DA7" s="387"/>
      <c r="DB7" s="385">
        <v>763990670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433836</v>
      </c>
      <c r="BO8" s="386"/>
      <c r="BP8" s="386"/>
      <c r="BQ8" s="386"/>
      <c r="BR8" s="386"/>
      <c r="BS8" s="386"/>
      <c r="BT8" s="386"/>
      <c r="BU8" s="387"/>
      <c r="BV8" s="385">
        <v>24223055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2665314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-23789219</v>
      </c>
      <c r="BO9" s="386"/>
      <c r="BP9" s="386"/>
      <c r="BQ9" s="386"/>
      <c r="BR9" s="386"/>
      <c r="BS9" s="386"/>
      <c r="BT9" s="386"/>
      <c r="BU9" s="387"/>
      <c r="BV9" s="385">
        <v>23811951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24.5</v>
      </c>
      <c r="CU9" s="383"/>
      <c r="CV9" s="383"/>
      <c r="CW9" s="383"/>
      <c r="CX9" s="383"/>
      <c r="CY9" s="383"/>
      <c r="CZ9" s="383"/>
      <c r="DA9" s="384"/>
      <c r="DB9" s="382">
        <v>26.1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2628811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32189750</v>
      </c>
      <c r="BO10" s="386"/>
      <c r="BP10" s="386"/>
      <c r="BQ10" s="386"/>
      <c r="BR10" s="386"/>
      <c r="BS10" s="386"/>
      <c r="BT10" s="386"/>
      <c r="BU10" s="387"/>
      <c r="BV10" s="385">
        <v>39043288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18000</v>
      </c>
      <c r="BO11" s="386"/>
      <c r="BP11" s="386"/>
      <c r="BQ11" s="386"/>
      <c r="BR11" s="386"/>
      <c r="BS11" s="386"/>
      <c r="BT11" s="386"/>
      <c r="BU11" s="387"/>
      <c r="BV11" s="385">
        <v>5286</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2670766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30794558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2553871</v>
      </c>
      <c r="S13" s="467"/>
      <c r="T13" s="467"/>
      <c r="U13" s="467"/>
      <c r="V13" s="468"/>
      <c r="W13" s="401" t="s">
        <v>123</v>
      </c>
      <c r="X13" s="402"/>
      <c r="Y13" s="402"/>
      <c r="Z13" s="402"/>
      <c r="AA13" s="402"/>
      <c r="AB13" s="392"/>
      <c r="AC13" s="436">
        <v>995</v>
      </c>
      <c r="AD13" s="437"/>
      <c r="AE13" s="437"/>
      <c r="AF13" s="437"/>
      <c r="AG13" s="476"/>
      <c r="AH13" s="436">
        <v>1052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-22376027</v>
      </c>
      <c r="BO13" s="386"/>
      <c r="BP13" s="386"/>
      <c r="BQ13" s="386"/>
      <c r="BR13" s="386"/>
      <c r="BS13" s="386"/>
      <c r="BT13" s="386"/>
      <c r="BU13" s="387"/>
      <c r="BV13" s="385">
        <v>62860525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2667830</v>
      </c>
      <c r="S14" s="467"/>
      <c r="T14" s="467"/>
      <c r="U14" s="467"/>
      <c r="V14" s="468"/>
      <c r="W14" s="375"/>
      <c r="X14" s="376"/>
      <c r="Y14" s="376"/>
      <c r="Z14" s="376"/>
      <c r="AA14" s="376"/>
      <c r="AB14" s="365"/>
      <c r="AC14" s="469">
        <v>0.1</v>
      </c>
      <c r="AD14" s="470"/>
      <c r="AE14" s="470"/>
      <c r="AF14" s="470"/>
      <c r="AG14" s="471"/>
      <c r="AH14" s="469">
        <v>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141.80000000000001</v>
      </c>
      <c r="CU14" s="481"/>
      <c r="CV14" s="481"/>
      <c r="CW14" s="481"/>
      <c r="CX14" s="481"/>
      <c r="CY14" s="481"/>
      <c r="CZ14" s="481"/>
      <c r="DA14" s="482"/>
      <c r="DB14" s="480">
        <v>152.5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2551482</v>
      </c>
      <c r="S15" s="467"/>
      <c r="T15" s="467"/>
      <c r="U15" s="467"/>
      <c r="V15" s="468"/>
      <c r="W15" s="401" t="s">
        <v>130</v>
      </c>
      <c r="X15" s="402"/>
      <c r="Y15" s="402"/>
      <c r="Z15" s="402"/>
      <c r="AA15" s="402"/>
      <c r="AB15" s="392"/>
      <c r="AC15" s="436">
        <v>235506</v>
      </c>
      <c r="AD15" s="437"/>
      <c r="AE15" s="437"/>
      <c r="AF15" s="437"/>
      <c r="AG15" s="476"/>
      <c r="AH15" s="436">
        <v>290005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493941975</v>
      </c>
      <c r="BO15" s="349"/>
      <c r="BP15" s="349"/>
      <c r="BQ15" s="349"/>
      <c r="BR15" s="349"/>
      <c r="BS15" s="349"/>
      <c r="BT15" s="349"/>
      <c r="BU15" s="350"/>
      <c r="BV15" s="348">
        <v>472618473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531104097</v>
      </c>
      <c r="BO16" s="386"/>
      <c r="BP16" s="386"/>
      <c r="BQ16" s="386"/>
      <c r="BR16" s="386"/>
      <c r="BS16" s="386"/>
      <c r="BT16" s="386"/>
      <c r="BU16" s="387"/>
      <c r="BV16" s="385">
        <v>519029103</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140.9</v>
      </c>
      <c r="CU16" s="383"/>
      <c r="CV16" s="383"/>
      <c r="CW16" s="383"/>
      <c r="CX16" s="383"/>
      <c r="CY16" s="383"/>
      <c r="CZ16" s="383"/>
      <c r="DA16" s="384"/>
      <c r="DB16" s="382" t="s">
        <v>120</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786671</v>
      </c>
      <c r="AD17" s="437"/>
      <c r="AE17" s="437"/>
      <c r="AF17" s="437"/>
      <c r="AG17" s="476"/>
      <c r="AH17" s="436">
        <v>846088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648318544</v>
      </c>
      <c r="BO17" s="386"/>
      <c r="BP17" s="386"/>
      <c r="BQ17" s="386"/>
      <c r="BR17" s="386"/>
      <c r="BS17" s="386"/>
      <c r="BT17" s="386"/>
      <c r="BU17" s="387"/>
      <c r="BV17" s="385">
        <v>621267003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225.21</v>
      </c>
      <c r="M18" s="498"/>
      <c r="N18" s="498"/>
      <c r="O18" s="498"/>
      <c r="P18" s="498"/>
      <c r="Q18" s="498"/>
      <c r="R18" s="499"/>
      <c r="S18" s="499"/>
      <c r="T18" s="499"/>
      <c r="U18" s="499"/>
      <c r="V18" s="500"/>
      <c r="W18" s="403"/>
      <c r="X18" s="404"/>
      <c r="Y18" s="404"/>
      <c r="Z18" s="404"/>
      <c r="AA18" s="404"/>
      <c r="AB18" s="395"/>
      <c r="AC18" s="501">
        <v>76.900000000000006</v>
      </c>
      <c r="AD18" s="502"/>
      <c r="AE18" s="502"/>
      <c r="AF18" s="502"/>
      <c r="AG18" s="503"/>
      <c r="AH18" s="501">
        <v>72.900000000000006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790317589</v>
      </c>
      <c r="BO18" s="386"/>
      <c r="BP18" s="386"/>
      <c r="BQ18" s="386"/>
      <c r="BR18" s="386"/>
      <c r="BS18" s="386"/>
      <c r="BT18" s="386"/>
      <c r="BU18" s="387"/>
      <c r="BV18" s="385">
        <v>795862326</v>
      </c>
      <c r="BW18" s="386"/>
      <c r="BX18" s="386"/>
      <c r="BY18" s="386"/>
      <c r="BZ18" s="386"/>
      <c r="CA18" s="386"/>
      <c r="CB18" s="386"/>
      <c r="CC18" s="387"/>
      <c r="CD18" s="152"/>
      <c r="CE18" s="492" t="s">
        <v>142</v>
      </c>
      <c r="CF18" s="492"/>
      <c r="CG18" s="492"/>
      <c r="CH18" s="492"/>
      <c r="CI18" s="492"/>
      <c r="CJ18" s="492"/>
      <c r="CK18" s="492"/>
      <c r="CL18" s="492"/>
      <c r="CM18" s="492"/>
      <c r="CN18" s="492"/>
      <c r="CO18" s="492"/>
      <c r="CP18" s="492"/>
      <c r="CQ18" s="492"/>
      <c r="CR18" s="492"/>
      <c r="CS18" s="493"/>
      <c r="CT18" s="382">
        <v>23.3</v>
      </c>
      <c r="CU18" s="383"/>
      <c r="CV18" s="383"/>
      <c r="CW18" s="383"/>
      <c r="CX18" s="383"/>
      <c r="CY18" s="383"/>
      <c r="CZ18" s="383"/>
      <c r="DA18" s="384"/>
      <c r="DB18" s="382">
        <v>48.6</v>
      </c>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11835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952658910</v>
      </c>
      <c r="BO19" s="386"/>
      <c r="BP19" s="386"/>
      <c r="BQ19" s="386"/>
      <c r="BR19" s="386"/>
      <c r="BS19" s="386"/>
      <c r="BT19" s="386"/>
      <c r="BU19" s="387"/>
      <c r="BV19" s="385">
        <v>949359377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1317990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2473326499</v>
      </c>
      <c r="BO23" s="386"/>
      <c r="BP23" s="386"/>
      <c r="BQ23" s="386"/>
      <c r="BR23" s="386"/>
      <c r="BS23" s="386"/>
      <c r="BT23" s="386"/>
      <c r="BU23" s="387"/>
      <c r="BV23" s="385">
        <v>2578543022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8200</v>
      </c>
      <c r="R24" s="437"/>
      <c r="S24" s="437"/>
      <c r="T24" s="437"/>
      <c r="U24" s="437"/>
      <c r="V24" s="476"/>
      <c r="W24" s="531"/>
      <c r="X24" s="519"/>
      <c r="Y24" s="520"/>
      <c r="Z24" s="435" t="s">
        <v>155</v>
      </c>
      <c r="AA24" s="415"/>
      <c r="AB24" s="415"/>
      <c r="AC24" s="415"/>
      <c r="AD24" s="415"/>
      <c r="AE24" s="415"/>
      <c r="AF24" s="415"/>
      <c r="AG24" s="416"/>
      <c r="AH24" s="436">
        <v>20601</v>
      </c>
      <c r="AI24" s="437"/>
      <c r="AJ24" s="437"/>
      <c r="AK24" s="437"/>
      <c r="AL24" s="476"/>
      <c r="AM24" s="436">
        <v>63142065</v>
      </c>
      <c r="AN24" s="437"/>
      <c r="AO24" s="437"/>
      <c r="AP24" s="437"/>
      <c r="AQ24" s="437"/>
      <c r="AR24" s="476"/>
      <c r="AS24" s="436">
        <v>3065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472585107</v>
      </c>
      <c r="BO24" s="386"/>
      <c r="BP24" s="386"/>
      <c r="BQ24" s="386"/>
      <c r="BR24" s="386"/>
      <c r="BS24" s="386"/>
      <c r="BT24" s="386"/>
      <c r="BU24" s="387"/>
      <c r="BV24" s="385">
        <v>502536586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3</v>
      </c>
      <c r="M25" s="437"/>
      <c r="N25" s="437"/>
      <c r="O25" s="437"/>
      <c r="P25" s="476"/>
      <c r="Q25" s="436">
        <v>9700</v>
      </c>
      <c r="R25" s="437"/>
      <c r="S25" s="437"/>
      <c r="T25" s="437"/>
      <c r="U25" s="437"/>
      <c r="V25" s="476"/>
      <c r="W25" s="531"/>
      <c r="X25" s="519"/>
      <c r="Y25" s="520"/>
      <c r="Z25" s="435" t="s">
        <v>158</v>
      </c>
      <c r="AA25" s="415"/>
      <c r="AB25" s="415"/>
      <c r="AC25" s="415"/>
      <c r="AD25" s="415"/>
      <c r="AE25" s="415"/>
      <c r="AF25" s="415"/>
      <c r="AG25" s="416"/>
      <c r="AH25" s="436">
        <v>3440</v>
      </c>
      <c r="AI25" s="437"/>
      <c r="AJ25" s="437"/>
      <c r="AK25" s="437"/>
      <c r="AL25" s="476"/>
      <c r="AM25" s="436">
        <v>10158320</v>
      </c>
      <c r="AN25" s="437"/>
      <c r="AO25" s="437"/>
      <c r="AP25" s="437"/>
      <c r="AQ25" s="437"/>
      <c r="AR25" s="476"/>
      <c r="AS25" s="436">
        <v>2953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150875514</v>
      </c>
      <c r="BO25" s="349"/>
      <c r="BP25" s="349"/>
      <c r="BQ25" s="349"/>
      <c r="BR25" s="349"/>
      <c r="BS25" s="349"/>
      <c r="BT25" s="349"/>
      <c r="BU25" s="350"/>
      <c r="BV25" s="348">
        <v>93603037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5491</v>
      </c>
      <c r="R26" s="437"/>
      <c r="S26" s="437"/>
      <c r="T26" s="437"/>
      <c r="U26" s="437"/>
      <c r="V26" s="476"/>
      <c r="W26" s="531"/>
      <c r="X26" s="519"/>
      <c r="Y26" s="520"/>
      <c r="Z26" s="435" t="s">
        <v>161</v>
      </c>
      <c r="AA26" s="541"/>
      <c r="AB26" s="541"/>
      <c r="AC26" s="541"/>
      <c r="AD26" s="541"/>
      <c r="AE26" s="541"/>
      <c r="AF26" s="541"/>
      <c r="AG26" s="542"/>
      <c r="AH26" s="436">
        <v>5316</v>
      </c>
      <c r="AI26" s="437"/>
      <c r="AJ26" s="437"/>
      <c r="AK26" s="437"/>
      <c r="AL26" s="476"/>
      <c r="AM26" s="436">
        <v>15331344</v>
      </c>
      <c r="AN26" s="437"/>
      <c r="AO26" s="437"/>
      <c r="AP26" s="437"/>
      <c r="AQ26" s="437"/>
      <c r="AR26" s="476"/>
      <c r="AS26" s="436">
        <v>2884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13593634</v>
      </c>
      <c r="BO26" s="386"/>
      <c r="BP26" s="386"/>
      <c r="BQ26" s="386"/>
      <c r="BR26" s="386"/>
      <c r="BS26" s="386"/>
      <c r="BT26" s="386"/>
      <c r="BU26" s="387"/>
      <c r="BV26" s="385">
        <v>14344144</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9600</v>
      </c>
      <c r="R27" s="437"/>
      <c r="S27" s="437"/>
      <c r="T27" s="437"/>
      <c r="U27" s="437"/>
      <c r="V27" s="476"/>
      <c r="W27" s="531"/>
      <c r="X27" s="519"/>
      <c r="Y27" s="520"/>
      <c r="Z27" s="435" t="s">
        <v>164</v>
      </c>
      <c r="AA27" s="415"/>
      <c r="AB27" s="415"/>
      <c r="AC27" s="415"/>
      <c r="AD27" s="415"/>
      <c r="AE27" s="415"/>
      <c r="AF27" s="415"/>
      <c r="AG27" s="416"/>
      <c r="AH27" s="436">
        <v>1993</v>
      </c>
      <c r="AI27" s="437"/>
      <c r="AJ27" s="437"/>
      <c r="AK27" s="437"/>
      <c r="AL27" s="476"/>
      <c r="AM27" s="436">
        <v>6922199</v>
      </c>
      <c r="AN27" s="437"/>
      <c r="AO27" s="437"/>
      <c r="AP27" s="437"/>
      <c r="AQ27" s="437"/>
      <c r="AR27" s="476"/>
      <c r="AS27" s="436">
        <v>3473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653004</v>
      </c>
      <c r="BO27" s="555"/>
      <c r="BP27" s="555"/>
      <c r="BQ27" s="555"/>
      <c r="BR27" s="555"/>
      <c r="BS27" s="555"/>
      <c r="BT27" s="555"/>
      <c r="BU27" s="556"/>
      <c r="BV27" s="554">
        <v>653004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8480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161797296</v>
      </c>
      <c r="BO28" s="349"/>
      <c r="BP28" s="349"/>
      <c r="BQ28" s="349"/>
      <c r="BR28" s="349"/>
      <c r="BS28" s="349"/>
      <c r="BT28" s="349"/>
      <c r="BU28" s="350"/>
      <c r="BV28" s="348">
        <v>160402104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84</v>
      </c>
      <c r="M29" s="437"/>
      <c r="N29" s="437"/>
      <c r="O29" s="437"/>
      <c r="P29" s="476"/>
      <c r="Q29" s="436">
        <v>7760</v>
      </c>
      <c r="R29" s="437"/>
      <c r="S29" s="437"/>
      <c r="T29" s="437"/>
      <c r="U29" s="437"/>
      <c r="V29" s="476"/>
      <c r="W29" s="532"/>
      <c r="X29" s="533"/>
      <c r="Y29" s="534"/>
      <c r="Z29" s="435" t="s">
        <v>171</v>
      </c>
      <c r="AA29" s="415"/>
      <c r="AB29" s="415"/>
      <c r="AC29" s="415"/>
      <c r="AD29" s="415"/>
      <c r="AE29" s="415"/>
      <c r="AF29" s="415"/>
      <c r="AG29" s="416"/>
      <c r="AH29" s="436">
        <v>22594</v>
      </c>
      <c r="AI29" s="437"/>
      <c r="AJ29" s="437"/>
      <c r="AK29" s="437"/>
      <c r="AL29" s="476"/>
      <c r="AM29" s="436">
        <v>70064264</v>
      </c>
      <c r="AN29" s="437"/>
      <c r="AO29" s="437"/>
      <c r="AP29" s="437"/>
      <c r="AQ29" s="437"/>
      <c r="AR29" s="476"/>
      <c r="AS29" s="436">
        <v>3101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3700000</v>
      </c>
      <c r="BO29" s="386"/>
      <c r="BP29" s="386"/>
      <c r="BQ29" s="386"/>
      <c r="BR29" s="386"/>
      <c r="BS29" s="386"/>
      <c r="BT29" s="386"/>
      <c r="BU29" s="387"/>
      <c r="BV29" s="385">
        <v>7758995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38177381</v>
      </c>
      <c r="BO30" s="555"/>
      <c r="BP30" s="555"/>
      <c r="BQ30" s="555"/>
      <c r="BR30" s="555"/>
      <c r="BS30" s="555"/>
      <c r="BT30" s="555"/>
      <c r="BU30" s="556"/>
      <c r="BV30" s="554">
        <v>44230329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駐車場事業会計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自動車運送事業会計</v>
      </c>
      <c r="AP34" s="567"/>
      <c r="AQ34" s="567"/>
      <c r="AR34" s="567"/>
      <c r="AS34" s="567"/>
      <c r="AT34" s="567"/>
      <c r="AU34" s="567"/>
      <c r="AV34" s="567"/>
      <c r="AW34" s="567"/>
      <c r="AX34" s="567"/>
      <c r="AY34" s="567"/>
      <c r="AZ34" s="567"/>
      <c r="BA34" s="567"/>
      <c r="BB34" s="567"/>
      <c r="BC34" s="567"/>
      <c r="BD34" s="165"/>
      <c r="BE34" s="566">
        <f>IF(BG34="","",MAX(C34:D43,U34:V43,AM34:AN43)+1)</f>
        <v>18</v>
      </c>
      <c r="BF34" s="566"/>
      <c r="BG34" s="567" t="str">
        <f>IF('各会計、関係団体の財政状況及び健全化判断比率'!B40="","",'各会計、関係団体の財政状況及び健全化判断比率'!B40)</f>
        <v>食肉市場事業会計</v>
      </c>
      <c r="BH34" s="567"/>
      <c r="BI34" s="567"/>
      <c r="BJ34" s="567"/>
      <c r="BK34" s="567"/>
      <c r="BL34" s="567"/>
      <c r="BM34" s="567"/>
      <c r="BN34" s="567"/>
      <c r="BO34" s="567"/>
      <c r="BP34" s="567"/>
      <c r="BQ34" s="567"/>
      <c r="BR34" s="567"/>
      <c r="BS34" s="567"/>
      <c r="BT34" s="567"/>
      <c r="BU34" s="567"/>
      <c r="BV34" s="165"/>
      <c r="BW34" s="566">
        <f>IF(BY34="","",MAX(C34:D43,U34:V43,AM34:AN43,BE34:BF43)+1)</f>
        <v>20</v>
      </c>
      <c r="BX34" s="566"/>
      <c r="BY34" s="567" t="str">
        <f>IF('各会計、関係団体の財政状況及び健全化判断比率'!B68="","",'各会計、関係団体の財政状況及び健全化判断比率'!B68)</f>
        <v>関西広域連合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(公財)大阪国際交流センター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土地先行取得事業会計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有料道路事業会計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IF('各会計、関係団体の財政状況及び健全化判断比率'!B34="","",'各会計、関係団体の財政状況及び健全化判断比率'!B34)</f>
        <v>高速鉄道事業会計</v>
      </c>
      <c r="AP35" s="567"/>
      <c r="AQ35" s="567"/>
      <c r="AR35" s="567"/>
      <c r="AS35" s="567"/>
      <c r="AT35" s="567"/>
      <c r="AU35" s="567"/>
      <c r="AV35" s="567"/>
      <c r="AW35" s="567"/>
      <c r="AX35" s="567"/>
      <c r="AY35" s="567"/>
      <c r="AZ35" s="567"/>
      <c r="BA35" s="567"/>
      <c r="BB35" s="567"/>
      <c r="BC35" s="567"/>
      <c r="BD35" s="165"/>
      <c r="BE35" s="566">
        <f t="shared" ref="BE35:BE43" si="1">IF(BG35="","",BE34+1)</f>
        <v>19</v>
      </c>
      <c r="BF35" s="566"/>
      <c r="BG35" s="567" t="str">
        <f>IF('各会計、関係団体の財政状況及び健全化判断比率'!B41="","",'各会計、関係団体の財政状況及び健全化判断比率'!B41)</f>
        <v>市街地再開発事業会計</v>
      </c>
      <c r="BH35" s="567"/>
      <c r="BI35" s="567"/>
      <c r="BJ35" s="567"/>
      <c r="BK35" s="567"/>
      <c r="BL35" s="567"/>
      <c r="BM35" s="567"/>
      <c r="BN35" s="567"/>
      <c r="BO35" s="567"/>
      <c r="BP35" s="567"/>
      <c r="BQ35" s="567"/>
      <c r="BR35" s="567"/>
      <c r="BS35" s="567"/>
      <c r="BT35" s="567"/>
      <c r="BU35" s="567"/>
      <c r="BV35" s="165"/>
      <c r="BW35" s="566">
        <f t="shared" ref="BW35:BW43" si="2">IF(BY35="","",BW34+1)</f>
        <v>21</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（一財）大阪市男女共同参画のまち創生協会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母子父子寡婦福祉貸付資金会計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国民健康保険事業会計</v>
      </c>
      <c r="X36" s="567"/>
      <c r="Y36" s="567"/>
      <c r="Z36" s="567"/>
      <c r="AA36" s="567"/>
      <c r="AB36" s="567"/>
      <c r="AC36" s="567"/>
      <c r="AD36" s="567"/>
      <c r="AE36" s="567"/>
      <c r="AF36" s="567"/>
      <c r="AG36" s="567"/>
      <c r="AH36" s="567"/>
      <c r="AI36" s="567"/>
      <c r="AJ36" s="567"/>
      <c r="AK36" s="567"/>
      <c r="AL36" s="165"/>
      <c r="AM36" s="566">
        <f t="shared" si="0"/>
        <v>13</v>
      </c>
      <c r="AN36" s="566"/>
      <c r="AO36" s="567" t="str">
        <f>IF('各会計、関係団体の財政状況及び健全化判断比率'!B35="","",'各会計、関係団体の財政状況及び健全化判断比率'!B35)</f>
        <v>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22</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（財）大阪市都市工学情報センター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心身障害者扶養共済事業会計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介護保険事業会計</v>
      </c>
      <c r="X37" s="567"/>
      <c r="Y37" s="567"/>
      <c r="Z37" s="567"/>
      <c r="AA37" s="567"/>
      <c r="AB37" s="567"/>
      <c r="AC37" s="567"/>
      <c r="AD37" s="567"/>
      <c r="AE37" s="567"/>
      <c r="AF37" s="567"/>
      <c r="AG37" s="567"/>
      <c r="AH37" s="567"/>
      <c r="AI37" s="567"/>
      <c r="AJ37" s="567"/>
      <c r="AK37" s="567"/>
      <c r="AL37" s="165"/>
      <c r="AM37" s="566">
        <f t="shared" si="0"/>
        <v>14</v>
      </c>
      <c r="AN37" s="566"/>
      <c r="AO37" s="567" t="str">
        <f>IF('各会計、関係団体の財政状況及び健全化判断比率'!B36="","",'各会計、関係団体の財政状況及び健全化判断比率'!B36)</f>
        <v>工業用水道事業会計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23</v>
      </c>
      <c r="BX37" s="566"/>
      <c r="BY37" s="567" t="str">
        <f>IF('各会計、関係団体の財政状況及び健全化判断比率'!B71="","",'各会計、関係団体の財政状況及び健全化判断比率'!B71)</f>
        <v xml:space="preserve">淀川左岸水防事務組合  </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（一財）大阪市環境保健協会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公債費会計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後期高齢者医療事業会計</v>
      </c>
      <c r="X38" s="567"/>
      <c r="Y38" s="567"/>
      <c r="Z38" s="567"/>
      <c r="AA38" s="567"/>
      <c r="AB38" s="567"/>
      <c r="AC38" s="567"/>
      <c r="AD38" s="567"/>
      <c r="AE38" s="567"/>
      <c r="AF38" s="567"/>
      <c r="AG38" s="567"/>
      <c r="AH38" s="567"/>
      <c r="AI38" s="567"/>
      <c r="AJ38" s="567"/>
      <c r="AK38" s="567"/>
      <c r="AL38" s="165"/>
      <c r="AM38" s="566">
        <f t="shared" si="0"/>
        <v>15</v>
      </c>
      <c r="AN38" s="566"/>
      <c r="AO38" s="567" t="str">
        <f>IF('各会計、関係団体の財政状況及び健全化判断比率'!B37="","",'各会計、関係団体の財政状況及び健全化判断比率'!B37)</f>
        <v>中央卸売市場事業会計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24</v>
      </c>
      <c r="BX38" s="566"/>
      <c r="BY38" s="567" t="str">
        <f>IF('各会計、関係団体の財政状況及び健全化判断比率'!B72="","",'各会計、関係団体の財政状況及び健全化判断比率'!B72)</f>
        <v>淀川右岸水防事務組合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（公財）大阪市救急医療事業団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f t="shared" si="0"/>
        <v>16</v>
      </c>
      <c r="AN39" s="566"/>
      <c r="AO39" s="567" t="str">
        <f>IF('各会計、関係団体の財政状況及び健全化判断比率'!B38="","",'各会計、関係団体の財政状況及び健全化判断比率'!B38)</f>
        <v>下水道事業会計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25</v>
      </c>
      <c r="BX39" s="566"/>
      <c r="BY39" s="567" t="str">
        <f>IF('各会計、関係団体の財政状況及び健全化判断比率'!B73="","",'各会計、関係団体の財政状況及び健全化判断比率'!B73)</f>
        <v>大和川右岸水防事務組合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（一財）大阪国際経済振興センター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f t="shared" si="0"/>
        <v>17</v>
      </c>
      <c r="AN40" s="566"/>
      <c r="AO40" s="567" t="str">
        <f>IF('各会計、関係団体の財政状況及び健全化判断比率'!B39="","",'各会計、関係団体の財政状況及び健全化判断比率'!B39)</f>
        <v>港営事業会計</v>
      </c>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（公財）大阪市都市型産業振興センター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（一財）都市技術センター</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34</v>
      </c>
      <c r="CP42" s="566"/>
      <c r="CQ42" s="567" t="str">
        <f>IF('各会計、関係団体の財政状況及び健全化判断比率'!BS15="","",'各会計、関係団体の財政状況及び健全化判断比率'!BS15)</f>
        <v>（一財）大阪市教育振興公社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35</v>
      </c>
      <c r="CP43" s="566"/>
      <c r="CQ43" s="567" t="str">
        <f>IF('各会計、関係団体の財政状況及び健全化判断比率'!BS16="","",'各会計、関係団体の財政状況及び健全化判断比率'!BS16)</f>
        <v>（公財）大阪市博物館協会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3101742</v>
      </c>
      <c r="J41" s="83">
        <v>3113123</v>
      </c>
      <c r="K41" s="83">
        <v>3103469</v>
      </c>
      <c r="L41" s="83">
        <v>3084296</v>
      </c>
      <c r="M41" s="84">
        <v>3056138</v>
      </c>
    </row>
    <row r="42" spans="2:13" ht="27.75" customHeight="1">
      <c r="B42" s="1171"/>
      <c r="C42" s="1172"/>
      <c r="D42" s="85"/>
      <c r="E42" s="1177" t="s">
        <v>26</v>
      </c>
      <c r="F42" s="1177"/>
      <c r="G42" s="1177"/>
      <c r="H42" s="1178"/>
      <c r="I42" s="86">
        <v>7573</v>
      </c>
      <c r="J42" s="87">
        <v>7396</v>
      </c>
      <c r="K42" s="87">
        <v>7275</v>
      </c>
      <c r="L42" s="87">
        <v>7170</v>
      </c>
      <c r="M42" s="88">
        <v>65361</v>
      </c>
    </row>
    <row r="43" spans="2:13" ht="27.75" customHeight="1">
      <c r="B43" s="1171"/>
      <c r="C43" s="1172"/>
      <c r="D43" s="85"/>
      <c r="E43" s="1177" t="s">
        <v>27</v>
      </c>
      <c r="F43" s="1177"/>
      <c r="G43" s="1177"/>
      <c r="H43" s="1178"/>
      <c r="I43" s="86">
        <v>661504</v>
      </c>
      <c r="J43" s="87">
        <v>646210</v>
      </c>
      <c r="K43" s="87">
        <v>611478</v>
      </c>
      <c r="L43" s="87">
        <v>572134</v>
      </c>
      <c r="M43" s="88">
        <v>499277</v>
      </c>
    </row>
    <row r="44" spans="2:13" ht="27.75" customHeight="1">
      <c r="B44" s="1171"/>
      <c r="C44" s="1172"/>
      <c r="D44" s="85"/>
      <c r="E44" s="1177" t="s">
        <v>28</v>
      </c>
      <c r="F44" s="1177"/>
      <c r="G44" s="1177"/>
      <c r="H44" s="1178"/>
      <c r="I44" s="86" t="s">
        <v>485</v>
      </c>
      <c r="J44" s="87" t="s">
        <v>485</v>
      </c>
      <c r="K44" s="87" t="s">
        <v>485</v>
      </c>
      <c r="L44" s="87" t="s">
        <v>485</v>
      </c>
      <c r="M44" s="88" t="s">
        <v>485</v>
      </c>
    </row>
    <row r="45" spans="2:13" ht="27.75" customHeight="1">
      <c r="B45" s="1171"/>
      <c r="C45" s="1172"/>
      <c r="D45" s="85"/>
      <c r="E45" s="1177" t="s">
        <v>29</v>
      </c>
      <c r="F45" s="1177"/>
      <c r="G45" s="1177"/>
      <c r="H45" s="1178"/>
      <c r="I45" s="86">
        <v>243074</v>
      </c>
      <c r="J45" s="87">
        <v>234333</v>
      </c>
      <c r="K45" s="87">
        <v>210773</v>
      </c>
      <c r="L45" s="87">
        <v>182862</v>
      </c>
      <c r="M45" s="88">
        <v>178100</v>
      </c>
    </row>
    <row r="46" spans="2:13" ht="27.75" customHeight="1">
      <c r="B46" s="1171"/>
      <c r="C46" s="1172"/>
      <c r="D46" s="85"/>
      <c r="E46" s="1177" t="s">
        <v>30</v>
      </c>
      <c r="F46" s="1177"/>
      <c r="G46" s="1177"/>
      <c r="H46" s="1178"/>
      <c r="I46" s="86">
        <v>80410</v>
      </c>
      <c r="J46" s="87">
        <v>75005</v>
      </c>
      <c r="K46" s="87">
        <v>67018</v>
      </c>
      <c r="L46" s="87">
        <v>42726</v>
      </c>
      <c r="M46" s="88">
        <v>37382</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480368</v>
      </c>
      <c r="J49" s="87">
        <v>540785</v>
      </c>
      <c r="K49" s="87">
        <v>605912</v>
      </c>
      <c r="L49" s="87">
        <v>689906</v>
      </c>
      <c r="M49" s="88">
        <v>733418</v>
      </c>
    </row>
    <row r="50" spans="2:13" ht="27.75" customHeight="1">
      <c r="B50" s="1171"/>
      <c r="C50" s="1172"/>
      <c r="D50" s="85"/>
      <c r="E50" s="1177" t="s">
        <v>35</v>
      </c>
      <c r="F50" s="1177"/>
      <c r="G50" s="1177"/>
      <c r="H50" s="1178"/>
      <c r="I50" s="86">
        <v>852936</v>
      </c>
      <c r="J50" s="87">
        <v>872648</v>
      </c>
      <c r="K50" s="87">
        <v>836279</v>
      </c>
      <c r="L50" s="87">
        <v>786637</v>
      </c>
      <c r="M50" s="88">
        <v>771342</v>
      </c>
    </row>
    <row r="51" spans="2:13" ht="27.75" customHeight="1">
      <c r="B51" s="1173"/>
      <c r="C51" s="1174"/>
      <c r="D51" s="85"/>
      <c r="E51" s="1177" t="s">
        <v>36</v>
      </c>
      <c r="F51" s="1177"/>
      <c r="G51" s="1177"/>
      <c r="H51" s="1178"/>
      <c r="I51" s="86">
        <v>1376206</v>
      </c>
      <c r="J51" s="87">
        <v>1390381</v>
      </c>
      <c r="K51" s="87">
        <v>1403615</v>
      </c>
      <c r="L51" s="87">
        <v>1425088</v>
      </c>
      <c r="M51" s="88">
        <v>1416002</v>
      </c>
    </row>
    <row r="52" spans="2:13" ht="27.75" customHeight="1" thickBot="1">
      <c r="B52" s="1181" t="s">
        <v>37</v>
      </c>
      <c r="C52" s="1182"/>
      <c r="D52" s="90"/>
      <c r="E52" s="1183" t="s">
        <v>38</v>
      </c>
      <c r="F52" s="1183"/>
      <c r="G52" s="1183"/>
      <c r="H52" s="1184"/>
      <c r="I52" s="91">
        <v>1384794</v>
      </c>
      <c r="J52" s="92">
        <v>1272254</v>
      </c>
      <c r="K52" s="92">
        <v>1154207</v>
      </c>
      <c r="L52" s="92">
        <v>987558</v>
      </c>
      <c r="M52" s="93">
        <v>915495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37580</v>
      </c>
      <c r="E3" s="116"/>
      <c r="F3" s="117">
        <v>52334</v>
      </c>
      <c r="G3" s="118"/>
      <c r="H3" s="119"/>
    </row>
    <row r="4" spans="1:8">
      <c r="A4" s="120"/>
      <c r="B4" s="121"/>
      <c r="C4" s="122"/>
      <c r="D4" s="123">
        <v>23441</v>
      </c>
      <c r="E4" s="124"/>
      <c r="F4" s="125">
        <v>29965</v>
      </c>
      <c r="G4" s="126"/>
      <c r="H4" s="127"/>
    </row>
    <row r="5" spans="1:8">
      <c r="A5" s="108" t="s">
        <v>517</v>
      </c>
      <c r="B5" s="113"/>
      <c r="C5" s="114"/>
      <c r="D5" s="115">
        <v>35424</v>
      </c>
      <c r="E5" s="116"/>
      <c r="F5" s="117">
        <v>48794</v>
      </c>
      <c r="G5" s="118"/>
      <c r="H5" s="119"/>
    </row>
    <row r="6" spans="1:8">
      <c r="A6" s="120"/>
      <c r="B6" s="121"/>
      <c r="C6" s="122"/>
      <c r="D6" s="123">
        <v>13868</v>
      </c>
      <c r="E6" s="124"/>
      <c r="F6" s="125">
        <v>25698</v>
      </c>
      <c r="G6" s="126"/>
      <c r="H6" s="127"/>
    </row>
    <row r="7" spans="1:8">
      <c r="A7" s="108" t="s">
        <v>518</v>
      </c>
      <c r="B7" s="113"/>
      <c r="C7" s="114"/>
      <c r="D7" s="115">
        <v>28803</v>
      </c>
      <c r="E7" s="116"/>
      <c r="F7" s="117">
        <v>47129</v>
      </c>
      <c r="G7" s="118"/>
      <c r="H7" s="119"/>
    </row>
    <row r="8" spans="1:8">
      <c r="A8" s="120"/>
      <c r="B8" s="121"/>
      <c r="C8" s="122"/>
      <c r="D8" s="123">
        <v>12097</v>
      </c>
      <c r="E8" s="124"/>
      <c r="F8" s="125">
        <v>23069</v>
      </c>
      <c r="G8" s="126"/>
      <c r="H8" s="127"/>
    </row>
    <row r="9" spans="1:8">
      <c r="A9" s="108" t="s">
        <v>519</v>
      </c>
      <c r="B9" s="113"/>
      <c r="C9" s="114"/>
      <c r="D9" s="115">
        <v>31382</v>
      </c>
      <c r="E9" s="116"/>
      <c r="F9" s="117">
        <v>50848</v>
      </c>
      <c r="G9" s="118"/>
      <c r="H9" s="119"/>
    </row>
    <row r="10" spans="1:8">
      <c r="A10" s="120"/>
      <c r="B10" s="121"/>
      <c r="C10" s="122"/>
      <c r="D10" s="123">
        <v>11968</v>
      </c>
      <c r="E10" s="124"/>
      <c r="F10" s="125">
        <v>22583</v>
      </c>
      <c r="G10" s="126"/>
      <c r="H10" s="127"/>
    </row>
    <row r="11" spans="1:8">
      <c r="A11" s="108" t="s">
        <v>520</v>
      </c>
      <c r="B11" s="113"/>
      <c r="C11" s="114"/>
      <c r="D11" s="115">
        <v>38140</v>
      </c>
      <c r="E11" s="116"/>
      <c r="F11" s="117">
        <v>53572</v>
      </c>
      <c r="G11" s="118"/>
      <c r="H11" s="119"/>
    </row>
    <row r="12" spans="1:8">
      <c r="A12" s="120"/>
      <c r="B12" s="121"/>
      <c r="C12" s="128"/>
      <c r="D12" s="123">
        <v>15716</v>
      </c>
      <c r="E12" s="124"/>
      <c r="F12" s="125">
        <v>25259</v>
      </c>
      <c r="G12" s="126"/>
      <c r="H12" s="127"/>
    </row>
    <row r="13" spans="1:8">
      <c r="A13" s="108"/>
      <c r="B13" s="113"/>
      <c r="C13" s="129"/>
      <c r="D13" s="130">
        <v>34266</v>
      </c>
      <c r="E13" s="131"/>
      <c r="F13" s="132">
        <v>50535</v>
      </c>
      <c r="G13" s="133"/>
      <c r="H13" s="119"/>
    </row>
    <row r="14" spans="1:8">
      <c r="A14" s="120"/>
      <c r="B14" s="121"/>
      <c r="C14" s="122"/>
      <c r="D14" s="123">
        <v>15418</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0.06</v>
      </c>
      <c r="C19" s="134">
        <f>ROUND(VALUE(SUBSTITUTE(実質収支比率等に係る経年分析!G$48,"▲","-")),2)</f>
        <v>0.06</v>
      </c>
      <c r="D19" s="134">
        <f>ROUND(VALUE(SUBSTITUTE(実質収支比率等に係る経年分析!H$48,"▲","-")),2)</f>
        <v>0.05</v>
      </c>
      <c r="E19" s="134">
        <f>ROUND(VALUE(SUBSTITUTE(実質収支比率等に係る経年分析!I$48,"▲","-")),2)</f>
        <v>3.17</v>
      </c>
      <c r="F19" s="134">
        <f>ROUND(VALUE(SUBSTITUTE(実質収支比率等に係る経年分析!J$48,"▲","-")),2)</f>
        <v>0.06</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15.76</v>
      </c>
      <c r="E20" s="134">
        <f>ROUND(VALUE(SUBSTITUTE(実質収支比率等に係る経年分析!I$47,"▲","-")),2)</f>
        <v>20.7</v>
      </c>
      <c r="F20" s="134">
        <f>ROUND(VALUE(SUBSTITUTE(実質収支比率等に係る経年分析!J$47,"▲","-")),2)</f>
        <v>21.29</v>
      </c>
    </row>
    <row r="21" spans="1:11">
      <c r="A21" s="134" t="s">
        <v>44</v>
      </c>
      <c r="B21" s="134">
        <f>IF(ISNUMBER(VALUE(SUBSTITUTE(実質収支比率等に係る経年分析!F$49,"▲","-"))),ROUND(VALUE(SUBSTITUTE(実質収支比率等に係る経年分析!F$49,"▲","-")),2),NA())</f>
        <v>0</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15.76</v>
      </c>
      <c r="E21" s="134">
        <f>IF(ISNUMBER(VALUE(SUBSTITUTE(実質収支比率等に係る経年分析!I$49,"▲","-"))),ROUND(VALUE(SUBSTITUTE(実質収支比率等に係る経年分析!I$49,"▲","-")),2),NA())</f>
        <v>8.23</v>
      </c>
      <c r="F21" s="134">
        <f>IF(ISNUMBER(VALUE(SUBSTITUTE(実質収支比率等に係る経年分析!J$49,"▲","-"))),ROUND(VALUE(SUBSTITUTE(実質収支比率等に係る経年分析!J$49,"▲","-")),2),NA())</f>
        <v>-2.94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0.56000000000000005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0.76</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2.2599999999999998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2.81</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4.1900000000000004</v>
      </c>
    </row>
    <row r="33" spans="1:16">
      <c r="A33" s="135" t="str">
        <f>IF(連結実質赤字比率に係る赤字・黒字の構成分析!C$37="",NA(),連結実質赤字比率に係る赤字・黒字の構成分析!C$37)</f>
        <v>高速鉄道事業会計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9.6999999999999993</v>
      </c>
    </row>
    <row r="34" spans="1:16">
      <c r="A34" s="135" t="str">
        <f>IF(連結実質赤字比率に係る赤字・黒字の構成分析!C$36="",NA(),連結実質赤字比率に係る赤字・黒字の構成分析!C$36)</f>
        <v>中央卸売市場事業会計</v>
      </c>
      <c r="B34" s="135">
        <f>IF(ROUND(VALUE(SUBSTITUTE(連結実質赤字比率に係る赤字・黒字の構成分析!F$36,"▲", "-")), 2) &lt; 0, ABS(ROUND(VALUE(SUBSTITUTE(連結実質赤字比率に係る赤字・黒字の構成分析!F$36,"▲", "-")), 2)), NA())</f>
        <v>1.24</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0.87</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0.65</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0.38</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0.18</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国民健康保険事業会計</v>
      </c>
      <c r="B35" s="135">
        <f>IF(ROUND(VALUE(SUBSTITUTE(連結実質赤字比率に係る赤字・黒字の構成分析!F$35,"▲", "-")), 2) &lt; 0, ABS(ROUND(VALUE(SUBSTITUTE(連結実質赤字比率に係る赤字・黒字の構成分析!F$35,"▲", "-")), 2)), NA())</f>
        <v>3.39</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2.37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2.04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1.69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1.61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自動車運送事業会計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7.0000000000000007E-2</v>
      </c>
      <c r="D36" s="135">
        <f>IF(ROUND(VALUE(SUBSTITUTE(連結実質赤字比率に係る赤字・黒字の構成分析!G$34,"▲", "-")), 2) &lt; 0, ABS(ROUND(VALUE(SUBSTITUTE(連結実質赤字比率に係る赤字・黒字の構成分析!G$34,"▲", "-")), 2)), NA())</f>
        <v>0.11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0.08</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0.19</v>
      </c>
      <c r="J36" s="135">
        <f>IF(ROUND(VALUE(SUBSTITUTE(連結実質赤字比率に係る赤字・黒字の構成分析!J$34,"▲", "-")), 2) &lt; 0, ABS(ROUND(VALUE(SUBSTITUTE(連結実質赤字比率に係る赤字・黒字の構成分析!J$34,"▲", "-")), 2)), NA())</f>
        <v>2.17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183533</v>
      </c>
      <c r="E42" s="136"/>
      <c r="F42" s="136"/>
      <c r="G42" s="136">
        <f>'実質公債費比率（分子）の構造'!L$52</f>
        <v>187748</v>
      </c>
      <c r="H42" s="136"/>
      <c r="I42" s="136"/>
      <c r="J42" s="136">
        <f>'実質公債費比率（分子）の構造'!M$52</f>
        <v>191699</v>
      </c>
      <c r="K42" s="136"/>
      <c r="L42" s="136"/>
      <c r="M42" s="136">
        <f>'実質公債費比率（分子）の構造'!N$52</f>
        <v>188135</v>
      </c>
      <c r="N42" s="136"/>
      <c r="O42" s="136"/>
      <c r="P42" s="136">
        <f>'実質公債費比率（分子）の構造'!O$52</f>
        <v>188624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207</v>
      </c>
      <c r="C44" s="136"/>
      <c r="D44" s="136"/>
      <c r="E44" s="136">
        <f>'実質公債費比率（分子）の構造'!L$50</f>
        <v>228</v>
      </c>
      <c r="F44" s="136"/>
      <c r="G44" s="136"/>
      <c r="H44" s="136">
        <f>'実質公債費比率（分子）の構造'!M$50</f>
        <v>224</v>
      </c>
      <c r="I44" s="136"/>
      <c r="J44" s="136"/>
      <c r="K44" s="136">
        <f>'実質公債費比率（分子）の構造'!N$50</f>
        <v>199</v>
      </c>
      <c r="L44" s="136"/>
      <c r="M44" s="136"/>
      <c r="N44" s="136">
        <f>'実質公債費比率（分子）の構造'!O$50</f>
        <v>6566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48346</v>
      </c>
      <c r="C46" s="136"/>
      <c r="D46" s="136"/>
      <c r="E46" s="136">
        <f>'実質公債費比率（分子）の構造'!L$48</f>
        <v>45409</v>
      </c>
      <c r="F46" s="136"/>
      <c r="G46" s="136"/>
      <c r="H46" s="136">
        <f>'実質公債費比率（分子）の構造'!M$48</f>
        <v>50534</v>
      </c>
      <c r="I46" s="136"/>
      <c r="J46" s="136"/>
      <c r="K46" s="136">
        <f>'実質公債費比率（分子）の構造'!N$48</f>
        <v>49827</v>
      </c>
      <c r="L46" s="136"/>
      <c r="M46" s="136"/>
      <c r="N46" s="136">
        <f>'実質公債費比率（分子）の構造'!O$48</f>
        <v>49786</v>
      </c>
      <c r="O46" s="136"/>
      <c r="P46" s="136"/>
    </row>
    <row r="47" spans="1:16">
      <c r="A47" s="136" t="s">
        <v>56</v>
      </c>
      <c r="B47" s="136">
        <f>'実質公債費比率（分子）の構造'!K$47</f>
        <v>83190</v>
      </c>
      <c r="C47" s="136"/>
      <c r="D47" s="136"/>
      <c r="E47" s="136">
        <f>'実質公債費比率（分子）の構造'!L$47</f>
        <v>86298</v>
      </c>
      <c r="F47" s="136"/>
      <c r="G47" s="136"/>
      <c r="H47" s="136">
        <f>'実質公債費比率（分子）の構造'!M$47</f>
        <v>87651</v>
      </c>
      <c r="I47" s="136"/>
      <c r="J47" s="136"/>
      <c r="K47" s="136">
        <f>'実質公債費比率（分子）の構造'!N$47</f>
        <v>90165</v>
      </c>
      <c r="L47" s="136"/>
      <c r="M47" s="136"/>
      <c r="N47" s="136">
        <f>'実質公債費比率（分子）の構造'!O$47</f>
        <v>91953</v>
      </c>
      <c r="O47" s="136"/>
      <c r="P47" s="136"/>
    </row>
    <row r="48" spans="1:16">
      <c r="A48" s="136" t="s">
        <v>57</v>
      </c>
      <c r="B48" s="136">
        <f>'実質公債費比率（分子）の構造'!K$46</f>
        <v>3569</v>
      </c>
      <c r="C48" s="136"/>
      <c r="D48" s="136"/>
      <c r="E48" s="136">
        <f>'実質公債費比率（分子）の構造'!L$46</f>
        <v>763</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113044</v>
      </c>
      <c r="C49" s="136"/>
      <c r="D49" s="136"/>
      <c r="E49" s="136">
        <f>'実質公債費比率（分子）の構造'!L$45</f>
        <v>112111</v>
      </c>
      <c r="F49" s="136"/>
      <c r="G49" s="136"/>
      <c r="H49" s="136">
        <f>'実質公債費比率（分子）の構造'!M$45</f>
        <v>110818</v>
      </c>
      <c r="I49" s="136"/>
      <c r="J49" s="136"/>
      <c r="K49" s="136">
        <f>'実質公債費比率（分子）の構造'!N$45</f>
        <v>106719</v>
      </c>
      <c r="L49" s="136"/>
      <c r="M49" s="136"/>
      <c r="N49" s="136">
        <f>'実質公債費比率（分子）の構造'!O$45</f>
        <v>104895</v>
      </c>
      <c r="O49" s="136"/>
      <c r="P49" s="136"/>
    </row>
    <row r="50" spans="1:16">
      <c r="A50" s="136" t="s">
        <v>59</v>
      </c>
      <c r="B50" s="136" t="e">
        <f>NA()</f>
        <v>#N/A</v>
      </c>
      <c r="C50" s="136">
        <f>IF(ISNUMBER('実質公債費比率（分子）の構造'!K$53),'実質公債費比率（分子）の構造'!K$53,NA())</f>
        <v>64823</v>
      </c>
      <c r="D50" s="136" t="e">
        <f>NA()</f>
        <v>#N/A</v>
      </c>
      <c r="E50" s="136" t="e">
        <f>NA()</f>
        <v>#N/A</v>
      </c>
      <c r="F50" s="136">
        <f>IF(ISNUMBER('実質公債費比率（分子）の構造'!L$53),'実質公債費比率（分子）の構造'!L$53,NA())</f>
        <v>57061</v>
      </c>
      <c r="G50" s="136" t="e">
        <f>NA()</f>
        <v>#N/A</v>
      </c>
      <c r="H50" s="136" t="e">
        <f>NA()</f>
        <v>#N/A</v>
      </c>
      <c r="I50" s="136">
        <f>IF(ISNUMBER('実質公債費比率（分子）の構造'!M$53),'実質公債費比率（分子）の構造'!M$53,NA())</f>
        <v>57528</v>
      </c>
      <c r="J50" s="136" t="e">
        <f>NA()</f>
        <v>#N/A</v>
      </c>
      <c r="K50" s="136" t="e">
        <f>NA()</f>
        <v>#N/A</v>
      </c>
      <c r="L50" s="136">
        <f>IF(ISNUMBER('実質公債費比率（分子）の構造'!N$53),'実質公債費比率（分子）の構造'!N$53,NA())</f>
        <v>58775</v>
      </c>
      <c r="M50" s="136" t="e">
        <f>NA()</f>
        <v>#N/A</v>
      </c>
      <c r="N50" s="136" t="e">
        <f>NA()</f>
        <v>#N/A</v>
      </c>
      <c r="O50" s="136">
        <f>IF(ISNUMBER('実質公債費比率（分子）の構造'!O$53),'実質公債費比率（分子）の構造'!O$53,NA())</f>
        <v>64576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1376206</v>
      </c>
      <c r="E56" s="135"/>
      <c r="F56" s="135"/>
      <c r="G56" s="135">
        <f>'将来負担比率（分子）の構造'!J$51</f>
        <v>1390381</v>
      </c>
      <c r="H56" s="135"/>
      <c r="I56" s="135"/>
      <c r="J56" s="135">
        <f>'将来負担比率（分子）の構造'!K$51</f>
        <v>1403615</v>
      </c>
      <c r="K56" s="135"/>
      <c r="L56" s="135"/>
      <c r="M56" s="135">
        <f>'将来負担比率（分子）の構造'!L$51</f>
        <v>1425088</v>
      </c>
      <c r="N56" s="135"/>
      <c r="O56" s="135"/>
      <c r="P56" s="135">
        <f>'将来負担比率（分子）の構造'!M$51</f>
        <v>1416002</v>
      </c>
    </row>
    <row r="57" spans="1:16">
      <c r="A57" s="135" t="s">
        <v>35</v>
      </c>
      <c r="B57" s="135"/>
      <c r="C57" s="135"/>
      <c r="D57" s="135">
        <f>'将来負担比率（分子）の構造'!I$50</f>
        <v>852936</v>
      </c>
      <c r="E57" s="135"/>
      <c r="F57" s="135"/>
      <c r="G57" s="135">
        <f>'将来負担比率（分子）の構造'!J$50</f>
        <v>872648</v>
      </c>
      <c r="H57" s="135"/>
      <c r="I57" s="135"/>
      <c r="J57" s="135">
        <f>'将来負担比率（分子）の構造'!K$50</f>
        <v>836279</v>
      </c>
      <c r="K57" s="135"/>
      <c r="L57" s="135"/>
      <c r="M57" s="135">
        <f>'将来負担比率（分子）の構造'!L$50</f>
        <v>786637</v>
      </c>
      <c r="N57" s="135"/>
      <c r="O57" s="135"/>
      <c r="P57" s="135">
        <f>'将来負担比率（分子）の構造'!M$50</f>
        <v>771342</v>
      </c>
    </row>
    <row r="58" spans="1:16">
      <c r="A58" s="135" t="s">
        <v>34</v>
      </c>
      <c r="B58" s="135"/>
      <c r="C58" s="135"/>
      <c r="D58" s="135">
        <f>'将来負担比率（分子）の構造'!I$49</f>
        <v>480368</v>
      </c>
      <c r="E58" s="135"/>
      <c r="F58" s="135"/>
      <c r="G58" s="135">
        <f>'将来負担比率（分子）の構造'!J$49</f>
        <v>540785</v>
      </c>
      <c r="H58" s="135"/>
      <c r="I58" s="135"/>
      <c r="J58" s="135">
        <f>'将来負担比率（分子）の構造'!K$49</f>
        <v>605912</v>
      </c>
      <c r="K58" s="135"/>
      <c r="L58" s="135"/>
      <c r="M58" s="135">
        <f>'将来負担比率（分子）の構造'!L$49</f>
        <v>689906</v>
      </c>
      <c r="N58" s="135"/>
      <c r="O58" s="135"/>
      <c r="P58" s="135">
        <f>'将来負担比率（分子）の構造'!M$49</f>
        <v>733418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80410</v>
      </c>
      <c r="C61" s="135"/>
      <c r="D61" s="135"/>
      <c r="E61" s="135">
        <f>'将来負担比率（分子）の構造'!J$46</f>
        <v>75005</v>
      </c>
      <c r="F61" s="135"/>
      <c r="G61" s="135"/>
      <c r="H61" s="135">
        <f>'将来負担比率（分子）の構造'!K$46</f>
        <v>67018</v>
      </c>
      <c r="I61" s="135"/>
      <c r="J61" s="135"/>
      <c r="K61" s="135">
        <f>'将来負担比率（分子）の構造'!L$46</f>
        <v>42726</v>
      </c>
      <c r="L61" s="135"/>
      <c r="M61" s="135"/>
      <c r="N61" s="135">
        <f>'将来負担比率（分子）の構造'!M$46</f>
        <v>37382</v>
      </c>
      <c r="O61" s="135"/>
      <c r="P61" s="135"/>
    </row>
    <row r="62" spans="1:16">
      <c r="A62" s="135" t="s">
        <v>29</v>
      </c>
      <c r="B62" s="135">
        <f>'将来負担比率（分子）の構造'!I$45</f>
        <v>243074</v>
      </c>
      <c r="C62" s="135"/>
      <c r="D62" s="135"/>
      <c r="E62" s="135">
        <f>'将来負担比率（分子）の構造'!J$45</f>
        <v>234333</v>
      </c>
      <c r="F62" s="135"/>
      <c r="G62" s="135"/>
      <c r="H62" s="135">
        <f>'将来負担比率（分子）の構造'!K$45</f>
        <v>210773</v>
      </c>
      <c r="I62" s="135"/>
      <c r="J62" s="135"/>
      <c r="K62" s="135">
        <f>'将来負担比率（分子）の構造'!L$45</f>
        <v>182862</v>
      </c>
      <c r="L62" s="135"/>
      <c r="M62" s="135"/>
      <c r="N62" s="135">
        <f>'将来負担比率（分子）の構造'!M$45</f>
        <v>178100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661504</v>
      </c>
      <c r="C64" s="135"/>
      <c r="D64" s="135"/>
      <c r="E64" s="135">
        <f>'将来負担比率（分子）の構造'!J$43</f>
        <v>646210</v>
      </c>
      <c r="F64" s="135"/>
      <c r="G64" s="135"/>
      <c r="H64" s="135">
        <f>'将来負担比率（分子）の構造'!K$43</f>
        <v>611478</v>
      </c>
      <c r="I64" s="135"/>
      <c r="J64" s="135"/>
      <c r="K64" s="135">
        <f>'将来負担比率（分子）の構造'!L$43</f>
        <v>572134</v>
      </c>
      <c r="L64" s="135"/>
      <c r="M64" s="135"/>
      <c r="N64" s="135">
        <f>'将来負担比率（分子）の構造'!M$43</f>
        <v>499277</v>
      </c>
      <c r="O64" s="135"/>
      <c r="P64" s="135"/>
    </row>
    <row r="65" spans="1:16">
      <c r="A65" s="135" t="s">
        <v>26</v>
      </c>
      <c r="B65" s="135">
        <f>'将来負担比率（分子）の構造'!I$42</f>
        <v>7573</v>
      </c>
      <c r="C65" s="135"/>
      <c r="D65" s="135"/>
      <c r="E65" s="135">
        <f>'将来負担比率（分子）の構造'!J$42</f>
        <v>7396</v>
      </c>
      <c r="F65" s="135"/>
      <c r="G65" s="135"/>
      <c r="H65" s="135">
        <f>'将来負担比率（分子）の構造'!K$42</f>
        <v>7275</v>
      </c>
      <c r="I65" s="135"/>
      <c r="J65" s="135"/>
      <c r="K65" s="135">
        <f>'将来負担比率（分子）の構造'!L$42</f>
        <v>7170</v>
      </c>
      <c r="L65" s="135"/>
      <c r="M65" s="135"/>
      <c r="N65" s="135">
        <f>'将来負担比率（分子）の構造'!M$42</f>
        <v>65361</v>
      </c>
      <c r="O65" s="135"/>
      <c r="P65" s="135"/>
    </row>
    <row r="66" spans="1:16">
      <c r="A66" s="135" t="s">
        <v>25</v>
      </c>
      <c r="B66" s="135">
        <f>'将来負担比率（分子）の構造'!I$41</f>
        <v>3101742</v>
      </c>
      <c r="C66" s="135"/>
      <c r="D66" s="135"/>
      <c r="E66" s="135">
        <f>'将来負担比率（分子）の構造'!J$41</f>
        <v>3113123</v>
      </c>
      <c r="F66" s="135"/>
      <c r="G66" s="135"/>
      <c r="H66" s="135">
        <f>'将来負担比率（分子）の構造'!K$41</f>
        <v>3103469</v>
      </c>
      <c r="I66" s="135"/>
      <c r="J66" s="135"/>
      <c r="K66" s="135">
        <f>'将来負担比率（分子）の構造'!L$41</f>
        <v>3084296</v>
      </c>
      <c r="L66" s="135"/>
      <c r="M66" s="135"/>
      <c r="N66" s="135">
        <f>'将来負担比率（分子）の構造'!M$41</f>
        <v>3056138</v>
      </c>
      <c r="O66" s="135"/>
      <c r="P66" s="135"/>
    </row>
    <row r="67" spans="1:16">
      <c r="A67" s="135" t="s">
        <v>63</v>
      </c>
      <c r="B67" s="135" t="e">
        <f>NA()</f>
        <v>#N/A</v>
      </c>
      <c r="C67" s="135">
        <f>IF(ISNUMBER('将来負担比率（分子）の構造'!I$52), IF('将来負担比率（分子）の構造'!I$52 &lt; 0, 0, '将来負担比率（分子）の構造'!I$52), NA())</f>
        <v>1384794</v>
      </c>
      <c r="D67" s="135" t="e">
        <f>NA()</f>
        <v>#N/A</v>
      </c>
      <c r="E67" s="135" t="e">
        <f>NA()</f>
        <v>#N/A</v>
      </c>
      <c r="F67" s="135">
        <f>IF(ISNUMBER('将来負担比率（分子）の構造'!J$52), IF('将来負担比率（分子）の構造'!J$52 &lt; 0, 0, '将来負担比率（分子）の構造'!J$52), NA())</f>
        <v>1272254</v>
      </c>
      <c r="G67" s="135" t="e">
        <f>NA()</f>
        <v>#N/A</v>
      </c>
      <c r="H67" s="135" t="e">
        <f>NA()</f>
        <v>#N/A</v>
      </c>
      <c r="I67" s="135">
        <f>IF(ISNUMBER('将来負担比率（分子）の構造'!K$52), IF('将来負担比率（分子）の構造'!K$52 &lt; 0, 0, '将来負担比率（分子）の構造'!K$52), NA())</f>
        <v>1154207</v>
      </c>
      <c r="J67" s="135" t="e">
        <f>NA()</f>
        <v>#N/A</v>
      </c>
      <c r="K67" s="135" t="e">
        <f>NA()</f>
        <v>#N/A</v>
      </c>
      <c r="L67" s="135">
        <f>IF(ISNUMBER('将来負担比率（分子）の構造'!L$52), IF('将来負担比率（分子）の構造'!L$52 &lt; 0, 0, '将来負担比率（分子）の構造'!L$52), NA())</f>
        <v>987558</v>
      </c>
      <c r="M67" s="135" t="e">
        <f>NA()</f>
        <v>#N/A</v>
      </c>
      <c r="N67" s="135" t="e">
        <f>NA()</f>
        <v>#N/A</v>
      </c>
      <c r="O67" s="135">
        <f>IF(ISNUMBER('将来負担比率（分子）の構造'!M$52), IF('将来負担比率（分子）の構造'!M$52 &lt; 0, 0, '将来負担比率（分子）の構造'!M$52), NA())</f>
        <v>915495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659255786</v>
      </c>
      <c r="S5" s="583"/>
      <c r="T5" s="583"/>
      <c r="U5" s="583"/>
      <c r="V5" s="583"/>
      <c r="W5" s="583"/>
      <c r="X5" s="583"/>
      <c r="Y5" s="584"/>
      <c r="Z5" s="585">
        <v>40.200000000000003</v>
      </c>
      <c r="AA5" s="585"/>
      <c r="AB5" s="585"/>
      <c r="AC5" s="585"/>
      <c r="AD5" s="586">
        <v>604112776</v>
      </c>
      <c r="AE5" s="586"/>
      <c r="AF5" s="586"/>
      <c r="AG5" s="586"/>
      <c r="AH5" s="586"/>
      <c r="AI5" s="586"/>
      <c r="AJ5" s="586"/>
      <c r="AK5" s="586"/>
      <c r="AL5" s="587">
        <v>83.5</v>
      </c>
      <c r="AM5" s="588"/>
      <c r="AN5" s="588"/>
      <c r="AO5" s="589"/>
      <c r="AP5" s="579" t="s">
        <v>209</v>
      </c>
      <c r="AQ5" s="580"/>
      <c r="AR5" s="580"/>
      <c r="AS5" s="580"/>
      <c r="AT5" s="580"/>
      <c r="AU5" s="580"/>
      <c r="AV5" s="580"/>
      <c r="AW5" s="580"/>
      <c r="AX5" s="580"/>
      <c r="AY5" s="580"/>
      <c r="AZ5" s="580"/>
      <c r="BA5" s="580"/>
      <c r="BB5" s="580"/>
      <c r="BC5" s="580"/>
      <c r="BD5" s="580"/>
      <c r="BE5" s="580"/>
      <c r="BF5" s="581"/>
      <c r="BG5" s="593">
        <v>577834988</v>
      </c>
      <c r="BH5" s="594"/>
      <c r="BI5" s="594"/>
      <c r="BJ5" s="594"/>
      <c r="BK5" s="594"/>
      <c r="BL5" s="594"/>
      <c r="BM5" s="594"/>
      <c r="BN5" s="595"/>
      <c r="BO5" s="596">
        <v>87.6</v>
      </c>
      <c r="BP5" s="596"/>
      <c r="BQ5" s="596"/>
      <c r="BR5" s="596"/>
      <c r="BS5" s="597">
        <v>16452292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5987396</v>
      </c>
      <c r="S6" s="594"/>
      <c r="T6" s="594"/>
      <c r="U6" s="594"/>
      <c r="V6" s="594"/>
      <c r="W6" s="594"/>
      <c r="X6" s="594"/>
      <c r="Y6" s="595"/>
      <c r="Z6" s="596">
        <v>0.4</v>
      </c>
      <c r="AA6" s="596"/>
      <c r="AB6" s="596"/>
      <c r="AC6" s="596"/>
      <c r="AD6" s="597">
        <v>5987396</v>
      </c>
      <c r="AE6" s="597"/>
      <c r="AF6" s="597"/>
      <c r="AG6" s="597"/>
      <c r="AH6" s="597"/>
      <c r="AI6" s="597"/>
      <c r="AJ6" s="597"/>
      <c r="AK6" s="597"/>
      <c r="AL6" s="598">
        <v>0.8</v>
      </c>
      <c r="AM6" s="599"/>
      <c r="AN6" s="599"/>
      <c r="AO6" s="600"/>
      <c r="AP6" s="590" t="s">
        <v>214</v>
      </c>
      <c r="AQ6" s="591"/>
      <c r="AR6" s="591"/>
      <c r="AS6" s="591"/>
      <c r="AT6" s="591"/>
      <c r="AU6" s="591"/>
      <c r="AV6" s="591"/>
      <c r="AW6" s="591"/>
      <c r="AX6" s="591"/>
      <c r="AY6" s="591"/>
      <c r="AZ6" s="591"/>
      <c r="BA6" s="591"/>
      <c r="BB6" s="591"/>
      <c r="BC6" s="591"/>
      <c r="BD6" s="591"/>
      <c r="BE6" s="591"/>
      <c r="BF6" s="592"/>
      <c r="BG6" s="593">
        <v>577834988</v>
      </c>
      <c r="BH6" s="594"/>
      <c r="BI6" s="594"/>
      <c r="BJ6" s="594"/>
      <c r="BK6" s="594"/>
      <c r="BL6" s="594"/>
      <c r="BM6" s="594"/>
      <c r="BN6" s="595"/>
      <c r="BO6" s="596">
        <v>87.6</v>
      </c>
      <c r="BP6" s="596"/>
      <c r="BQ6" s="596"/>
      <c r="BR6" s="596"/>
      <c r="BS6" s="597">
        <v>16452292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2507319</v>
      </c>
      <c r="CS6" s="594"/>
      <c r="CT6" s="594"/>
      <c r="CU6" s="594"/>
      <c r="CV6" s="594"/>
      <c r="CW6" s="594"/>
      <c r="CX6" s="594"/>
      <c r="CY6" s="595"/>
      <c r="CZ6" s="596">
        <v>0.2</v>
      </c>
      <c r="DA6" s="596"/>
      <c r="DB6" s="596"/>
      <c r="DC6" s="596"/>
      <c r="DD6" s="602">
        <v>3170</v>
      </c>
      <c r="DE6" s="594"/>
      <c r="DF6" s="594"/>
      <c r="DG6" s="594"/>
      <c r="DH6" s="594"/>
      <c r="DI6" s="594"/>
      <c r="DJ6" s="594"/>
      <c r="DK6" s="594"/>
      <c r="DL6" s="594"/>
      <c r="DM6" s="594"/>
      <c r="DN6" s="594"/>
      <c r="DO6" s="594"/>
      <c r="DP6" s="595"/>
      <c r="DQ6" s="602">
        <v>2502731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1412540</v>
      </c>
      <c r="S7" s="594"/>
      <c r="T7" s="594"/>
      <c r="U7" s="594"/>
      <c r="V7" s="594"/>
      <c r="W7" s="594"/>
      <c r="X7" s="594"/>
      <c r="Y7" s="595"/>
      <c r="Z7" s="596">
        <v>0.1</v>
      </c>
      <c r="AA7" s="596"/>
      <c r="AB7" s="596"/>
      <c r="AC7" s="596"/>
      <c r="AD7" s="597">
        <v>1412540</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273331579</v>
      </c>
      <c r="BH7" s="594"/>
      <c r="BI7" s="594"/>
      <c r="BJ7" s="594"/>
      <c r="BK7" s="594"/>
      <c r="BL7" s="594"/>
      <c r="BM7" s="594"/>
      <c r="BN7" s="595"/>
      <c r="BO7" s="596">
        <v>41.5</v>
      </c>
      <c r="BP7" s="596"/>
      <c r="BQ7" s="596"/>
      <c r="BR7" s="596"/>
      <c r="BS7" s="597">
        <v>16452292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108513799</v>
      </c>
      <c r="CS7" s="594"/>
      <c r="CT7" s="594"/>
      <c r="CU7" s="594"/>
      <c r="CV7" s="594"/>
      <c r="CW7" s="594"/>
      <c r="CX7" s="594"/>
      <c r="CY7" s="595"/>
      <c r="CZ7" s="596">
        <v>6.6</v>
      </c>
      <c r="DA7" s="596"/>
      <c r="DB7" s="596"/>
      <c r="DC7" s="596"/>
      <c r="DD7" s="602">
        <v>6479797</v>
      </c>
      <c r="DE7" s="594"/>
      <c r="DF7" s="594"/>
      <c r="DG7" s="594"/>
      <c r="DH7" s="594"/>
      <c r="DI7" s="594"/>
      <c r="DJ7" s="594"/>
      <c r="DK7" s="594"/>
      <c r="DL7" s="594"/>
      <c r="DM7" s="594"/>
      <c r="DN7" s="594"/>
      <c r="DO7" s="594"/>
      <c r="DP7" s="595"/>
      <c r="DQ7" s="602">
        <v>92985555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3818329</v>
      </c>
      <c r="S8" s="594"/>
      <c r="T8" s="594"/>
      <c r="U8" s="594"/>
      <c r="V8" s="594"/>
      <c r="W8" s="594"/>
      <c r="X8" s="594"/>
      <c r="Y8" s="595"/>
      <c r="Z8" s="596">
        <v>0.2</v>
      </c>
      <c r="AA8" s="596"/>
      <c r="AB8" s="596"/>
      <c r="AC8" s="596"/>
      <c r="AD8" s="597">
        <v>3818329</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4009438</v>
      </c>
      <c r="BH8" s="594"/>
      <c r="BI8" s="594"/>
      <c r="BJ8" s="594"/>
      <c r="BK8" s="594"/>
      <c r="BL8" s="594"/>
      <c r="BM8" s="594"/>
      <c r="BN8" s="595"/>
      <c r="BO8" s="596">
        <v>0.6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702677234</v>
      </c>
      <c r="CS8" s="594"/>
      <c r="CT8" s="594"/>
      <c r="CU8" s="594"/>
      <c r="CV8" s="594"/>
      <c r="CW8" s="594"/>
      <c r="CX8" s="594"/>
      <c r="CY8" s="595"/>
      <c r="CZ8" s="596">
        <v>43</v>
      </c>
      <c r="DA8" s="596"/>
      <c r="DB8" s="596"/>
      <c r="DC8" s="596"/>
      <c r="DD8" s="602">
        <v>8177858</v>
      </c>
      <c r="DE8" s="594"/>
      <c r="DF8" s="594"/>
      <c r="DG8" s="594"/>
      <c r="DH8" s="594"/>
      <c r="DI8" s="594"/>
      <c r="DJ8" s="594"/>
      <c r="DK8" s="594"/>
      <c r="DL8" s="594"/>
      <c r="DM8" s="594"/>
      <c r="DN8" s="594"/>
      <c r="DO8" s="594"/>
      <c r="DP8" s="595"/>
      <c r="DQ8" s="602">
        <v>298301869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2013538</v>
      </c>
      <c r="S9" s="594"/>
      <c r="T9" s="594"/>
      <c r="U9" s="594"/>
      <c r="V9" s="594"/>
      <c r="W9" s="594"/>
      <c r="X9" s="594"/>
      <c r="Y9" s="595"/>
      <c r="Z9" s="596">
        <v>0.1</v>
      </c>
      <c r="AA9" s="596"/>
      <c r="AB9" s="596"/>
      <c r="AC9" s="596"/>
      <c r="AD9" s="597">
        <v>2013538</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134345471</v>
      </c>
      <c r="BH9" s="594"/>
      <c r="BI9" s="594"/>
      <c r="BJ9" s="594"/>
      <c r="BK9" s="594"/>
      <c r="BL9" s="594"/>
      <c r="BM9" s="594"/>
      <c r="BN9" s="595"/>
      <c r="BO9" s="596">
        <v>20.399999999999999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85210011</v>
      </c>
      <c r="CS9" s="594"/>
      <c r="CT9" s="594"/>
      <c r="CU9" s="594"/>
      <c r="CV9" s="594"/>
      <c r="CW9" s="594"/>
      <c r="CX9" s="594"/>
      <c r="CY9" s="595"/>
      <c r="CZ9" s="596">
        <v>5.2</v>
      </c>
      <c r="DA9" s="596"/>
      <c r="DB9" s="596"/>
      <c r="DC9" s="596"/>
      <c r="DD9" s="602">
        <v>900255</v>
      </c>
      <c r="DE9" s="594"/>
      <c r="DF9" s="594"/>
      <c r="DG9" s="594"/>
      <c r="DH9" s="594"/>
      <c r="DI9" s="594"/>
      <c r="DJ9" s="594"/>
      <c r="DK9" s="594"/>
      <c r="DL9" s="594"/>
      <c r="DM9" s="594"/>
      <c r="DN9" s="594"/>
      <c r="DO9" s="594"/>
      <c r="DP9" s="595"/>
      <c r="DQ9" s="602">
        <v>61870867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42962811</v>
      </c>
      <c r="S10" s="594"/>
      <c r="T10" s="594"/>
      <c r="U10" s="594"/>
      <c r="V10" s="594"/>
      <c r="W10" s="594"/>
      <c r="X10" s="594"/>
      <c r="Y10" s="595"/>
      <c r="Z10" s="596">
        <v>2.6</v>
      </c>
      <c r="AA10" s="596"/>
      <c r="AB10" s="596"/>
      <c r="AC10" s="596"/>
      <c r="AD10" s="597">
        <v>42962811</v>
      </c>
      <c r="AE10" s="597"/>
      <c r="AF10" s="597"/>
      <c r="AG10" s="597"/>
      <c r="AH10" s="597"/>
      <c r="AI10" s="597"/>
      <c r="AJ10" s="597"/>
      <c r="AK10" s="597"/>
      <c r="AL10" s="598">
        <v>5.9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17976391</v>
      </c>
      <c r="BH10" s="594"/>
      <c r="BI10" s="594"/>
      <c r="BJ10" s="594"/>
      <c r="BK10" s="594"/>
      <c r="BL10" s="594"/>
      <c r="BM10" s="594"/>
      <c r="BN10" s="595"/>
      <c r="BO10" s="596">
        <v>2.7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565562</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227775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117000279</v>
      </c>
      <c r="BH11" s="594"/>
      <c r="BI11" s="594"/>
      <c r="BJ11" s="594"/>
      <c r="BK11" s="594"/>
      <c r="BL11" s="594"/>
      <c r="BM11" s="594"/>
      <c r="BN11" s="595"/>
      <c r="BO11" s="596">
        <v>17.7</v>
      </c>
      <c r="BP11" s="596"/>
      <c r="BQ11" s="596"/>
      <c r="BR11" s="596"/>
      <c r="BS11" s="602">
        <v>16452292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90567</v>
      </c>
      <c r="CS11" s="594"/>
      <c r="CT11" s="594"/>
      <c r="CU11" s="594"/>
      <c r="CV11" s="594"/>
      <c r="CW11" s="594"/>
      <c r="CX11" s="594"/>
      <c r="CY11" s="595"/>
      <c r="CZ11" s="596">
        <v>0</v>
      </c>
      <c r="DA11" s="596"/>
      <c r="DB11" s="596"/>
      <c r="DC11" s="596"/>
      <c r="DD11" s="602" t="s">
        <v>221</v>
      </c>
      <c r="DE11" s="594"/>
      <c r="DF11" s="594"/>
      <c r="DG11" s="594"/>
      <c r="DH11" s="594"/>
      <c r="DI11" s="594"/>
      <c r="DJ11" s="594"/>
      <c r="DK11" s="594"/>
      <c r="DL11" s="594"/>
      <c r="DM11" s="594"/>
      <c r="DN11" s="594"/>
      <c r="DO11" s="594"/>
      <c r="DP11" s="595"/>
      <c r="DQ11" s="602">
        <v>20898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271528912</v>
      </c>
      <c r="BH12" s="594"/>
      <c r="BI12" s="594"/>
      <c r="BJ12" s="594"/>
      <c r="BK12" s="594"/>
      <c r="BL12" s="594"/>
      <c r="BM12" s="594"/>
      <c r="BN12" s="595"/>
      <c r="BO12" s="596">
        <v>41.2</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101967110</v>
      </c>
      <c r="CS12" s="594"/>
      <c r="CT12" s="594"/>
      <c r="CU12" s="594"/>
      <c r="CV12" s="594"/>
      <c r="CW12" s="594"/>
      <c r="CX12" s="594"/>
      <c r="CY12" s="595"/>
      <c r="CZ12" s="596">
        <v>6.2</v>
      </c>
      <c r="DA12" s="596"/>
      <c r="DB12" s="596"/>
      <c r="DC12" s="596"/>
      <c r="DD12" s="602">
        <v>115847</v>
      </c>
      <c r="DE12" s="594"/>
      <c r="DF12" s="594"/>
      <c r="DG12" s="594"/>
      <c r="DH12" s="594"/>
      <c r="DI12" s="594"/>
      <c r="DJ12" s="594"/>
      <c r="DK12" s="594"/>
      <c r="DL12" s="594"/>
      <c r="DM12" s="594"/>
      <c r="DN12" s="594"/>
      <c r="DO12" s="594"/>
      <c r="DP12" s="595"/>
      <c r="DQ12" s="602">
        <v>512396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1442728</v>
      </c>
      <c r="S13" s="594"/>
      <c r="T13" s="594"/>
      <c r="U13" s="594"/>
      <c r="V13" s="594"/>
      <c r="W13" s="594"/>
      <c r="X13" s="594"/>
      <c r="Y13" s="595"/>
      <c r="Z13" s="596">
        <v>0.1</v>
      </c>
      <c r="AA13" s="596"/>
      <c r="AB13" s="596"/>
      <c r="AC13" s="596"/>
      <c r="AD13" s="597">
        <v>1442728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270775912</v>
      </c>
      <c r="BH13" s="594"/>
      <c r="BI13" s="594"/>
      <c r="BJ13" s="594"/>
      <c r="BK13" s="594"/>
      <c r="BL13" s="594"/>
      <c r="BM13" s="594"/>
      <c r="BN13" s="595"/>
      <c r="BO13" s="596">
        <v>41.1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167507056</v>
      </c>
      <c r="CS13" s="594"/>
      <c r="CT13" s="594"/>
      <c r="CU13" s="594"/>
      <c r="CV13" s="594"/>
      <c r="CW13" s="594"/>
      <c r="CX13" s="594"/>
      <c r="CY13" s="595"/>
      <c r="CZ13" s="596">
        <v>10.199999999999999</v>
      </c>
      <c r="DA13" s="596"/>
      <c r="DB13" s="596"/>
      <c r="DC13" s="596"/>
      <c r="DD13" s="602">
        <v>61479898</v>
      </c>
      <c r="DE13" s="594"/>
      <c r="DF13" s="594"/>
      <c r="DG13" s="594"/>
      <c r="DH13" s="594"/>
      <c r="DI13" s="594"/>
      <c r="DJ13" s="594"/>
      <c r="DK13" s="594"/>
      <c r="DL13" s="594"/>
      <c r="DM13" s="594"/>
      <c r="DN13" s="594"/>
      <c r="DO13" s="594"/>
      <c r="DP13" s="595"/>
      <c r="DQ13" s="602">
        <v>89814011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v>11482383</v>
      </c>
      <c r="S14" s="594"/>
      <c r="T14" s="594"/>
      <c r="U14" s="594"/>
      <c r="V14" s="594"/>
      <c r="W14" s="594"/>
      <c r="X14" s="594"/>
      <c r="Y14" s="595"/>
      <c r="Z14" s="596">
        <v>0.7</v>
      </c>
      <c r="AA14" s="596"/>
      <c r="AB14" s="596"/>
      <c r="AC14" s="596"/>
      <c r="AD14" s="597">
        <v>11482383</v>
      </c>
      <c r="AE14" s="597"/>
      <c r="AF14" s="597"/>
      <c r="AG14" s="597"/>
      <c r="AH14" s="597"/>
      <c r="AI14" s="597"/>
      <c r="AJ14" s="597"/>
      <c r="AK14" s="597"/>
      <c r="AL14" s="598">
        <v>1.6</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1283611</v>
      </c>
      <c r="BH14" s="594"/>
      <c r="BI14" s="594"/>
      <c r="BJ14" s="594"/>
      <c r="BK14" s="594"/>
      <c r="BL14" s="594"/>
      <c r="BM14" s="594"/>
      <c r="BN14" s="595"/>
      <c r="BO14" s="596">
        <v>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36027364</v>
      </c>
      <c r="CS14" s="594"/>
      <c r="CT14" s="594"/>
      <c r="CU14" s="594"/>
      <c r="CV14" s="594"/>
      <c r="CW14" s="594"/>
      <c r="CX14" s="594"/>
      <c r="CY14" s="595"/>
      <c r="CZ14" s="596">
        <v>2.2000000000000002</v>
      </c>
      <c r="DA14" s="596"/>
      <c r="DB14" s="596"/>
      <c r="DC14" s="596"/>
      <c r="DD14" s="602">
        <v>2598739</v>
      </c>
      <c r="DE14" s="594"/>
      <c r="DF14" s="594"/>
      <c r="DG14" s="594"/>
      <c r="DH14" s="594"/>
      <c r="DI14" s="594"/>
      <c r="DJ14" s="594"/>
      <c r="DK14" s="594"/>
      <c r="DL14" s="594"/>
      <c r="DM14" s="594"/>
      <c r="DN14" s="594"/>
      <c r="DO14" s="594"/>
      <c r="DP14" s="595"/>
      <c r="DQ14" s="602">
        <v>34984257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1804272</v>
      </c>
      <c r="S15" s="594"/>
      <c r="T15" s="594"/>
      <c r="U15" s="594"/>
      <c r="V15" s="594"/>
      <c r="W15" s="594"/>
      <c r="X15" s="594"/>
      <c r="Y15" s="595"/>
      <c r="Z15" s="596">
        <v>0.1</v>
      </c>
      <c r="AA15" s="596"/>
      <c r="AB15" s="596"/>
      <c r="AC15" s="596"/>
      <c r="AD15" s="597">
        <v>1804272</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31690886</v>
      </c>
      <c r="BH15" s="594"/>
      <c r="BI15" s="594"/>
      <c r="BJ15" s="594"/>
      <c r="BK15" s="594"/>
      <c r="BL15" s="594"/>
      <c r="BM15" s="594"/>
      <c r="BN15" s="595"/>
      <c r="BO15" s="596">
        <v>4.8</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123156623</v>
      </c>
      <c r="CS15" s="594"/>
      <c r="CT15" s="594"/>
      <c r="CU15" s="594"/>
      <c r="CV15" s="594"/>
      <c r="CW15" s="594"/>
      <c r="CX15" s="594"/>
      <c r="CY15" s="595"/>
      <c r="CZ15" s="596">
        <v>7.5</v>
      </c>
      <c r="DA15" s="596"/>
      <c r="DB15" s="596"/>
      <c r="DC15" s="596"/>
      <c r="DD15" s="602">
        <v>22108348</v>
      </c>
      <c r="DE15" s="594"/>
      <c r="DF15" s="594"/>
      <c r="DG15" s="594"/>
      <c r="DH15" s="594"/>
      <c r="DI15" s="594"/>
      <c r="DJ15" s="594"/>
      <c r="DK15" s="594"/>
      <c r="DL15" s="594"/>
      <c r="DM15" s="594"/>
      <c r="DN15" s="594"/>
      <c r="DO15" s="594"/>
      <c r="DP15" s="595"/>
      <c r="DQ15" s="602">
        <v>91818910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36787280</v>
      </c>
      <c r="S16" s="594"/>
      <c r="T16" s="594"/>
      <c r="U16" s="594"/>
      <c r="V16" s="594"/>
      <c r="W16" s="594"/>
      <c r="X16" s="594"/>
      <c r="Y16" s="595"/>
      <c r="Z16" s="596">
        <v>2.2000000000000002</v>
      </c>
      <c r="AA16" s="596"/>
      <c r="AB16" s="596"/>
      <c r="AC16" s="596"/>
      <c r="AD16" s="597">
        <v>35731706</v>
      </c>
      <c r="AE16" s="597"/>
      <c r="AF16" s="597"/>
      <c r="AG16" s="597"/>
      <c r="AH16" s="597"/>
      <c r="AI16" s="597"/>
      <c r="AJ16" s="597"/>
      <c r="AK16" s="597"/>
      <c r="AL16" s="598">
        <v>4.9000000000000004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35731706</v>
      </c>
      <c r="S17" s="594"/>
      <c r="T17" s="594"/>
      <c r="U17" s="594"/>
      <c r="V17" s="594"/>
      <c r="W17" s="594"/>
      <c r="X17" s="594"/>
      <c r="Y17" s="595"/>
      <c r="Z17" s="596">
        <v>2.2000000000000002</v>
      </c>
      <c r="AA17" s="596"/>
      <c r="AB17" s="596"/>
      <c r="AC17" s="596"/>
      <c r="AD17" s="597">
        <v>35731706</v>
      </c>
      <c r="AE17" s="597"/>
      <c r="AF17" s="597"/>
      <c r="AG17" s="597"/>
      <c r="AH17" s="597"/>
      <c r="AI17" s="597"/>
      <c r="AJ17" s="597"/>
      <c r="AK17" s="597"/>
      <c r="AL17" s="598">
        <v>4.9000000000000004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266875533</v>
      </c>
      <c r="CS17" s="594"/>
      <c r="CT17" s="594"/>
      <c r="CU17" s="594"/>
      <c r="CV17" s="594"/>
      <c r="CW17" s="594"/>
      <c r="CX17" s="594"/>
      <c r="CY17" s="595"/>
      <c r="CZ17" s="596">
        <v>16.3</v>
      </c>
      <c r="DA17" s="596"/>
      <c r="DB17" s="596"/>
      <c r="DC17" s="596"/>
      <c r="DD17" s="602" t="s">
        <v>221</v>
      </c>
      <c r="DE17" s="594"/>
      <c r="DF17" s="594"/>
      <c r="DG17" s="594"/>
      <c r="DH17" s="594"/>
      <c r="DI17" s="594"/>
      <c r="DJ17" s="594"/>
      <c r="DK17" s="594"/>
      <c r="DL17" s="594"/>
      <c r="DM17" s="594"/>
      <c r="DN17" s="594"/>
      <c r="DO17" s="594"/>
      <c r="DP17" s="595"/>
      <c r="DQ17" s="602">
        <v>233965697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1055476</v>
      </c>
      <c r="S18" s="594"/>
      <c r="T18" s="594"/>
      <c r="U18" s="594"/>
      <c r="V18" s="594"/>
      <c r="W18" s="594"/>
      <c r="X18" s="594"/>
      <c r="Y18" s="595"/>
      <c r="Z18" s="596">
        <v>0.1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40744764</v>
      </c>
      <c r="CS18" s="594"/>
      <c r="CT18" s="594"/>
      <c r="CU18" s="594"/>
      <c r="CV18" s="594"/>
      <c r="CW18" s="594"/>
      <c r="CX18" s="594"/>
      <c r="CY18" s="595"/>
      <c r="CZ18" s="596">
        <v>2.5</v>
      </c>
      <c r="DA18" s="596"/>
      <c r="DB18" s="596"/>
      <c r="DC18" s="596"/>
      <c r="DD18" s="602" t="s">
        <v>221</v>
      </c>
      <c r="DE18" s="594"/>
      <c r="DF18" s="594"/>
      <c r="DG18" s="594"/>
      <c r="DH18" s="594"/>
      <c r="DI18" s="594"/>
      <c r="DJ18" s="594"/>
      <c r="DK18" s="594"/>
      <c r="DL18" s="594"/>
      <c r="DM18" s="594"/>
      <c r="DN18" s="594"/>
      <c r="DO18" s="594"/>
      <c r="DP18" s="595"/>
      <c r="DQ18" s="602">
        <v>40338764</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98</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81420798</v>
      </c>
      <c r="BH19" s="594"/>
      <c r="BI19" s="594"/>
      <c r="BJ19" s="594"/>
      <c r="BK19" s="594"/>
      <c r="BL19" s="594"/>
      <c r="BM19" s="594"/>
      <c r="BN19" s="595"/>
      <c r="BO19" s="596">
        <v>12.4</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766967063</v>
      </c>
      <c r="S20" s="594"/>
      <c r="T20" s="594"/>
      <c r="U20" s="594"/>
      <c r="V20" s="594"/>
      <c r="W20" s="594"/>
      <c r="X20" s="594"/>
      <c r="Y20" s="595"/>
      <c r="Z20" s="596">
        <v>46.7</v>
      </c>
      <c r="AA20" s="596"/>
      <c r="AB20" s="596"/>
      <c r="AC20" s="596"/>
      <c r="AD20" s="597">
        <v>710768479</v>
      </c>
      <c r="AE20" s="597"/>
      <c r="AF20" s="597"/>
      <c r="AG20" s="597"/>
      <c r="AH20" s="597"/>
      <c r="AI20" s="597"/>
      <c r="AJ20" s="597"/>
      <c r="AK20" s="597"/>
      <c r="AL20" s="598">
        <v>98.2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81420798</v>
      </c>
      <c r="BH20" s="594"/>
      <c r="BI20" s="594"/>
      <c r="BJ20" s="594"/>
      <c r="BK20" s="594"/>
      <c r="BL20" s="594"/>
      <c r="BM20" s="594"/>
      <c r="BN20" s="595"/>
      <c r="BO20" s="596">
        <v>12.4</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1635842942</v>
      </c>
      <c r="CS20" s="594"/>
      <c r="CT20" s="594"/>
      <c r="CU20" s="594"/>
      <c r="CV20" s="594"/>
      <c r="CW20" s="594"/>
      <c r="CX20" s="594"/>
      <c r="CY20" s="595"/>
      <c r="CZ20" s="596">
        <v>100</v>
      </c>
      <c r="DA20" s="596"/>
      <c r="DB20" s="596"/>
      <c r="DC20" s="596"/>
      <c r="DD20" s="602">
        <v>101863912</v>
      </c>
      <c r="DE20" s="594"/>
      <c r="DF20" s="594"/>
      <c r="DG20" s="594"/>
      <c r="DH20" s="594"/>
      <c r="DI20" s="594"/>
      <c r="DJ20" s="594"/>
      <c r="DK20" s="594"/>
      <c r="DL20" s="594"/>
      <c r="DM20" s="594"/>
      <c r="DN20" s="594"/>
      <c r="DO20" s="594"/>
      <c r="DP20" s="595"/>
      <c r="DQ20" s="602">
        <v>947343730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815492</v>
      </c>
      <c r="S21" s="594"/>
      <c r="T21" s="594"/>
      <c r="U21" s="594"/>
      <c r="V21" s="594"/>
      <c r="W21" s="594"/>
      <c r="X21" s="594"/>
      <c r="Y21" s="595"/>
      <c r="Z21" s="596">
        <v>0</v>
      </c>
      <c r="AA21" s="596"/>
      <c r="AB21" s="596"/>
      <c r="AC21" s="596"/>
      <c r="AD21" s="597">
        <v>815492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8063647</v>
      </c>
      <c r="S22" s="594"/>
      <c r="T22" s="594"/>
      <c r="U22" s="594"/>
      <c r="V22" s="594"/>
      <c r="W22" s="594"/>
      <c r="X22" s="594"/>
      <c r="Y22" s="595"/>
      <c r="Z22" s="596">
        <v>0.5</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26277788</v>
      </c>
      <c r="BH22" s="594"/>
      <c r="BI22" s="594"/>
      <c r="BJ22" s="594"/>
      <c r="BK22" s="594"/>
      <c r="BL22" s="594"/>
      <c r="BM22" s="594"/>
      <c r="BN22" s="595"/>
      <c r="BO22" s="596">
        <v>4</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54163166</v>
      </c>
      <c r="S23" s="594"/>
      <c r="T23" s="594"/>
      <c r="U23" s="594"/>
      <c r="V23" s="594"/>
      <c r="W23" s="594"/>
      <c r="X23" s="594"/>
      <c r="Y23" s="595"/>
      <c r="Z23" s="596">
        <v>3.3</v>
      </c>
      <c r="AA23" s="596"/>
      <c r="AB23" s="596"/>
      <c r="AC23" s="596"/>
      <c r="AD23" s="597">
        <v>10792030</v>
      </c>
      <c r="AE23" s="597"/>
      <c r="AF23" s="597"/>
      <c r="AG23" s="597"/>
      <c r="AH23" s="597"/>
      <c r="AI23" s="597"/>
      <c r="AJ23" s="597"/>
      <c r="AK23" s="597"/>
      <c r="AL23" s="598">
        <v>1.5</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55143010</v>
      </c>
      <c r="BH23" s="594"/>
      <c r="BI23" s="594"/>
      <c r="BJ23" s="594"/>
      <c r="BK23" s="594"/>
      <c r="BL23" s="594"/>
      <c r="BM23" s="594"/>
      <c r="BN23" s="595"/>
      <c r="BO23" s="596">
        <v>8.4</v>
      </c>
      <c r="BP23" s="596"/>
      <c r="BQ23" s="596"/>
      <c r="BR23" s="596"/>
      <c r="BS23" s="602" t="s">
        <v>221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8042409</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990658346</v>
      </c>
      <c r="CS24" s="583"/>
      <c r="CT24" s="583"/>
      <c r="CU24" s="583"/>
      <c r="CV24" s="583"/>
      <c r="CW24" s="583"/>
      <c r="CX24" s="583"/>
      <c r="CY24" s="584"/>
      <c r="CZ24" s="620">
        <v>60.6</v>
      </c>
      <c r="DA24" s="621"/>
      <c r="DB24" s="621"/>
      <c r="DC24" s="622"/>
      <c r="DD24" s="619">
        <v>574146624</v>
      </c>
      <c r="DE24" s="583"/>
      <c r="DF24" s="583"/>
      <c r="DG24" s="583"/>
      <c r="DH24" s="583"/>
      <c r="DI24" s="583"/>
      <c r="DJ24" s="583"/>
      <c r="DK24" s="584"/>
      <c r="DL24" s="619">
        <v>574146606</v>
      </c>
      <c r="DM24" s="583"/>
      <c r="DN24" s="583"/>
      <c r="DO24" s="583"/>
      <c r="DP24" s="583"/>
      <c r="DQ24" s="583"/>
      <c r="DR24" s="583"/>
      <c r="DS24" s="583"/>
      <c r="DT24" s="583"/>
      <c r="DU24" s="583"/>
      <c r="DV24" s="584"/>
      <c r="DW24" s="587">
        <v>71.8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349428482</v>
      </c>
      <c r="S25" s="594"/>
      <c r="T25" s="594"/>
      <c r="U25" s="594"/>
      <c r="V25" s="594"/>
      <c r="W25" s="594"/>
      <c r="X25" s="594"/>
      <c r="Y25" s="595"/>
      <c r="Z25" s="596">
        <v>21.3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207535178</v>
      </c>
      <c r="CS25" s="625"/>
      <c r="CT25" s="625"/>
      <c r="CU25" s="625"/>
      <c r="CV25" s="625"/>
      <c r="CW25" s="625"/>
      <c r="CX25" s="625"/>
      <c r="CY25" s="626"/>
      <c r="CZ25" s="627">
        <v>12.7</v>
      </c>
      <c r="DA25" s="628"/>
      <c r="DB25" s="628"/>
      <c r="DC25" s="629"/>
      <c r="DD25" s="602">
        <v>187001357</v>
      </c>
      <c r="DE25" s="625"/>
      <c r="DF25" s="625"/>
      <c r="DG25" s="625"/>
      <c r="DH25" s="625"/>
      <c r="DI25" s="625"/>
      <c r="DJ25" s="625"/>
      <c r="DK25" s="626"/>
      <c r="DL25" s="602">
        <v>187001357</v>
      </c>
      <c r="DM25" s="625"/>
      <c r="DN25" s="625"/>
      <c r="DO25" s="625"/>
      <c r="DP25" s="625"/>
      <c r="DQ25" s="625"/>
      <c r="DR25" s="625"/>
      <c r="DS25" s="625"/>
      <c r="DT25" s="625"/>
      <c r="DU25" s="625"/>
      <c r="DV25" s="626"/>
      <c r="DW25" s="598">
        <v>23.4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149917178</v>
      </c>
      <c r="CS26" s="594"/>
      <c r="CT26" s="594"/>
      <c r="CU26" s="594"/>
      <c r="CV26" s="594"/>
      <c r="CW26" s="594"/>
      <c r="CX26" s="594"/>
      <c r="CY26" s="595"/>
      <c r="CZ26" s="627">
        <v>9.1999999999999993</v>
      </c>
      <c r="DA26" s="628"/>
      <c r="DB26" s="628"/>
      <c r="DC26" s="629"/>
      <c r="DD26" s="602">
        <v>135086306</v>
      </c>
      <c r="DE26" s="594"/>
      <c r="DF26" s="594"/>
      <c r="DG26" s="594"/>
      <c r="DH26" s="594"/>
      <c r="DI26" s="594"/>
      <c r="DJ26" s="594"/>
      <c r="DK26" s="595"/>
      <c r="DL26" s="602" t="s">
        <v>280</v>
      </c>
      <c r="DM26" s="594"/>
      <c r="DN26" s="594"/>
      <c r="DO26" s="594"/>
      <c r="DP26" s="594"/>
      <c r="DQ26" s="594"/>
      <c r="DR26" s="594"/>
      <c r="DS26" s="594"/>
      <c r="DT26" s="594"/>
      <c r="DU26" s="594"/>
      <c r="DV26" s="595"/>
      <c r="DW26" s="598" t="s">
        <v>280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56187274</v>
      </c>
      <c r="S27" s="594"/>
      <c r="T27" s="594"/>
      <c r="U27" s="594"/>
      <c r="V27" s="594"/>
      <c r="W27" s="594"/>
      <c r="X27" s="594"/>
      <c r="Y27" s="595"/>
      <c r="Z27" s="596">
        <v>3.4</v>
      </c>
      <c r="AA27" s="596"/>
      <c r="AB27" s="596"/>
      <c r="AC27" s="596"/>
      <c r="AD27" s="597" t="s">
        <v>221</v>
      </c>
      <c r="AE27" s="597"/>
      <c r="AF27" s="597"/>
      <c r="AG27" s="597"/>
      <c r="AH27" s="597"/>
      <c r="AI27" s="597"/>
      <c r="AJ27" s="597"/>
      <c r="AK27" s="597"/>
      <c r="AL27" s="598" t="s">
        <v>221</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659255786</v>
      </c>
      <c r="BH27" s="594"/>
      <c r="BI27" s="594"/>
      <c r="BJ27" s="594"/>
      <c r="BK27" s="594"/>
      <c r="BL27" s="594"/>
      <c r="BM27" s="594"/>
      <c r="BN27" s="595"/>
      <c r="BO27" s="596">
        <v>100</v>
      </c>
      <c r="BP27" s="596"/>
      <c r="BQ27" s="596"/>
      <c r="BR27" s="596"/>
      <c r="BS27" s="602">
        <v>16452292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517168585</v>
      </c>
      <c r="CS27" s="625"/>
      <c r="CT27" s="625"/>
      <c r="CU27" s="625"/>
      <c r="CV27" s="625"/>
      <c r="CW27" s="625"/>
      <c r="CX27" s="625"/>
      <c r="CY27" s="626"/>
      <c r="CZ27" s="627">
        <v>31.6</v>
      </c>
      <c r="DA27" s="628"/>
      <c r="DB27" s="628"/>
      <c r="DC27" s="629"/>
      <c r="DD27" s="602">
        <v>154100520</v>
      </c>
      <c r="DE27" s="625"/>
      <c r="DF27" s="625"/>
      <c r="DG27" s="625"/>
      <c r="DH27" s="625"/>
      <c r="DI27" s="625"/>
      <c r="DJ27" s="625"/>
      <c r="DK27" s="626"/>
      <c r="DL27" s="602">
        <v>154100520</v>
      </c>
      <c r="DM27" s="625"/>
      <c r="DN27" s="625"/>
      <c r="DO27" s="625"/>
      <c r="DP27" s="625"/>
      <c r="DQ27" s="625"/>
      <c r="DR27" s="625"/>
      <c r="DS27" s="625"/>
      <c r="DT27" s="625"/>
      <c r="DU27" s="625"/>
      <c r="DV27" s="626"/>
      <c r="DW27" s="598">
        <v>19.3</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19551166</v>
      </c>
      <c r="S28" s="594"/>
      <c r="T28" s="594"/>
      <c r="U28" s="594"/>
      <c r="V28" s="594"/>
      <c r="W28" s="594"/>
      <c r="X28" s="594"/>
      <c r="Y28" s="595"/>
      <c r="Z28" s="596">
        <v>1.2</v>
      </c>
      <c r="AA28" s="596"/>
      <c r="AB28" s="596"/>
      <c r="AC28" s="596"/>
      <c r="AD28" s="597">
        <v>827614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265954583</v>
      </c>
      <c r="CS28" s="594"/>
      <c r="CT28" s="594"/>
      <c r="CU28" s="594"/>
      <c r="CV28" s="594"/>
      <c r="CW28" s="594"/>
      <c r="CX28" s="594"/>
      <c r="CY28" s="595"/>
      <c r="CZ28" s="627">
        <v>16.3</v>
      </c>
      <c r="DA28" s="628"/>
      <c r="DB28" s="628"/>
      <c r="DC28" s="629"/>
      <c r="DD28" s="602">
        <v>233044747</v>
      </c>
      <c r="DE28" s="594"/>
      <c r="DF28" s="594"/>
      <c r="DG28" s="594"/>
      <c r="DH28" s="594"/>
      <c r="DI28" s="594"/>
      <c r="DJ28" s="594"/>
      <c r="DK28" s="595"/>
      <c r="DL28" s="602">
        <v>233044729</v>
      </c>
      <c r="DM28" s="594"/>
      <c r="DN28" s="594"/>
      <c r="DO28" s="594"/>
      <c r="DP28" s="594"/>
      <c r="DQ28" s="594"/>
      <c r="DR28" s="594"/>
      <c r="DS28" s="594"/>
      <c r="DT28" s="594"/>
      <c r="DU28" s="594"/>
      <c r="DV28" s="595"/>
      <c r="DW28" s="598">
        <v>29.1</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1232975</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265930968</v>
      </c>
      <c r="CS29" s="625"/>
      <c r="CT29" s="625"/>
      <c r="CU29" s="625"/>
      <c r="CV29" s="625"/>
      <c r="CW29" s="625"/>
      <c r="CX29" s="625"/>
      <c r="CY29" s="626"/>
      <c r="CZ29" s="627">
        <v>16.3</v>
      </c>
      <c r="DA29" s="628"/>
      <c r="DB29" s="628"/>
      <c r="DC29" s="629"/>
      <c r="DD29" s="602">
        <v>233021132</v>
      </c>
      <c r="DE29" s="625"/>
      <c r="DF29" s="625"/>
      <c r="DG29" s="625"/>
      <c r="DH29" s="625"/>
      <c r="DI29" s="625"/>
      <c r="DJ29" s="625"/>
      <c r="DK29" s="626"/>
      <c r="DL29" s="602">
        <v>233021114</v>
      </c>
      <c r="DM29" s="625"/>
      <c r="DN29" s="625"/>
      <c r="DO29" s="625"/>
      <c r="DP29" s="625"/>
      <c r="DQ29" s="625"/>
      <c r="DR29" s="625"/>
      <c r="DS29" s="625"/>
      <c r="DT29" s="625"/>
      <c r="DU29" s="625"/>
      <c r="DV29" s="626"/>
      <c r="DW29" s="598">
        <v>29.1</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50917725</v>
      </c>
      <c r="S30" s="594"/>
      <c r="T30" s="594"/>
      <c r="U30" s="594"/>
      <c r="V30" s="594"/>
      <c r="W30" s="594"/>
      <c r="X30" s="594"/>
      <c r="Y30" s="595"/>
      <c r="Z30" s="596">
        <v>3.1</v>
      </c>
      <c r="AA30" s="596"/>
      <c r="AB30" s="596"/>
      <c r="AC30" s="596"/>
      <c r="AD30" s="597" t="s">
        <v>221</v>
      </c>
      <c r="AE30" s="597"/>
      <c r="AF30" s="597"/>
      <c r="AG30" s="597"/>
      <c r="AH30" s="597"/>
      <c r="AI30" s="597"/>
      <c r="AJ30" s="597"/>
      <c r="AK30" s="597"/>
      <c r="AL30" s="598" t="s">
        <v>221</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99.3</v>
      </c>
      <c r="BH30" s="652"/>
      <c r="BI30" s="652"/>
      <c r="BJ30" s="652"/>
      <c r="BK30" s="652"/>
      <c r="BL30" s="652"/>
      <c r="BM30" s="588">
        <v>97.2</v>
      </c>
      <c r="BN30" s="652"/>
      <c r="BO30" s="652"/>
      <c r="BP30" s="652"/>
      <c r="BQ30" s="653"/>
      <c r="BR30" s="651">
        <v>99.2</v>
      </c>
      <c r="BS30" s="652"/>
      <c r="BT30" s="652"/>
      <c r="BU30" s="652"/>
      <c r="BV30" s="652"/>
      <c r="BW30" s="652"/>
      <c r="BX30" s="588">
        <v>96.8</v>
      </c>
      <c r="BY30" s="652"/>
      <c r="BZ30" s="652"/>
      <c r="CA30" s="652"/>
      <c r="CB30" s="653"/>
      <c r="CD30" s="656"/>
      <c r="CE30" s="657"/>
      <c r="CF30" s="607" t="s">
        <v>294</v>
      </c>
      <c r="CG30" s="608"/>
      <c r="CH30" s="608"/>
      <c r="CI30" s="608"/>
      <c r="CJ30" s="608"/>
      <c r="CK30" s="608"/>
      <c r="CL30" s="608"/>
      <c r="CM30" s="608"/>
      <c r="CN30" s="608"/>
      <c r="CO30" s="608"/>
      <c r="CP30" s="608"/>
      <c r="CQ30" s="609"/>
      <c r="CR30" s="593">
        <v>226340523</v>
      </c>
      <c r="CS30" s="594"/>
      <c r="CT30" s="594"/>
      <c r="CU30" s="594"/>
      <c r="CV30" s="594"/>
      <c r="CW30" s="594"/>
      <c r="CX30" s="594"/>
      <c r="CY30" s="595"/>
      <c r="CZ30" s="627">
        <v>13.8</v>
      </c>
      <c r="DA30" s="628"/>
      <c r="DB30" s="628"/>
      <c r="DC30" s="629"/>
      <c r="DD30" s="602">
        <v>193491311</v>
      </c>
      <c r="DE30" s="594"/>
      <c r="DF30" s="594"/>
      <c r="DG30" s="594"/>
      <c r="DH30" s="594"/>
      <c r="DI30" s="594"/>
      <c r="DJ30" s="594"/>
      <c r="DK30" s="595"/>
      <c r="DL30" s="602">
        <v>193491293</v>
      </c>
      <c r="DM30" s="594"/>
      <c r="DN30" s="594"/>
      <c r="DO30" s="594"/>
      <c r="DP30" s="594"/>
      <c r="DQ30" s="594"/>
      <c r="DR30" s="594"/>
      <c r="DS30" s="594"/>
      <c r="DT30" s="594"/>
      <c r="DU30" s="594"/>
      <c r="DV30" s="595"/>
      <c r="DW30" s="598">
        <v>24.2</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25364037</v>
      </c>
      <c r="S31" s="594"/>
      <c r="T31" s="594"/>
      <c r="U31" s="594"/>
      <c r="V31" s="594"/>
      <c r="W31" s="594"/>
      <c r="X31" s="594"/>
      <c r="Y31" s="595"/>
      <c r="Z31" s="596">
        <v>1.5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95.8</v>
      </c>
      <c r="BN31" s="649"/>
      <c r="BO31" s="649"/>
      <c r="BP31" s="649"/>
      <c r="BQ31" s="650"/>
      <c r="BR31" s="648">
        <v>98.8</v>
      </c>
      <c r="BS31" s="625"/>
      <c r="BT31" s="625"/>
      <c r="BU31" s="625"/>
      <c r="BV31" s="625"/>
      <c r="BW31" s="625"/>
      <c r="BX31" s="599">
        <v>95.2</v>
      </c>
      <c r="BY31" s="649"/>
      <c r="BZ31" s="649"/>
      <c r="CA31" s="649"/>
      <c r="CB31" s="650"/>
      <c r="CD31" s="656"/>
      <c r="CE31" s="657"/>
      <c r="CF31" s="607" t="s">
        <v>298</v>
      </c>
      <c r="CG31" s="608"/>
      <c r="CH31" s="608"/>
      <c r="CI31" s="608"/>
      <c r="CJ31" s="608"/>
      <c r="CK31" s="608"/>
      <c r="CL31" s="608"/>
      <c r="CM31" s="608"/>
      <c r="CN31" s="608"/>
      <c r="CO31" s="608"/>
      <c r="CP31" s="608"/>
      <c r="CQ31" s="609"/>
      <c r="CR31" s="593">
        <v>39590445</v>
      </c>
      <c r="CS31" s="625"/>
      <c r="CT31" s="625"/>
      <c r="CU31" s="625"/>
      <c r="CV31" s="625"/>
      <c r="CW31" s="625"/>
      <c r="CX31" s="625"/>
      <c r="CY31" s="626"/>
      <c r="CZ31" s="627">
        <v>2.4</v>
      </c>
      <c r="DA31" s="628"/>
      <c r="DB31" s="628"/>
      <c r="DC31" s="629"/>
      <c r="DD31" s="602">
        <v>39529821</v>
      </c>
      <c r="DE31" s="625"/>
      <c r="DF31" s="625"/>
      <c r="DG31" s="625"/>
      <c r="DH31" s="625"/>
      <c r="DI31" s="625"/>
      <c r="DJ31" s="625"/>
      <c r="DK31" s="626"/>
      <c r="DL31" s="602">
        <v>39529821</v>
      </c>
      <c r="DM31" s="625"/>
      <c r="DN31" s="625"/>
      <c r="DO31" s="625"/>
      <c r="DP31" s="625"/>
      <c r="DQ31" s="625"/>
      <c r="DR31" s="625"/>
      <c r="DS31" s="625"/>
      <c r="DT31" s="625"/>
      <c r="DU31" s="625"/>
      <c r="DV31" s="626"/>
      <c r="DW31" s="598">
        <v>4.9000000000000004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179300686</v>
      </c>
      <c r="S32" s="594"/>
      <c r="T32" s="594"/>
      <c r="U32" s="594"/>
      <c r="V32" s="594"/>
      <c r="W32" s="594"/>
      <c r="X32" s="594"/>
      <c r="Y32" s="595"/>
      <c r="Z32" s="596">
        <v>10.9</v>
      </c>
      <c r="AA32" s="596"/>
      <c r="AB32" s="596"/>
      <c r="AC32" s="596"/>
      <c r="AD32" s="597">
        <v>464252</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99.5</v>
      </c>
      <c r="BH32" s="661"/>
      <c r="BI32" s="661"/>
      <c r="BJ32" s="661"/>
      <c r="BK32" s="661"/>
      <c r="BL32" s="661"/>
      <c r="BM32" s="662">
        <v>98</v>
      </c>
      <c r="BN32" s="661"/>
      <c r="BO32" s="661"/>
      <c r="BP32" s="661"/>
      <c r="BQ32" s="663"/>
      <c r="BR32" s="660">
        <v>99.4</v>
      </c>
      <c r="BS32" s="661"/>
      <c r="BT32" s="661"/>
      <c r="BU32" s="661"/>
      <c r="BV32" s="661"/>
      <c r="BW32" s="661"/>
      <c r="BX32" s="662">
        <v>97.6</v>
      </c>
      <c r="BY32" s="661"/>
      <c r="BZ32" s="661"/>
      <c r="CA32" s="661"/>
      <c r="CB32" s="663"/>
      <c r="CD32" s="658"/>
      <c r="CE32" s="659"/>
      <c r="CF32" s="607" t="s">
        <v>301</v>
      </c>
      <c r="CG32" s="608"/>
      <c r="CH32" s="608"/>
      <c r="CI32" s="608"/>
      <c r="CJ32" s="608"/>
      <c r="CK32" s="608"/>
      <c r="CL32" s="608"/>
      <c r="CM32" s="608"/>
      <c r="CN32" s="608"/>
      <c r="CO32" s="608"/>
      <c r="CP32" s="608"/>
      <c r="CQ32" s="609"/>
      <c r="CR32" s="593">
        <v>23615</v>
      </c>
      <c r="CS32" s="594"/>
      <c r="CT32" s="594"/>
      <c r="CU32" s="594"/>
      <c r="CV32" s="594"/>
      <c r="CW32" s="594"/>
      <c r="CX32" s="594"/>
      <c r="CY32" s="595"/>
      <c r="CZ32" s="627">
        <v>0</v>
      </c>
      <c r="DA32" s="628"/>
      <c r="DB32" s="628"/>
      <c r="DC32" s="629"/>
      <c r="DD32" s="602">
        <v>23615</v>
      </c>
      <c r="DE32" s="594"/>
      <c r="DF32" s="594"/>
      <c r="DG32" s="594"/>
      <c r="DH32" s="594"/>
      <c r="DI32" s="594"/>
      <c r="DJ32" s="594"/>
      <c r="DK32" s="595"/>
      <c r="DL32" s="602">
        <v>23615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121124000</v>
      </c>
      <c r="S33" s="594"/>
      <c r="T33" s="594"/>
      <c r="U33" s="594"/>
      <c r="V33" s="594"/>
      <c r="W33" s="594"/>
      <c r="X33" s="594"/>
      <c r="Y33" s="595"/>
      <c r="Z33" s="596">
        <v>7.4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543320684</v>
      </c>
      <c r="CS33" s="625"/>
      <c r="CT33" s="625"/>
      <c r="CU33" s="625"/>
      <c r="CV33" s="625"/>
      <c r="CW33" s="625"/>
      <c r="CX33" s="625"/>
      <c r="CY33" s="626"/>
      <c r="CZ33" s="627">
        <v>33.200000000000003</v>
      </c>
      <c r="DA33" s="628"/>
      <c r="DB33" s="628"/>
      <c r="DC33" s="629"/>
      <c r="DD33" s="602">
        <v>345273745</v>
      </c>
      <c r="DE33" s="625"/>
      <c r="DF33" s="625"/>
      <c r="DG33" s="625"/>
      <c r="DH33" s="625"/>
      <c r="DI33" s="625"/>
      <c r="DJ33" s="625"/>
      <c r="DK33" s="626"/>
      <c r="DL33" s="602">
        <v>216170983</v>
      </c>
      <c r="DM33" s="625"/>
      <c r="DN33" s="625"/>
      <c r="DO33" s="625"/>
      <c r="DP33" s="625"/>
      <c r="DQ33" s="625"/>
      <c r="DR33" s="625"/>
      <c r="DS33" s="625"/>
      <c r="DT33" s="625"/>
      <c r="DU33" s="625"/>
      <c r="DV33" s="626"/>
      <c r="DW33" s="598">
        <v>27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113975057</v>
      </c>
      <c r="CS34" s="594"/>
      <c r="CT34" s="594"/>
      <c r="CU34" s="594"/>
      <c r="CV34" s="594"/>
      <c r="CW34" s="594"/>
      <c r="CX34" s="594"/>
      <c r="CY34" s="595"/>
      <c r="CZ34" s="627">
        <v>7</v>
      </c>
      <c r="DA34" s="628"/>
      <c r="DB34" s="628"/>
      <c r="DC34" s="629"/>
      <c r="DD34" s="602">
        <v>71513799</v>
      </c>
      <c r="DE34" s="594"/>
      <c r="DF34" s="594"/>
      <c r="DG34" s="594"/>
      <c r="DH34" s="594"/>
      <c r="DI34" s="594"/>
      <c r="DJ34" s="594"/>
      <c r="DK34" s="595"/>
      <c r="DL34" s="602">
        <v>69136582</v>
      </c>
      <c r="DM34" s="594"/>
      <c r="DN34" s="594"/>
      <c r="DO34" s="594"/>
      <c r="DP34" s="594"/>
      <c r="DQ34" s="594"/>
      <c r="DR34" s="594"/>
      <c r="DS34" s="594"/>
      <c r="DT34" s="594"/>
      <c r="DU34" s="594"/>
      <c r="DV34" s="595"/>
      <c r="DW34" s="598">
        <v>8.6</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75915000</v>
      </c>
      <c r="S35" s="594"/>
      <c r="T35" s="594"/>
      <c r="U35" s="594"/>
      <c r="V35" s="594"/>
      <c r="W35" s="594"/>
      <c r="X35" s="594"/>
      <c r="Y35" s="595"/>
      <c r="Z35" s="596">
        <v>4.5999999999999996</v>
      </c>
      <c r="AA35" s="596"/>
      <c r="AB35" s="596"/>
      <c r="AC35" s="596"/>
      <c r="AD35" s="597" t="s">
        <v>221</v>
      </c>
      <c r="AE35" s="597"/>
      <c r="AF35" s="597"/>
      <c r="AG35" s="597"/>
      <c r="AH35" s="597"/>
      <c r="AI35" s="597"/>
      <c r="AJ35" s="597"/>
      <c r="AK35" s="597"/>
      <c r="AL35" s="598" t="s">
        <v>221</v>
      </c>
      <c r="AM35" s="599"/>
      <c r="AN35" s="599"/>
      <c r="AO35" s="600"/>
      <c r="AP35" s="186"/>
      <c r="AQ35" s="604" t="s">
        <v>309</v>
      </c>
      <c r="AR35" s="605"/>
      <c r="AS35" s="605"/>
      <c r="AT35" s="605"/>
      <c r="AU35" s="605"/>
      <c r="AV35" s="605"/>
      <c r="AW35" s="605"/>
      <c r="AX35" s="605"/>
      <c r="AY35" s="606"/>
      <c r="AZ35" s="582">
        <v>184349985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-12255389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17190912</v>
      </c>
      <c r="CS35" s="625"/>
      <c r="CT35" s="625"/>
      <c r="CU35" s="625"/>
      <c r="CV35" s="625"/>
      <c r="CW35" s="625"/>
      <c r="CX35" s="625"/>
      <c r="CY35" s="626"/>
      <c r="CZ35" s="627">
        <v>1.1000000000000001</v>
      </c>
      <c r="DA35" s="628"/>
      <c r="DB35" s="628"/>
      <c r="DC35" s="629"/>
      <c r="DD35" s="602">
        <v>8094925</v>
      </c>
      <c r="DE35" s="625"/>
      <c r="DF35" s="625"/>
      <c r="DG35" s="625"/>
      <c r="DH35" s="625"/>
      <c r="DI35" s="625"/>
      <c r="DJ35" s="625"/>
      <c r="DK35" s="626"/>
      <c r="DL35" s="602">
        <v>8094925</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1641158122</v>
      </c>
      <c r="S36" s="666"/>
      <c r="T36" s="666"/>
      <c r="U36" s="666"/>
      <c r="V36" s="666"/>
      <c r="W36" s="666"/>
      <c r="X36" s="666"/>
      <c r="Y36" s="667"/>
      <c r="Z36" s="668">
        <v>100</v>
      </c>
      <c r="AA36" s="668"/>
      <c r="AB36" s="668"/>
      <c r="AC36" s="668"/>
      <c r="AD36" s="669">
        <v>723667867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31388517</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-30725132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116379928</v>
      </c>
      <c r="CS36" s="594"/>
      <c r="CT36" s="594"/>
      <c r="CU36" s="594"/>
      <c r="CV36" s="594"/>
      <c r="CW36" s="594"/>
      <c r="CX36" s="594"/>
      <c r="CY36" s="595"/>
      <c r="CZ36" s="627">
        <v>7.1</v>
      </c>
      <c r="DA36" s="628"/>
      <c r="DB36" s="628"/>
      <c r="DC36" s="629"/>
      <c r="DD36" s="602">
        <v>96045842</v>
      </c>
      <c r="DE36" s="594"/>
      <c r="DF36" s="594"/>
      <c r="DG36" s="594"/>
      <c r="DH36" s="594"/>
      <c r="DI36" s="594"/>
      <c r="DJ36" s="594"/>
      <c r="DK36" s="595"/>
      <c r="DL36" s="602">
        <v>70757686</v>
      </c>
      <c r="DM36" s="594"/>
      <c r="DN36" s="594"/>
      <c r="DO36" s="594"/>
      <c r="DP36" s="594"/>
      <c r="DQ36" s="594"/>
      <c r="DR36" s="594"/>
      <c r="DS36" s="594"/>
      <c r="DT36" s="594"/>
      <c r="DU36" s="594"/>
      <c r="DV36" s="595"/>
      <c r="DW36" s="598">
        <v>8.8000000000000007</v>
      </c>
      <c r="DX36" s="623"/>
      <c r="DY36" s="623"/>
      <c r="DZ36" s="623"/>
      <c r="EA36" s="623"/>
      <c r="EB36" s="623"/>
      <c r="EC36" s="624"/>
    </row>
    <row r="37" spans="2:133" ht="11.25" customHeight="1">
      <c r="AQ37" s="672" t="s">
        <v>316</v>
      </c>
      <c r="AR37" s="673"/>
      <c r="AS37" s="673"/>
      <c r="AT37" s="673"/>
      <c r="AU37" s="673"/>
      <c r="AV37" s="673"/>
      <c r="AW37" s="673"/>
      <c r="AX37" s="673"/>
      <c r="AY37" s="674"/>
      <c r="AZ37" s="593">
        <v>18991631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471815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340713</v>
      </c>
      <c r="CS37" s="625"/>
      <c r="CT37" s="625"/>
      <c r="CU37" s="625"/>
      <c r="CV37" s="625"/>
      <c r="CW37" s="625"/>
      <c r="CX37" s="625"/>
      <c r="CY37" s="626"/>
      <c r="CZ37" s="627">
        <v>0</v>
      </c>
      <c r="DA37" s="628"/>
      <c r="DB37" s="628"/>
      <c r="DC37" s="629"/>
      <c r="DD37" s="602">
        <v>340713</v>
      </c>
      <c r="DE37" s="625"/>
      <c r="DF37" s="625"/>
      <c r="DG37" s="625"/>
      <c r="DH37" s="625"/>
      <c r="DI37" s="625"/>
      <c r="DJ37" s="625"/>
      <c r="DK37" s="626"/>
      <c r="DL37" s="602">
        <v>305218</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319</v>
      </c>
      <c r="AR38" s="673"/>
      <c r="AS38" s="673"/>
      <c r="AT38" s="673"/>
      <c r="AU38" s="673"/>
      <c r="AV38" s="673"/>
      <c r="AW38" s="673"/>
      <c r="AX38" s="673"/>
      <c r="AY38" s="674"/>
      <c r="AZ38" s="593">
        <v>16320206</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772490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129373357</v>
      </c>
      <c r="CS38" s="594"/>
      <c r="CT38" s="594"/>
      <c r="CU38" s="594"/>
      <c r="CV38" s="594"/>
      <c r="CW38" s="594"/>
      <c r="CX38" s="594"/>
      <c r="CY38" s="595"/>
      <c r="CZ38" s="627">
        <v>7.9</v>
      </c>
      <c r="DA38" s="628"/>
      <c r="DB38" s="628"/>
      <c r="DC38" s="629"/>
      <c r="DD38" s="602">
        <v>108834082</v>
      </c>
      <c r="DE38" s="594"/>
      <c r="DF38" s="594"/>
      <c r="DG38" s="594"/>
      <c r="DH38" s="594"/>
      <c r="DI38" s="594"/>
      <c r="DJ38" s="594"/>
      <c r="DK38" s="595"/>
      <c r="DL38" s="602">
        <v>68181790</v>
      </c>
      <c r="DM38" s="594"/>
      <c r="DN38" s="594"/>
      <c r="DO38" s="594"/>
      <c r="DP38" s="594"/>
      <c r="DQ38" s="594"/>
      <c r="DR38" s="594"/>
      <c r="DS38" s="594"/>
      <c r="DT38" s="594"/>
      <c r="DU38" s="594"/>
      <c r="DV38" s="595"/>
      <c r="DW38" s="598">
        <v>8.5</v>
      </c>
      <c r="DX38" s="623"/>
      <c r="DY38" s="623"/>
      <c r="DZ38" s="623"/>
      <c r="EA38" s="623"/>
      <c r="EB38" s="623"/>
      <c r="EC38" s="624"/>
    </row>
    <row r="39" spans="2:133" ht="11.25" customHeight="1">
      <c r="AQ39" s="672" t="s">
        <v>322</v>
      </c>
      <c r="AR39" s="673"/>
      <c r="AS39" s="673"/>
      <c r="AT39" s="673"/>
      <c r="AU39" s="673"/>
      <c r="AV39" s="673"/>
      <c r="AW39" s="673"/>
      <c r="AX39" s="673"/>
      <c r="AY39" s="674"/>
      <c r="AZ39" s="593">
        <v>4153262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34958711</v>
      </c>
      <c r="CS39" s="625"/>
      <c r="CT39" s="625"/>
      <c r="CU39" s="625"/>
      <c r="CV39" s="625"/>
      <c r="CW39" s="625"/>
      <c r="CX39" s="625"/>
      <c r="CY39" s="626"/>
      <c r="CZ39" s="627">
        <v>2.1</v>
      </c>
      <c r="DA39" s="628"/>
      <c r="DB39" s="628"/>
      <c r="DC39" s="629"/>
      <c r="DD39" s="602">
        <v>31007920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42259715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131442719</v>
      </c>
      <c r="CS40" s="594"/>
      <c r="CT40" s="594"/>
      <c r="CU40" s="594"/>
      <c r="CV40" s="594"/>
      <c r="CW40" s="594"/>
      <c r="CX40" s="594"/>
      <c r="CY40" s="595"/>
      <c r="CZ40" s="627">
        <v>8</v>
      </c>
      <c r="DA40" s="628"/>
      <c r="DB40" s="628"/>
      <c r="DC40" s="629"/>
      <c r="DD40" s="602">
        <v>29777177</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71236654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280</v>
      </c>
      <c r="CS41" s="625"/>
      <c r="CT41" s="625"/>
      <c r="CU41" s="625"/>
      <c r="CV41" s="625"/>
      <c r="CW41" s="625"/>
      <c r="CX41" s="625"/>
      <c r="CY41" s="626"/>
      <c r="CZ41" s="627" t="s">
        <v>280</v>
      </c>
      <c r="DA41" s="628"/>
      <c r="DB41" s="628"/>
      <c r="DC41" s="629"/>
      <c r="DD41" s="602" t="s">
        <v>280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101863912</v>
      </c>
      <c r="CS42" s="594"/>
      <c r="CT42" s="594"/>
      <c r="CU42" s="594"/>
      <c r="CV42" s="594"/>
      <c r="CW42" s="594"/>
      <c r="CX42" s="594"/>
      <c r="CY42" s="595"/>
      <c r="CZ42" s="627">
        <v>6.2</v>
      </c>
      <c r="DA42" s="676"/>
      <c r="DB42" s="676"/>
      <c r="DC42" s="677"/>
      <c r="DD42" s="602">
        <v>27923361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1874404</v>
      </c>
      <c r="CS43" s="625"/>
      <c r="CT43" s="625"/>
      <c r="CU43" s="625"/>
      <c r="CV43" s="625"/>
      <c r="CW43" s="625"/>
      <c r="CX43" s="625"/>
      <c r="CY43" s="626"/>
      <c r="CZ43" s="627">
        <v>0.1</v>
      </c>
      <c r="DA43" s="628"/>
      <c r="DB43" s="628"/>
      <c r="DC43" s="629"/>
      <c r="DD43" s="602">
        <v>1702444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101863912</v>
      </c>
      <c r="CS44" s="594"/>
      <c r="CT44" s="594"/>
      <c r="CU44" s="594"/>
      <c r="CV44" s="594"/>
      <c r="CW44" s="594"/>
      <c r="CX44" s="594"/>
      <c r="CY44" s="595"/>
      <c r="CZ44" s="627">
        <v>6.2</v>
      </c>
      <c r="DA44" s="676"/>
      <c r="DB44" s="676"/>
      <c r="DC44" s="677"/>
      <c r="DD44" s="602">
        <v>27923361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55986276</v>
      </c>
      <c r="CS45" s="625"/>
      <c r="CT45" s="625"/>
      <c r="CU45" s="625"/>
      <c r="CV45" s="625"/>
      <c r="CW45" s="625"/>
      <c r="CX45" s="625"/>
      <c r="CY45" s="626"/>
      <c r="CZ45" s="627">
        <v>3.4</v>
      </c>
      <c r="DA45" s="628"/>
      <c r="DB45" s="628"/>
      <c r="DC45" s="629"/>
      <c r="DD45" s="602">
        <v>3449393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41974526</v>
      </c>
      <c r="CS46" s="594"/>
      <c r="CT46" s="594"/>
      <c r="CU46" s="594"/>
      <c r="CV46" s="594"/>
      <c r="CW46" s="594"/>
      <c r="CX46" s="594"/>
      <c r="CY46" s="595"/>
      <c r="CZ46" s="627">
        <v>2.6</v>
      </c>
      <c r="DA46" s="676"/>
      <c r="DB46" s="676"/>
      <c r="DC46" s="677"/>
      <c r="DD46" s="602">
        <v>24176858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221</v>
      </c>
      <c r="CS47" s="625"/>
      <c r="CT47" s="625"/>
      <c r="CU47" s="625"/>
      <c r="CV47" s="625"/>
      <c r="CW47" s="625"/>
      <c r="CX47" s="625"/>
      <c r="CY47" s="626"/>
      <c r="CZ47" s="627" t="s">
        <v>221</v>
      </c>
      <c r="DA47" s="628"/>
      <c r="DB47" s="628"/>
      <c r="DC47" s="629"/>
      <c r="DD47" s="602" t="s">
        <v>221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341</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1635842942</v>
      </c>
      <c r="CS49" s="661"/>
      <c r="CT49" s="661"/>
      <c r="CU49" s="661"/>
      <c r="CV49" s="661"/>
      <c r="CW49" s="661"/>
      <c r="CX49" s="661"/>
      <c r="CY49" s="688"/>
      <c r="CZ49" s="689">
        <v>100</v>
      </c>
      <c r="DA49" s="690"/>
      <c r="DB49" s="690"/>
      <c r="DC49" s="691"/>
      <c r="DD49" s="692">
        <v>947343730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1709191</v>
      </c>
      <c r="R7" s="723"/>
      <c r="S7" s="723"/>
      <c r="T7" s="723"/>
      <c r="U7" s="723"/>
      <c r="V7" s="723">
        <v>1702112</v>
      </c>
      <c r="W7" s="723"/>
      <c r="X7" s="723"/>
      <c r="Y7" s="723"/>
      <c r="Z7" s="723"/>
      <c r="AA7" s="723">
        <v>7079</v>
      </c>
      <c r="AB7" s="723"/>
      <c r="AC7" s="723"/>
      <c r="AD7" s="723"/>
      <c r="AE7" s="724"/>
      <c r="AF7" s="725">
        <v>434</v>
      </c>
      <c r="AG7" s="726"/>
      <c r="AH7" s="726"/>
      <c r="AI7" s="726"/>
      <c r="AJ7" s="727"/>
      <c r="AK7" s="762">
        <v>211677</v>
      </c>
      <c r="AL7" s="763"/>
      <c r="AM7" s="763"/>
      <c r="AN7" s="763"/>
      <c r="AO7" s="763"/>
      <c r="AP7" s="763">
        <v>2811485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560</v>
      </c>
      <c r="BT7" s="767"/>
      <c r="BU7" s="767"/>
      <c r="BV7" s="767"/>
      <c r="BW7" s="767"/>
      <c r="BX7" s="767"/>
      <c r="BY7" s="767"/>
      <c r="BZ7" s="767"/>
      <c r="CA7" s="767"/>
      <c r="CB7" s="767"/>
      <c r="CC7" s="767"/>
      <c r="CD7" s="767"/>
      <c r="CE7" s="767"/>
      <c r="CF7" s="767"/>
      <c r="CG7" s="768"/>
      <c r="CH7" s="759">
        <v>-49</v>
      </c>
      <c r="CI7" s="760"/>
      <c r="CJ7" s="760"/>
      <c r="CK7" s="760"/>
      <c r="CL7" s="761"/>
      <c r="CM7" s="759">
        <v>820</v>
      </c>
      <c r="CN7" s="760"/>
      <c r="CO7" s="760"/>
      <c r="CP7" s="760"/>
      <c r="CQ7" s="761"/>
      <c r="CR7" s="759">
        <v>200</v>
      </c>
      <c r="CS7" s="760"/>
      <c r="CT7" s="760"/>
      <c r="CU7" s="760"/>
      <c r="CV7" s="761"/>
      <c r="CW7" s="759">
        <v>27</v>
      </c>
      <c r="CX7" s="760"/>
      <c r="CY7" s="760"/>
      <c r="CZ7" s="760"/>
      <c r="DA7" s="761"/>
      <c r="DB7" s="759" t="s">
        <v>485</v>
      </c>
      <c r="DC7" s="760"/>
      <c r="DD7" s="760"/>
      <c r="DE7" s="760"/>
      <c r="DF7" s="761"/>
      <c r="DG7" s="759" t="s">
        <v>485</v>
      </c>
      <c r="DH7" s="760"/>
      <c r="DI7" s="760"/>
      <c r="DJ7" s="760"/>
      <c r="DK7" s="761"/>
      <c r="DL7" s="759" t="s">
        <v>485</v>
      </c>
      <c r="DM7" s="760"/>
      <c r="DN7" s="760"/>
      <c r="DO7" s="760"/>
      <c r="DP7" s="761"/>
      <c r="DQ7" s="759" t="s">
        <v>485</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98551</v>
      </c>
      <c r="R8" s="747"/>
      <c r="S8" s="747"/>
      <c r="T8" s="747"/>
      <c r="U8" s="747"/>
      <c r="V8" s="747">
        <v>98551</v>
      </c>
      <c r="W8" s="747"/>
      <c r="X8" s="747"/>
      <c r="Y8" s="747"/>
      <c r="Z8" s="747"/>
      <c r="AA8" s="747">
        <v>0</v>
      </c>
      <c r="AB8" s="747"/>
      <c r="AC8" s="747"/>
      <c r="AD8" s="747"/>
      <c r="AE8" s="748"/>
      <c r="AF8" s="749" t="s">
        <v>485</v>
      </c>
      <c r="AG8" s="750"/>
      <c r="AH8" s="750"/>
      <c r="AI8" s="750"/>
      <c r="AJ8" s="751"/>
      <c r="AK8" s="752">
        <v>81797</v>
      </c>
      <c r="AL8" s="753"/>
      <c r="AM8" s="753"/>
      <c r="AN8" s="753"/>
      <c r="AO8" s="753"/>
      <c r="AP8" s="753">
        <v>242161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561</v>
      </c>
      <c r="BT8" s="757"/>
      <c r="BU8" s="757"/>
      <c r="BV8" s="757"/>
      <c r="BW8" s="757"/>
      <c r="BX8" s="757"/>
      <c r="BY8" s="757"/>
      <c r="BZ8" s="757"/>
      <c r="CA8" s="757"/>
      <c r="CB8" s="757"/>
      <c r="CC8" s="757"/>
      <c r="CD8" s="757"/>
      <c r="CE8" s="757"/>
      <c r="CF8" s="757"/>
      <c r="CG8" s="758"/>
      <c r="CH8" s="769">
        <v>8</v>
      </c>
      <c r="CI8" s="770"/>
      <c r="CJ8" s="770"/>
      <c r="CK8" s="770"/>
      <c r="CL8" s="771"/>
      <c r="CM8" s="769">
        <v>340</v>
      </c>
      <c r="CN8" s="770"/>
      <c r="CO8" s="770"/>
      <c r="CP8" s="770"/>
      <c r="CQ8" s="771"/>
      <c r="CR8" s="769">
        <v>200</v>
      </c>
      <c r="CS8" s="770"/>
      <c r="CT8" s="770"/>
      <c r="CU8" s="770"/>
      <c r="CV8" s="771"/>
      <c r="CW8" s="769" t="s">
        <v>485</v>
      </c>
      <c r="CX8" s="770"/>
      <c r="CY8" s="770"/>
      <c r="CZ8" s="770"/>
      <c r="DA8" s="771"/>
      <c r="DB8" s="769" t="s">
        <v>485</v>
      </c>
      <c r="DC8" s="770"/>
      <c r="DD8" s="770"/>
      <c r="DE8" s="770"/>
      <c r="DF8" s="771"/>
      <c r="DG8" s="769" t="s">
        <v>485</v>
      </c>
      <c r="DH8" s="770"/>
      <c r="DI8" s="770"/>
      <c r="DJ8" s="770"/>
      <c r="DK8" s="771"/>
      <c r="DL8" s="769" t="s">
        <v>485</v>
      </c>
      <c r="DM8" s="770"/>
      <c r="DN8" s="770"/>
      <c r="DO8" s="770"/>
      <c r="DP8" s="771"/>
      <c r="DQ8" s="769" t="s">
        <v>485</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556</v>
      </c>
      <c r="R9" s="747"/>
      <c r="S9" s="747"/>
      <c r="T9" s="747"/>
      <c r="U9" s="747"/>
      <c r="V9" s="747">
        <v>237</v>
      </c>
      <c r="W9" s="747"/>
      <c r="X9" s="747"/>
      <c r="Y9" s="747"/>
      <c r="Z9" s="747"/>
      <c r="AA9" s="747">
        <v>319</v>
      </c>
      <c r="AB9" s="747"/>
      <c r="AC9" s="747"/>
      <c r="AD9" s="747"/>
      <c r="AE9" s="748"/>
      <c r="AF9" s="749" t="s">
        <v>485</v>
      </c>
      <c r="AG9" s="750"/>
      <c r="AH9" s="750"/>
      <c r="AI9" s="750"/>
      <c r="AJ9" s="751"/>
      <c r="AK9" s="752">
        <v>9</v>
      </c>
      <c r="AL9" s="753"/>
      <c r="AM9" s="753"/>
      <c r="AN9" s="753"/>
      <c r="AO9" s="753"/>
      <c r="AP9" s="753">
        <v>2493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562</v>
      </c>
      <c r="BT9" s="757"/>
      <c r="BU9" s="757"/>
      <c r="BV9" s="757"/>
      <c r="BW9" s="757"/>
      <c r="BX9" s="757"/>
      <c r="BY9" s="757"/>
      <c r="BZ9" s="757"/>
      <c r="CA9" s="757"/>
      <c r="CB9" s="757"/>
      <c r="CC9" s="757"/>
      <c r="CD9" s="757"/>
      <c r="CE9" s="757"/>
      <c r="CF9" s="757"/>
      <c r="CG9" s="758"/>
      <c r="CH9" s="769" t="s">
        <v>485</v>
      </c>
      <c r="CI9" s="770"/>
      <c r="CJ9" s="770"/>
      <c r="CK9" s="770"/>
      <c r="CL9" s="771"/>
      <c r="CM9" s="769" t="s">
        <v>485</v>
      </c>
      <c r="CN9" s="770"/>
      <c r="CO9" s="770"/>
      <c r="CP9" s="770"/>
      <c r="CQ9" s="771"/>
      <c r="CR9" s="769">
        <v>100</v>
      </c>
      <c r="CS9" s="770"/>
      <c r="CT9" s="770"/>
      <c r="CU9" s="770"/>
      <c r="CV9" s="771"/>
      <c r="CW9" s="769" t="s">
        <v>485</v>
      </c>
      <c r="CX9" s="770"/>
      <c r="CY9" s="770"/>
      <c r="CZ9" s="770"/>
      <c r="DA9" s="771"/>
      <c r="DB9" s="769" t="s">
        <v>485</v>
      </c>
      <c r="DC9" s="770"/>
      <c r="DD9" s="770"/>
      <c r="DE9" s="770"/>
      <c r="DF9" s="771"/>
      <c r="DG9" s="769" t="s">
        <v>485</v>
      </c>
      <c r="DH9" s="770"/>
      <c r="DI9" s="770"/>
      <c r="DJ9" s="770"/>
      <c r="DK9" s="771"/>
      <c r="DL9" s="769" t="s">
        <v>485</v>
      </c>
      <c r="DM9" s="770"/>
      <c r="DN9" s="770"/>
      <c r="DO9" s="770"/>
      <c r="DP9" s="771"/>
      <c r="DQ9" s="769" t="s">
        <v>485</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496</v>
      </c>
      <c r="R10" s="747"/>
      <c r="S10" s="747"/>
      <c r="T10" s="747"/>
      <c r="U10" s="747"/>
      <c r="V10" s="747">
        <v>496</v>
      </c>
      <c r="W10" s="747"/>
      <c r="X10" s="747"/>
      <c r="Y10" s="747"/>
      <c r="Z10" s="747"/>
      <c r="AA10" s="747">
        <v>0</v>
      </c>
      <c r="AB10" s="747"/>
      <c r="AC10" s="747"/>
      <c r="AD10" s="747"/>
      <c r="AE10" s="748"/>
      <c r="AF10" s="749" t="s">
        <v>485</v>
      </c>
      <c r="AG10" s="750"/>
      <c r="AH10" s="750"/>
      <c r="AI10" s="750"/>
      <c r="AJ10" s="751"/>
      <c r="AK10" s="752">
        <v>94</v>
      </c>
      <c r="AL10" s="753"/>
      <c r="AM10" s="753"/>
      <c r="AN10" s="753"/>
      <c r="AO10" s="753"/>
      <c r="AP10" s="753" t="s">
        <v>485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563</v>
      </c>
      <c r="BT10" s="757"/>
      <c r="BU10" s="757"/>
      <c r="BV10" s="757"/>
      <c r="BW10" s="757"/>
      <c r="BX10" s="757"/>
      <c r="BY10" s="757"/>
      <c r="BZ10" s="757"/>
      <c r="CA10" s="757"/>
      <c r="CB10" s="757"/>
      <c r="CC10" s="757"/>
      <c r="CD10" s="757"/>
      <c r="CE10" s="757"/>
      <c r="CF10" s="757"/>
      <c r="CG10" s="758"/>
      <c r="CH10" s="769">
        <v>-28</v>
      </c>
      <c r="CI10" s="770"/>
      <c r="CJ10" s="770"/>
      <c r="CK10" s="770"/>
      <c r="CL10" s="771"/>
      <c r="CM10" s="769">
        <v>-22</v>
      </c>
      <c r="CN10" s="770"/>
      <c r="CO10" s="770"/>
      <c r="CP10" s="770"/>
      <c r="CQ10" s="771"/>
      <c r="CR10" s="769">
        <v>5</v>
      </c>
      <c r="CS10" s="770"/>
      <c r="CT10" s="770"/>
      <c r="CU10" s="770"/>
      <c r="CV10" s="771"/>
      <c r="CW10" s="769" t="s">
        <v>485</v>
      </c>
      <c r="CX10" s="770"/>
      <c r="CY10" s="770"/>
      <c r="CZ10" s="770"/>
      <c r="DA10" s="771"/>
      <c r="DB10" s="769" t="s">
        <v>485</v>
      </c>
      <c r="DC10" s="770"/>
      <c r="DD10" s="770"/>
      <c r="DE10" s="770"/>
      <c r="DF10" s="771"/>
      <c r="DG10" s="769" t="s">
        <v>485</v>
      </c>
      <c r="DH10" s="770"/>
      <c r="DI10" s="770"/>
      <c r="DJ10" s="770"/>
      <c r="DK10" s="771"/>
      <c r="DL10" s="769" t="s">
        <v>485</v>
      </c>
      <c r="DM10" s="770"/>
      <c r="DN10" s="770"/>
      <c r="DO10" s="770"/>
      <c r="DP10" s="771"/>
      <c r="DQ10" s="769" t="s">
        <v>485</v>
      </c>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859043</v>
      </c>
      <c r="R11" s="747"/>
      <c r="S11" s="747"/>
      <c r="T11" s="747"/>
      <c r="U11" s="747"/>
      <c r="V11" s="747">
        <v>859043</v>
      </c>
      <c r="W11" s="747"/>
      <c r="X11" s="747"/>
      <c r="Y11" s="747"/>
      <c r="Z11" s="747"/>
      <c r="AA11" s="747">
        <v>0</v>
      </c>
      <c r="AB11" s="747"/>
      <c r="AC11" s="747"/>
      <c r="AD11" s="747"/>
      <c r="AE11" s="748"/>
      <c r="AF11" s="749" t="s">
        <v>485</v>
      </c>
      <c r="AG11" s="750"/>
      <c r="AH11" s="750"/>
      <c r="AI11" s="750"/>
      <c r="AJ11" s="751"/>
      <c r="AK11" s="752">
        <v>538148</v>
      </c>
      <c r="AL11" s="753"/>
      <c r="AM11" s="753"/>
      <c r="AN11" s="753"/>
      <c r="AO11" s="753"/>
      <c r="AP11" s="753" t="s">
        <v>485</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564</v>
      </c>
      <c r="BT11" s="757"/>
      <c r="BU11" s="757"/>
      <c r="BV11" s="757"/>
      <c r="BW11" s="757"/>
      <c r="BX11" s="757"/>
      <c r="BY11" s="757"/>
      <c r="BZ11" s="757"/>
      <c r="CA11" s="757"/>
      <c r="CB11" s="757"/>
      <c r="CC11" s="757"/>
      <c r="CD11" s="757"/>
      <c r="CE11" s="757"/>
      <c r="CF11" s="757"/>
      <c r="CG11" s="758"/>
      <c r="CH11" s="769">
        <v>-7</v>
      </c>
      <c r="CI11" s="770"/>
      <c r="CJ11" s="770"/>
      <c r="CK11" s="770"/>
      <c r="CL11" s="771"/>
      <c r="CM11" s="769">
        <v>5</v>
      </c>
      <c r="CN11" s="770"/>
      <c r="CO11" s="770"/>
      <c r="CP11" s="770"/>
      <c r="CQ11" s="771"/>
      <c r="CR11" s="769">
        <v>5</v>
      </c>
      <c r="CS11" s="770"/>
      <c r="CT11" s="770"/>
      <c r="CU11" s="770"/>
      <c r="CV11" s="771"/>
      <c r="CW11" s="769" t="s">
        <v>485</v>
      </c>
      <c r="CX11" s="770"/>
      <c r="CY11" s="770"/>
      <c r="CZ11" s="770"/>
      <c r="DA11" s="771"/>
      <c r="DB11" s="769" t="s">
        <v>485</v>
      </c>
      <c r="DC11" s="770"/>
      <c r="DD11" s="770"/>
      <c r="DE11" s="770"/>
      <c r="DF11" s="771"/>
      <c r="DG11" s="769" t="s">
        <v>485</v>
      </c>
      <c r="DH11" s="770"/>
      <c r="DI11" s="770"/>
      <c r="DJ11" s="770"/>
      <c r="DK11" s="771"/>
      <c r="DL11" s="769" t="s">
        <v>485</v>
      </c>
      <c r="DM11" s="770"/>
      <c r="DN11" s="770"/>
      <c r="DO11" s="770"/>
      <c r="DP11" s="771"/>
      <c r="DQ11" s="769" t="s">
        <v>485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565</v>
      </c>
      <c r="BT12" s="757"/>
      <c r="BU12" s="757"/>
      <c r="BV12" s="757"/>
      <c r="BW12" s="757"/>
      <c r="BX12" s="757"/>
      <c r="BY12" s="757"/>
      <c r="BZ12" s="757"/>
      <c r="CA12" s="757"/>
      <c r="CB12" s="757"/>
      <c r="CC12" s="757"/>
      <c r="CD12" s="757"/>
      <c r="CE12" s="757"/>
      <c r="CF12" s="757"/>
      <c r="CG12" s="758"/>
      <c r="CH12" s="769">
        <v>336</v>
      </c>
      <c r="CI12" s="770"/>
      <c r="CJ12" s="770"/>
      <c r="CK12" s="770"/>
      <c r="CL12" s="771"/>
      <c r="CM12" s="769">
        <v>805</v>
      </c>
      <c r="CN12" s="770"/>
      <c r="CO12" s="770"/>
      <c r="CP12" s="770"/>
      <c r="CQ12" s="771"/>
      <c r="CR12" s="769">
        <v>100</v>
      </c>
      <c r="CS12" s="770"/>
      <c r="CT12" s="770"/>
      <c r="CU12" s="770"/>
      <c r="CV12" s="771"/>
      <c r="CW12" s="769">
        <v>27</v>
      </c>
      <c r="CX12" s="770"/>
      <c r="CY12" s="770"/>
      <c r="CZ12" s="770"/>
      <c r="DA12" s="771"/>
      <c r="DB12" s="769" t="s">
        <v>485</v>
      </c>
      <c r="DC12" s="770"/>
      <c r="DD12" s="770"/>
      <c r="DE12" s="770"/>
      <c r="DF12" s="771"/>
      <c r="DG12" s="769" t="s">
        <v>485</v>
      </c>
      <c r="DH12" s="770"/>
      <c r="DI12" s="770"/>
      <c r="DJ12" s="770"/>
      <c r="DK12" s="771"/>
      <c r="DL12" s="769" t="s">
        <v>485</v>
      </c>
      <c r="DM12" s="770"/>
      <c r="DN12" s="770"/>
      <c r="DO12" s="770"/>
      <c r="DP12" s="771"/>
      <c r="DQ12" s="769" t="s">
        <v>485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566</v>
      </c>
      <c r="BT13" s="757"/>
      <c r="BU13" s="757"/>
      <c r="BV13" s="757"/>
      <c r="BW13" s="757"/>
      <c r="BX13" s="757"/>
      <c r="BY13" s="757"/>
      <c r="BZ13" s="757"/>
      <c r="CA13" s="757"/>
      <c r="CB13" s="757"/>
      <c r="CC13" s="757"/>
      <c r="CD13" s="757"/>
      <c r="CE13" s="757"/>
      <c r="CF13" s="757"/>
      <c r="CG13" s="758"/>
      <c r="CH13" s="769">
        <v>-8</v>
      </c>
      <c r="CI13" s="770"/>
      <c r="CJ13" s="770"/>
      <c r="CK13" s="770"/>
      <c r="CL13" s="771"/>
      <c r="CM13" s="769">
        <v>1116</v>
      </c>
      <c r="CN13" s="770"/>
      <c r="CO13" s="770"/>
      <c r="CP13" s="770"/>
      <c r="CQ13" s="771"/>
      <c r="CR13" s="769">
        <v>25</v>
      </c>
      <c r="CS13" s="770"/>
      <c r="CT13" s="770"/>
      <c r="CU13" s="770"/>
      <c r="CV13" s="771"/>
      <c r="CW13" s="769">
        <v>340</v>
      </c>
      <c r="CX13" s="770"/>
      <c r="CY13" s="770"/>
      <c r="CZ13" s="770"/>
      <c r="DA13" s="771"/>
      <c r="DB13" s="769" t="s">
        <v>485</v>
      </c>
      <c r="DC13" s="770"/>
      <c r="DD13" s="770"/>
      <c r="DE13" s="770"/>
      <c r="DF13" s="771"/>
      <c r="DG13" s="769" t="s">
        <v>485</v>
      </c>
      <c r="DH13" s="770"/>
      <c r="DI13" s="770"/>
      <c r="DJ13" s="770"/>
      <c r="DK13" s="771"/>
      <c r="DL13" s="769" t="s">
        <v>485</v>
      </c>
      <c r="DM13" s="770"/>
      <c r="DN13" s="770"/>
      <c r="DO13" s="770"/>
      <c r="DP13" s="771"/>
      <c r="DQ13" s="769" t="s">
        <v>485</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567</v>
      </c>
      <c r="BT14" s="757"/>
      <c r="BU14" s="757"/>
      <c r="BV14" s="757"/>
      <c r="BW14" s="757"/>
      <c r="BX14" s="757"/>
      <c r="BY14" s="757"/>
      <c r="BZ14" s="757"/>
      <c r="CA14" s="757"/>
      <c r="CB14" s="757"/>
      <c r="CC14" s="757"/>
      <c r="CD14" s="757"/>
      <c r="CE14" s="757"/>
      <c r="CF14" s="757"/>
      <c r="CG14" s="758"/>
      <c r="CH14" s="769">
        <v>114</v>
      </c>
      <c r="CI14" s="770"/>
      <c r="CJ14" s="770"/>
      <c r="CK14" s="770"/>
      <c r="CL14" s="771"/>
      <c r="CM14" s="769">
        <v>650</v>
      </c>
      <c r="CN14" s="770"/>
      <c r="CO14" s="770"/>
      <c r="CP14" s="770"/>
      <c r="CQ14" s="771"/>
      <c r="CR14" s="769">
        <v>20</v>
      </c>
      <c r="CS14" s="770"/>
      <c r="CT14" s="770"/>
      <c r="CU14" s="770"/>
      <c r="CV14" s="771"/>
      <c r="CW14" s="769" t="s">
        <v>485</v>
      </c>
      <c r="CX14" s="770"/>
      <c r="CY14" s="770"/>
      <c r="CZ14" s="770"/>
      <c r="DA14" s="771"/>
      <c r="DB14" s="769" t="s">
        <v>485</v>
      </c>
      <c r="DC14" s="770"/>
      <c r="DD14" s="770"/>
      <c r="DE14" s="770"/>
      <c r="DF14" s="771"/>
      <c r="DG14" s="769" t="s">
        <v>485</v>
      </c>
      <c r="DH14" s="770"/>
      <c r="DI14" s="770"/>
      <c r="DJ14" s="770"/>
      <c r="DK14" s="771"/>
      <c r="DL14" s="769" t="s">
        <v>485</v>
      </c>
      <c r="DM14" s="770"/>
      <c r="DN14" s="770"/>
      <c r="DO14" s="770"/>
      <c r="DP14" s="771"/>
      <c r="DQ14" s="769" t="s">
        <v>485</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568</v>
      </c>
      <c r="BT15" s="757"/>
      <c r="BU15" s="757"/>
      <c r="BV15" s="757"/>
      <c r="BW15" s="757"/>
      <c r="BX15" s="757"/>
      <c r="BY15" s="757"/>
      <c r="BZ15" s="757"/>
      <c r="CA15" s="757"/>
      <c r="CB15" s="757"/>
      <c r="CC15" s="757"/>
      <c r="CD15" s="757"/>
      <c r="CE15" s="757"/>
      <c r="CF15" s="757"/>
      <c r="CG15" s="758"/>
      <c r="CH15" s="769">
        <v>-10</v>
      </c>
      <c r="CI15" s="770"/>
      <c r="CJ15" s="770"/>
      <c r="CK15" s="770"/>
      <c r="CL15" s="771"/>
      <c r="CM15" s="769">
        <v>1014</v>
      </c>
      <c r="CN15" s="770"/>
      <c r="CO15" s="770"/>
      <c r="CP15" s="770"/>
      <c r="CQ15" s="771"/>
      <c r="CR15" s="769">
        <v>215</v>
      </c>
      <c r="CS15" s="770"/>
      <c r="CT15" s="770"/>
      <c r="CU15" s="770"/>
      <c r="CV15" s="771"/>
      <c r="CW15" s="769">
        <v>86</v>
      </c>
      <c r="CX15" s="770"/>
      <c r="CY15" s="770"/>
      <c r="CZ15" s="770"/>
      <c r="DA15" s="771"/>
      <c r="DB15" s="769" t="s">
        <v>485</v>
      </c>
      <c r="DC15" s="770"/>
      <c r="DD15" s="770"/>
      <c r="DE15" s="770"/>
      <c r="DF15" s="771"/>
      <c r="DG15" s="769" t="s">
        <v>485</v>
      </c>
      <c r="DH15" s="770"/>
      <c r="DI15" s="770"/>
      <c r="DJ15" s="770"/>
      <c r="DK15" s="771"/>
      <c r="DL15" s="769" t="s">
        <v>485</v>
      </c>
      <c r="DM15" s="770"/>
      <c r="DN15" s="770"/>
      <c r="DO15" s="770"/>
      <c r="DP15" s="771"/>
      <c r="DQ15" s="769" t="s">
        <v>485</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569</v>
      </c>
      <c r="BT16" s="757"/>
      <c r="BU16" s="757"/>
      <c r="BV16" s="757"/>
      <c r="BW16" s="757"/>
      <c r="BX16" s="757"/>
      <c r="BY16" s="757"/>
      <c r="BZ16" s="757"/>
      <c r="CA16" s="757"/>
      <c r="CB16" s="757"/>
      <c r="CC16" s="757"/>
      <c r="CD16" s="757"/>
      <c r="CE16" s="757"/>
      <c r="CF16" s="757"/>
      <c r="CG16" s="758"/>
      <c r="CH16" s="769">
        <v>-112</v>
      </c>
      <c r="CI16" s="770"/>
      <c r="CJ16" s="770"/>
      <c r="CK16" s="770"/>
      <c r="CL16" s="771"/>
      <c r="CM16" s="769">
        <v>1094</v>
      </c>
      <c r="CN16" s="770"/>
      <c r="CO16" s="770"/>
      <c r="CP16" s="770"/>
      <c r="CQ16" s="771"/>
      <c r="CR16" s="769">
        <v>30</v>
      </c>
      <c r="CS16" s="770"/>
      <c r="CT16" s="770"/>
      <c r="CU16" s="770"/>
      <c r="CV16" s="771"/>
      <c r="CW16" s="769" t="s">
        <v>485</v>
      </c>
      <c r="CX16" s="770"/>
      <c r="CY16" s="770"/>
      <c r="CZ16" s="770"/>
      <c r="DA16" s="771"/>
      <c r="DB16" s="769" t="s">
        <v>485</v>
      </c>
      <c r="DC16" s="770"/>
      <c r="DD16" s="770"/>
      <c r="DE16" s="770"/>
      <c r="DF16" s="771"/>
      <c r="DG16" s="769" t="s">
        <v>485</v>
      </c>
      <c r="DH16" s="770"/>
      <c r="DI16" s="770"/>
      <c r="DJ16" s="770"/>
      <c r="DK16" s="771"/>
      <c r="DL16" s="769" t="s">
        <v>485</v>
      </c>
      <c r="DM16" s="770"/>
      <c r="DN16" s="770"/>
      <c r="DO16" s="770"/>
      <c r="DP16" s="771"/>
      <c r="DQ16" s="769" t="s">
        <v>485</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570</v>
      </c>
      <c r="BT17" s="757"/>
      <c r="BU17" s="757"/>
      <c r="BV17" s="757"/>
      <c r="BW17" s="757"/>
      <c r="BX17" s="757"/>
      <c r="BY17" s="757"/>
      <c r="BZ17" s="757"/>
      <c r="CA17" s="757"/>
      <c r="CB17" s="757"/>
      <c r="CC17" s="757"/>
      <c r="CD17" s="757"/>
      <c r="CE17" s="757"/>
      <c r="CF17" s="757"/>
      <c r="CG17" s="758"/>
      <c r="CH17" s="769">
        <v>16</v>
      </c>
      <c r="CI17" s="770"/>
      <c r="CJ17" s="770"/>
      <c r="CK17" s="770"/>
      <c r="CL17" s="771"/>
      <c r="CM17" s="769">
        <v>3250</v>
      </c>
      <c r="CN17" s="770"/>
      <c r="CO17" s="770"/>
      <c r="CP17" s="770"/>
      <c r="CQ17" s="771"/>
      <c r="CR17" s="769">
        <v>250</v>
      </c>
      <c r="CS17" s="770"/>
      <c r="CT17" s="770"/>
      <c r="CU17" s="770"/>
      <c r="CV17" s="771"/>
      <c r="CW17" s="769" t="s">
        <v>485</v>
      </c>
      <c r="CX17" s="770"/>
      <c r="CY17" s="770"/>
      <c r="CZ17" s="770"/>
      <c r="DA17" s="771"/>
      <c r="DB17" s="769" t="s">
        <v>485</v>
      </c>
      <c r="DC17" s="770"/>
      <c r="DD17" s="770"/>
      <c r="DE17" s="770"/>
      <c r="DF17" s="771"/>
      <c r="DG17" s="769" t="s">
        <v>485</v>
      </c>
      <c r="DH17" s="770"/>
      <c r="DI17" s="770"/>
      <c r="DJ17" s="770"/>
      <c r="DK17" s="771"/>
      <c r="DL17" s="769" t="s">
        <v>485</v>
      </c>
      <c r="DM17" s="770"/>
      <c r="DN17" s="770"/>
      <c r="DO17" s="770"/>
      <c r="DP17" s="771"/>
      <c r="DQ17" s="769" t="s">
        <v>485</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571</v>
      </c>
      <c r="BT18" s="757"/>
      <c r="BU18" s="757"/>
      <c r="BV18" s="757"/>
      <c r="BW18" s="757"/>
      <c r="BX18" s="757"/>
      <c r="BY18" s="757"/>
      <c r="BZ18" s="757"/>
      <c r="CA18" s="757"/>
      <c r="CB18" s="757"/>
      <c r="CC18" s="757"/>
      <c r="CD18" s="757"/>
      <c r="CE18" s="757"/>
      <c r="CF18" s="757"/>
      <c r="CG18" s="758"/>
      <c r="CH18" s="769">
        <v>16</v>
      </c>
      <c r="CI18" s="770"/>
      <c r="CJ18" s="770"/>
      <c r="CK18" s="770"/>
      <c r="CL18" s="771"/>
      <c r="CM18" s="769">
        <v>229</v>
      </c>
      <c r="CN18" s="770"/>
      <c r="CO18" s="770"/>
      <c r="CP18" s="770"/>
      <c r="CQ18" s="771"/>
      <c r="CR18" s="769">
        <v>211</v>
      </c>
      <c r="CS18" s="770"/>
      <c r="CT18" s="770"/>
      <c r="CU18" s="770"/>
      <c r="CV18" s="771"/>
      <c r="CW18" s="769" t="s">
        <v>485</v>
      </c>
      <c r="CX18" s="770"/>
      <c r="CY18" s="770"/>
      <c r="CZ18" s="770"/>
      <c r="DA18" s="771"/>
      <c r="DB18" s="769" t="s">
        <v>485</v>
      </c>
      <c r="DC18" s="770"/>
      <c r="DD18" s="770"/>
      <c r="DE18" s="770"/>
      <c r="DF18" s="771"/>
      <c r="DG18" s="769" t="s">
        <v>485</v>
      </c>
      <c r="DH18" s="770"/>
      <c r="DI18" s="770"/>
      <c r="DJ18" s="770"/>
      <c r="DK18" s="771"/>
      <c r="DL18" s="769" t="s">
        <v>485</v>
      </c>
      <c r="DM18" s="770"/>
      <c r="DN18" s="770"/>
      <c r="DO18" s="770"/>
      <c r="DP18" s="771"/>
      <c r="DQ18" s="769" t="s">
        <v>485</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572</v>
      </c>
      <c r="BT19" s="757"/>
      <c r="BU19" s="757"/>
      <c r="BV19" s="757"/>
      <c r="BW19" s="757"/>
      <c r="BX19" s="757"/>
      <c r="BY19" s="757"/>
      <c r="BZ19" s="757"/>
      <c r="CA19" s="757"/>
      <c r="CB19" s="757"/>
      <c r="CC19" s="757"/>
      <c r="CD19" s="757"/>
      <c r="CE19" s="757"/>
      <c r="CF19" s="757"/>
      <c r="CG19" s="758"/>
      <c r="CH19" s="769">
        <v>203</v>
      </c>
      <c r="CI19" s="770"/>
      <c r="CJ19" s="770"/>
      <c r="CK19" s="770"/>
      <c r="CL19" s="771"/>
      <c r="CM19" s="769">
        <v>9980</v>
      </c>
      <c r="CN19" s="770"/>
      <c r="CO19" s="770"/>
      <c r="CP19" s="770"/>
      <c r="CQ19" s="771"/>
      <c r="CR19" s="769">
        <v>302</v>
      </c>
      <c r="CS19" s="770"/>
      <c r="CT19" s="770"/>
      <c r="CU19" s="770"/>
      <c r="CV19" s="771"/>
      <c r="CW19" s="769" t="s">
        <v>485</v>
      </c>
      <c r="CX19" s="770"/>
      <c r="CY19" s="770"/>
      <c r="CZ19" s="770"/>
      <c r="DA19" s="771"/>
      <c r="DB19" s="769" t="s">
        <v>485</v>
      </c>
      <c r="DC19" s="770"/>
      <c r="DD19" s="770"/>
      <c r="DE19" s="770"/>
      <c r="DF19" s="771"/>
      <c r="DG19" s="769" t="s">
        <v>485</v>
      </c>
      <c r="DH19" s="770"/>
      <c r="DI19" s="770"/>
      <c r="DJ19" s="770"/>
      <c r="DK19" s="771"/>
      <c r="DL19" s="769" t="s">
        <v>485</v>
      </c>
      <c r="DM19" s="770"/>
      <c r="DN19" s="770"/>
      <c r="DO19" s="770"/>
      <c r="DP19" s="771"/>
      <c r="DQ19" s="769" t="s">
        <v>485</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t="s">
        <v>605</v>
      </c>
      <c r="BS20" s="756" t="s">
        <v>573</v>
      </c>
      <c r="BT20" s="757"/>
      <c r="BU20" s="757"/>
      <c r="BV20" s="757"/>
      <c r="BW20" s="757"/>
      <c r="BX20" s="757"/>
      <c r="BY20" s="757"/>
      <c r="BZ20" s="757"/>
      <c r="CA20" s="757"/>
      <c r="CB20" s="757"/>
      <c r="CC20" s="757"/>
      <c r="CD20" s="757"/>
      <c r="CE20" s="757"/>
      <c r="CF20" s="757"/>
      <c r="CG20" s="758"/>
      <c r="CH20" s="769">
        <v>328</v>
      </c>
      <c r="CI20" s="770"/>
      <c r="CJ20" s="770"/>
      <c r="CK20" s="770"/>
      <c r="CL20" s="771"/>
      <c r="CM20" s="769">
        <v>3623</v>
      </c>
      <c r="CN20" s="770"/>
      <c r="CO20" s="770"/>
      <c r="CP20" s="770"/>
      <c r="CQ20" s="771"/>
      <c r="CR20" s="769">
        <v>26890</v>
      </c>
      <c r="CS20" s="770"/>
      <c r="CT20" s="770"/>
      <c r="CU20" s="770"/>
      <c r="CV20" s="771"/>
      <c r="CW20" s="769">
        <v>361</v>
      </c>
      <c r="CX20" s="770"/>
      <c r="CY20" s="770"/>
      <c r="CZ20" s="770"/>
      <c r="DA20" s="771"/>
      <c r="DB20" s="769">
        <v>7722</v>
      </c>
      <c r="DC20" s="770"/>
      <c r="DD20" s="770"/>
      <c r="DE20" s="770"/>
      <c r="DF20" s="771"/>
      <c r="DG20" s="769" t="s">
        <v>485</v>
      </c>
      <c r="DH20" s="770"/>
      <c r="DI20" s="770"/>
      <c r="DJ20" s="770"/>
      <c r="DK20" s="771"/>
      <c r="DL20" s="769">
        <v>4668</v>
      </c>
      <c r="DM20" s="770"/>
      <c r="DN20" s="770"/>
      <c r="DO20" s="770"/>
      <c r="DP20" s="771"/>
      <c r="DQ20" s="769">
        <v>4668</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574</v>
      </c>
      <c r="BT21" s="757"/>
      <c r="BU21" s="757"/>
      <c r="BV21" s="757"/>
      <c r="BW21" s="757"/>
      <c r="BX21" s="757"/>
      <c r="BY21" s="757"/>
      <c r="BZ21" s="757"/>
      <c r="CA21" s="757"/>
      <c r="CB21" s="757"/>
      <c r="CC21" s="757"/>
      <c r="CD21" s="757"/>
      <c r="CE21" s="757"/>
      <c r="CF21" s="757"/>
      <c r="CG21" s="758"/>
      <c r="CH21" s="769">
        <v>-284</v>
      </c>
      <c r="CI21" s="770"/>
      <c r="CJ21" s="770"/>
      <c r="CK21" s="770"/>
      <c r="CL21" s="771"/>
      <c r="CM21" s="769">
        <v>15347</v>
      </c>
      <c r="CN21" s="770"/>
      <c r="CO21" s="770"/>
      <c r="CP21" s="770"/>
      <c r="CQ21" s="771"/>
      <c r="CR21" s="769">
        <v>5933</v>
      </c>
      <c r="CS21" s="770"/>
      <c r="CT21" s="770"/>
      <c r="CU21" s="770"/>
      <c r="CV21" s="771"/>
      <c r="CW21" s="769" t="s">
        <v>485</v>
      </c>
      <c r="CX21" s="770"/>
      <c r="CY21" s="770"/>
      <c r="CZ21" s="770"/>
      <c r="DA21" s="771"/>
      <c r="DB21" s="769" t="s">
        <v>485</v>
      </c>
      <c r="DC21" s="770"/>
      <c r="DD21" s="770"/>
      <c r="DE21" s="770"/>
      <c r="DF21" s="771"/>
      <c r="DG21" s="769" t="s">
        <v>485</v>
      </c>
      <c r="DH21" s="770"/>
      <c r="DI21" s="770"/>
      <c r="DJ21" s="770"/>
      <c r="DK21" s="771"/>
      <c r="DL21" s="769" t="s">
        <v>485</v>
      </c>
      <c r="DM21" s="770"/>
      <c r="DN21" s="770"/>
      <c r="DO21" s="770"/>
      <c r="DP21" s="771"/>
      <c r="DQ21" s="769" t="s">
        <v>485</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t="s">
        <v>575</v>
      </c>
      <c r="BT22" s="757"/>
      <c r="BU22" s="757"/>
      <c r="BV22" s="757"/>
      <c r="BW22" s="757"/>
      <c r="BX22" s="757"/>
      <c r="BY22" s="757"/>
      <c r="BZ22" s="757"/>
      <c r="CA22" s="757"/>
      <c r="CB22" s="757"/>
      <c r="CC22" s="757"/>
      <c r="CD22" s="757"/>
      <c r="CE22" s="757"/>
      <c r="CF22" s="757"/>
      <c r="CG22" s="758"/>
      <c r="CH22" s="769">
        <v>-156</v>
      </c>
      <c r="CI22" s="770"/>
      <c r="CJ22" s="770"/>
      <c r="CK22" s="770"/>
      <c r="CL22" s="771"/>
      <c r="CM22" s="769">
        <v>24421</v>
      </c>
      <c r="CN22" s="770"/>
      <c r="CO22" s="770"/>
      <c r="CP22" s="770"/>
      <c r="CQ22" s="771"/>
      <c r="CR22" s="769">
        <v>8712</v>
      </c>
      <c r="CS22" s="770"/>
      <c r="CT22" s="770"/>
      <c r="CU22" s="770"/>
      <c r="CV22" s="771"/>
      <c r="CW22" s="769" t="s">
        <v>485</v>
      </c>
      <c r="CX22" s="770"/>
      <c r="CY22" s="770"/>
      <c r="CZ22" s="770"/>
      <c r="DA22" s="771"/>
      <c r="DB22" s="769" t="s">
        <v>485</v>
      </c>
      <c r="DC22" s="770"/>
      <c r="DD22" s="770"/>
      <c r="DE22" s="770"/>
      <c r="DF22" s="771"/>
      <c r="DG22" s="769" t="s">
        <v>485</v>
      </c>
      <c r="DH22" s="770"/>
      <c r="DI22" s="770"/>
      <c r="DJ22" s="770"/>
      <c r="DK22" s="771"/>
      <c r="DL22" s="769" t="s">
        <v>485</v>
      </c>
      <c r="DM22" s="770"/>
      <c r="DN22" s="770"/>
      <c r="DO22" s="770"/>
      <c r="DP22" s="771"/>
      <c r="DQ22" s="769" t="s">
        <v>485</v>
      </c>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2112956</v>
      </c>
      <c r="R23" s="782"/>
      <c r="S23" s="782"/>
      <c r="T23" s="782"/>
      <c r="U23" s="782"/>
      <c r="V23" s="782">
        <v>2105558</v>
      </c>
      <c r="W23" s="782"/>
      <c r="X23" s="782"/>
      <c r="Y23" s="782"/>
      <c r="Z23" s="782"/>
      <c r="AA23" s="782">
        <v>7398</v>
      </c>
      <c r="AB23" s="782"/>
      <c r="AC23" s="782"/>
      <c r="AD23" s="782"/>
      <c r="AE23" s="783"/>
      <c r="AF23" s="784">
        <v>434</v>
      </c>
      <c r="AG23" s="782"/>
      <c r="AH23" s="782"/>
      <c r="AI23" s="782"/>
      <c r="AJ23" s="785"/>
      <c r="AK23" s="786"/>
      <c r="AL23" s="787"/>
      <c r="AM23" s="787"/>
      <c r="AN23" s="787"/>
      <c r="AO23" s="787"/>
      <c r="AP23" s="782">
        <v>3056139</v>
      </c>
      <c r="AQ23" s="782"/>
      <c r="AR23" s="782"/>
      <c r="AS23" s="782"/>
      <c r="AT23" s="782"/>
      <c r="AU23" s="788"/>
      <c r="AV23" s="788"/>
      <c r="AW23" s="788"/>
      <c r="AX23" s="788"/>
      <c r="AY23" s="789"/>
      <c r="AZ23" s="797" t="s">
        <v>485</v>
      </c>
      <c r="BA23" s="798"/>
      <c r="BB23" s="798"/>
      <c r="BC23" s="798"/>
      <c r="BD23" s="799"/>
      <c r="BE23" s="204"/>
      <c r="BF23" s="204"/>
      <c r="BG23" s="204"/>
      <c r="BH23" s="204"/>
      <c r="BI23" s="204"/>
      <c r="BJ23" s="204"/>
      <c r="BK23" s="204"/>
      <c r="BL23" s="204"/>
      <c r="BM23" s="204"/>
      <c r="BN23" s="204"/>
      <c r="BO23" s="204"/>
      <c r="BP23" s="204"/>
      <c r="BQ23" s="213">
        <v>17</v>
      </c>
      <c r="BR23" s="214" t="s">
        <v>605</v>
      </c>
      <c r="BS23" s="756" t="s">
        <v>576</v>
      </c>
      <c r="BT23" s="757"/>
      <c r="BU23" s="757"/>
      <c r="BV23" s="757"/>
      <c r="BW23" s="757"/>
      <c r="BX23" s="757"/>
      <c r="BY23" s="757"/>
      <c r="BZ23" s="757"/>
      <c r="CA23" s="757"/>
      <c r="CB23" s="757"/>
      <c r="CC23" s="757"/>
      <c r="CD23" s="757"/>
      <c r="CE23" s="757"/>
      <c r="CF23" s="757"/>
      <c r="CG23" s="758"/>
      <c r="CH23" s="769">
        <v>1301</v>
      </c>
      <c r="CI23" s="770"/>
      <c r="CJ23" s="770"/>
      <c r="CK23" s="770"/>
      <c r="CL23" s="771"/>
      <c r="CM23" s="769">
        <v>-18443</v>
      </c>
      <c r="CN23" s="770"/>
      <c r="CO23" s="770"/>
      <c r="CP23" s="770"/>
      <c r="CQ23" s="771"/>
      <c r="CR23" s="769">
        <v>11500</v>
      </c>
      <c r="CS23" s="770"/>
      <c r="CT23" s="770"/>
      <c r="CU23" s="770"/>
      <c r="CV23" s="771"/>
      <c r="CW23" s="769">
        <v>13</v>
      </c>
      <c r="CX23" s="770"/>
      <c r="CY23" s="770"/>
      <c r="CZ23" s="770"/>
      <c r="DA23" s="771"/>
      <c r="DB23" s="769">
        <v>15621</v>
      </c>
      <c r="DC23" s="770"/>
      <c r="DD23" s="770"/>
      <c r="DE23" s="770"/>
      <c r="DF23" s="771"/>
      <c r="DG23" s="769" t="s">
        <v>485</v>
      </c>
      <c r="DH23" s="770"/>
      <c r="DI23" s="770"/>
      <c r="DJ23" s="770"/>
      <c r="DK23" s="771"/>
      <c r="DL23" s="769">
        <v>22449</v>
      </c>
      <c r="DM23" s="770"/>
      <c r="DN23" s="770"/>
      <c r="DO23" s="770"/>
      <c r="DP23" s="771"/>
      <c r="DQ23" s="769">
        <v>22449</v>
      </c>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577</v>
      </c>
      <c r="BT24" s="757"/>
      <c r="BU24" s="757"/>
      <c r="BV24" s="757"/>
      <c r="BW24" s="757"/>
      <c r="BX24" s="757"/>
      <c r="BY24" s="757"/>
      <c r="BZ24" s="757"/>
      <c r="CA24" s="757"/>
      <c r="CB24" s="757"/>
      <c r="CC24" s="757"/>
      <c r="CD24" s="757"/>
      <c r="CE24" s="757"/>
      <c r="CF24" s="757"/>
      <c r="CG24" s="758"/>
      <c r="CH24" s="769">
        <v>6</v>
      </c>
      <c r="CI24" s="770"/>
      <c r="CJ24" s="770"/>
      <c r="CK24" s="770"/>
      <c r="CL24" s="771"/>
      <c r="CM24" s="769">
        <v>57</v>
      </c>
      <c r="CN24" s="770"/>
      <c r="CO24" s="770"/>
      <c r="CP24" s="770"/>
      <c r="CQ24" s="771"/>
      <c r="CR24" s="769">
        <v>330</v>
      </c>
      <c r="CS24" s="770"/>
      <c r="CT24" s="770"/>
      <c r="CU24" s="770"/>
      <c r="CV24" s="771"/>
      <c r="CW24" s="769" t="s">
        <v>485</v>
      </c>
      <c r="CX24" s="770"/>
      <c r="CY24" s="770"/>
      <c r="CZ24" s="770"/>
      <c r="DA24" s="771"/>
      <c r="DB24" s="769" t="s">
        <v>485</v>
      </c>
      <c r="DC24" s="770"/>
      <c r="DD24" s="770"/>
      <c r="DE24" s="770"/>
      <c r="DF24" s="771"/>
      <c r="DG24" s="769" t="s">
        <v>485</v>
      </c>
      <c r="DH24" s="770"/>
      <c r="DI24" s="770"/>
      <c r="DJ24" s="770"/>
      <c r="DK24" s="771"/>
      <c r="DL24" s="769" t="s">
        <v>485</v>
      </c>
      <c r="DM24" s="770"/>
      <c r="DN24" s="770"/>
      <c r="DO24" s="770"/>
      <c r="DP24" s="771"/>
      <c r="DQ24" s="769" t="s">
        <v>485</v>
      </c>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t="s">
        <v>605</v>
      </c>
      <c r="BS25" s="756" t="s">
        <v>578</v>
      </c>
      <c r="BT25" s="757"/>
      <c r="BU25" s="757"/>
      <c r="BV25" s="757"/>
      <c r="BW25" s="757"/>
      <c r="BX25" s="757"/>
      <c r="BY25" s="757"/>
      <c r="BZ25" s="757"/>
      <c r="CA25" s="757"/>
      <c r="CB25" s="757"/>
      <c r="CC25" s="757"/>
      <c r="CD25" s="757"/>
      <c r="CE25" s="757"/>
      <c r="CF25" s="757"/>
      <c r="CG25" s="758"/>
      <c r="CH25" s="769">
        <v>179</v>
      </c>
      <c r="CI25" s="770"/>
      <c r="CJ25" s="770"/>
      <c r="CK25" s="770"/>
      <c r="CL25" s="771"/>
      <c r="CM25" s="769">
        <v>2913</v>
      </c>
      <c r="CN25" s="770"/>
      <c r="CO25" s="770"/>
      <c r="CP25" s="770"/>
      <c r="CQ25" s="771"/>
      <c r="CR25" s="769">
        <v>342</v>
      </c>
      <c r="CS25" s="770"/>
      <c r="CT25" s="770"/>
      <c r="CU25" s="770"/>
      <c r="CV25" s="771"/>
      <c r="CW25" s="769" t="s">
        <v>485</v>
      </c>
      <c r="CX25" s="770"/>
      <c r="CY25" s="770"/>
      <c r="CZ25" s="770"/>
      <c r="DA25" s="771"/>
      <c r="DB25" s="769">
        <v>4153</v>
      </c>
      <c r="DC25" s="770"/>
      <c r="DD25" s="770"/>
      <c r="DE25" s="770"/>
      <c r="DF25" s="771"/>
      <c r="DG25" s="769" t="s">
        <v>485</v>
      </c>
      <c r="DH25" s="770"/>
      <c r="DI25" s="770"/>
      <c r="DJ25" s="770"/>
      <c r="DK25" s="771"/>
      <c r="DL25" s="769">
        <v>4648</v>
      </c>
      <c r="DM25" s="770"/>
      <c r="DN25" s="770"/>
      <c r="DO25" s="770"/>
      <c r="DP25" s="771"/>
      <c r="DQ25" s="769">
        <v>465</v>
      </c>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355</v>
      </c>
      <c r="BF26" s="706"/>
      <c r="BG26" s="706"/>
      <c r="BH26" s="706"/>
      <c r="BI26" s="717"/>
      <c r="BJ26" s="203"/>
      <c r="BK26" s="203"/>
      <c r="BL26" s="203"/>
      <c r="BM26" s="203"/>
      <c r="BN26" s="203"/>
      <c r="BO26" s="216"/>
      <c r="BP26" s="216"/>
      <c r="BQ26" s="213">
        <v>20</v>
      </c>
      <c r="BR26" s="214"/>
      <c r="BS26" s="756" t="s">
        <v>579</v>
      </c>
      <c r="BT26" s="757"/>
      <c r="BU26" s="757"/>
      <c r="BV26" s="757"/>
      <c r="BW26" s="757"/>
      <c r="BX26" s="757"/>
      <c r="BY26" s="757"/>
      <c r="BZ26" s="757"/>
      <c r="CA26" s="757"/>
      <c r="CB26" s="757"/>
      <c r="CC26" s="757"/>
      <c r="CD26" s="757"/>
      <c r="CE26" s="757"/>
      <c r="CF26" s="757"/>
      <c r="CG26" s="758"/>
      <c r="CH26" s="769">
        <v>1257</v>
      </c>
      <c r="CI26" s="770"/>
      <c r="CJ26" s="770"/>
      <c r="CK26" s="770"/>
      <c r="CL26" s="771"/>
      <c r="CM26" s="769">
        <v>5621</v>
      </c>
      <c r="CN26" s="770"/>
      <c r="CO26" s="770"/>
      <c r="CP26" s="770"/>
      <c r="CQ26" s="771"/>
      <c r="CR26" s="769">
        <v>40</v>
      </c>
      <c r="CS26" s="770"/>
      <c r="CT26" s="770"/>
      <c r="CU26" s="770"/>
      <c r="CV26" s="771"/>
      <c r="CW26" s="769" t="s">
        <v>485</v>
      </c>
      <c r="CX26" s="770"/>
      <c r="CY26" s="770"/>
      <c r="CZ26" s="770"/>
      <c r="DA26" s="771"/>
      <c r="DB26" s="769" t="s">
        <v>485</v>
      </c>
      <c r="DC26" s="770"/>
      <c r="DD26" s="770"/>
      <c r="DE26" s="770"/>
      <c r="DF26" s="771"/>
      <c r="DG26" s="769" t="s">
        <v>485</v>
      </c>
      <c r="DH26" s="770"/>
      <c r="DI26" s="770"/>
      <c r="DJ26" s="770"/>
      <c r="DK26" s="771"/>
      <c r="DL26" s="769" t="s">
        <v>485</v>
      </c>
      <c r="DM26" s="770"/>
      <c r="DN26" s="770"/>
      <c r="DO26" s="770"/>
      <c r="DP26" s="771"/>
      <c r="DQ26" s="769" t="s">
        <v>485</v>
      </c>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t="s">
        <v>605</v>
      </c>
      <c r="BS27" s="756" t="s">
        <v>580</v>
      </c>
      <c r="BT27" s="757"/>
      <c r="BU27" s="757"/>
      <c r="BV27" s="757"/>
      <c r="BW27" s="757"/>
      <c r="BX27" s="757"/>
      <c r="BY27" s="757"/>
      <c r="BZ27" s="757"/>
      <c r="CA27" s="757"/>
      <c r="CB27" s="757"/>
      <c r="CC27" s="757"/>
      <c r="CD27" s="757"/>
      <c r="CE27" s="757"/>
      <c r="CF27" s="757"/>
      <c r="CG27" s="758"/>
      <c r="CH27" s="769">
        <v>414</v>
      </c>
      <c r="CI27" s="770"/>
      <c r="CJ27" s="770"/>
      <c r="CK27" s="770"/>
      <c r="CL27" s="771"/>
      <c r="CM27" s="769">
        <v>-12042</v>
      </c>
      <c r="CN27" s="770"/>
      <c r="CO27" s="770"/>
      <c r="CP27" s="770"/>
      <c r="CQ27" s="771"/>
      <c r="CR27" s="769">
        <v>2300</v>
      </c>
      <c r="CS27" s="770"/>
      <c r="CT27" s="770"/>
      <c r="CU27" s="770"/>
      <c r="CV27" s="771"/>
      <c r="CW27" s="769">
        <v>6</v>
      </c>
      <c r="CX27" s="770"/>
      <c r="CY27" s="770"/>
      <c r="CZ27" s="770"/>
      <c r="DA27" s="771"/>
      <c r="DB27" s="769">
        <v>7128</v>
      </c>
      <c r="DC27" s="770"/>
      <c r="DD27" s="770"/>
      <c r="DE27" s="770"/>
      <c r="DF27" s="771"/>
      <c r="DG27" s="769" t="s">
        <v>485</v>
      </c>
      <c r="DH27" s="770"/>
      <c r="DI27" s="770"/>
      <c r="DJ27" s="770"/>
      <c r="DK27" s="771"/>
      <c r="DL27" s="769">
        <v>8464</v>
      </c>
      <c r="DM27" s="770"/>
      <c r="DN27" s="770"/>
      <c r="DO27" s="770"/>
      <c r="DP27" s="771"/>
      <c r="DQ27" s="769">
        <v>8464</v>
      </c>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2790</v>
      </c>
      <c r="R28" s="811"/>
      <c r="S28" s="811"/>
      <c r="T28" s="811"/>
      <c r="U28" s="811"/>
      <c r="V28" s="811">
        <v>2642</v>
      </c>
      <c r="W28" s="811"/>
      <c r="X28" s="811"/>
      <c r="Y28" s="811"/>
      <c r="Z28" s="811"/>
      <c r="AA28" s="811">
        <v>147</v>
      </c>
      <c r="AB28" s="811"/>
      <c r="AC28" s="811"/>
      <c r="AD28" s="811"/>
      <c r="AE28" s="812"/>
      <c r="AF28" s="813">
        <v>147</v>
      </c>
      <c r="AG28" s="811"/>
      <c r="AH28" s="811"/>
      <c r="AI28" s="811"/>
      <c r="AJ28" s="814"/>
      <c r="AK28" s="815" t="s">
        <v>485</v>
      </c>
      <c r="AL28" s="806"/>
      <c r="AM28" s="806"/>
      <c r="AN28" s="806"/>
      <c r="AO28" s="806"/>
      <c r="AP28" s="806">
        <v>1430</v>
      </c>
      <c r="AQ28" s="806"/>
      <c r="AR28" s="806"/>
      <c r="AS28" s="806"/>
      <c r="AT28" s="806"/>
      <c r="AU28" s="806" t="s">
        <v>485</v>
      </c>
      <c r="AV28" s="806"/>
      <c r="AW28" s="806"/>
      <c r="AX28" s="806"/>
      <c r="AY28" s="806"/>
      <c r="AZ28" s="807" t="s">
        <v>485</v>
      </c>
      <c r="BA28" s="807"/>
      <c r="BB28" s="807"/>
      <c r="BC28" s="807"/>
      <c r="BD28" s="807"/>
      <c r="BE28" s="808"/>
      <c r="BF28" s="808"/>
      <c r="BG28" s="808"/>
      <c r="BH28" s="808"/>
      <c r="BI28" s="809"/>
      <c r="BJ28" s="203"/>
      <c r="BK28" s="203"/>
      <c r="BL28" s="203"/>
      <c r="BM28" s="203"/>
      <c r="BN28" s="203"/>
      <c r="BO28" s="216"/>
      <c r="BP28" s="216"/>
      <c r="BQ28" s="213">
        <v>22</v>
      </c>
      <c r="BR28" s="214"/>
      <c r="BS28" s="756" t="s">
        <v>581</v>
      </c>
      <c r="BT28" s="757"/>
      <c r="BU28" s="757"/>
      <c r="BV28" s="757"/>
      <c r="BW28" s="757"/>
      <c r="BX28" s="757"/>
      <c r="BY28" s="757"/>
      <c r="BZ28" s="757"/>
      <c r="CA28" s="757"/>
      <c r="CB28" s="757"/>
      <c r="CC28" s="757"/>
      <c r="CD28" s="757"/>
      <c r="CE28" s="757"/>
      <c r="CF28" s="757"/>
      <c r="CG28" s="758"/>
      <c r="CH28" s="769">
        <v>216</v>
      </c>
      <c r="CI28" s="770"/>
      <c r="CJ28" s="770"/>
      <c r="CK28" s="770"/>
      <c r="CL28" s="771"/>
      <c r="CM28" s="769">
        <v>2024</v>
      </c>
      <c r="CN28" s="770"/>
      <c r="CO28" s="770"/>
      <c r="CP28" s="770"/>
      <c r="CQ28" s="771"/>
      <c r="CR28" s="769">
        <v>246</v>
      </c>
      <c r="CS28" s="770"/>
      <c r="CT28" s="770"/>
      <c r="CU28" s="770"/>
      <c r="CV28" s="771"/>
      <c r="CW28" s="769" t="s">
        <v>485</v>
      </c>
      <c r="CX28" s="770"/>
      <c r="CY28" s="770"/>
      <c r="CZ28" s="770"/>
      <c r="DA28" s="771"/>
      <c r="DB28" s="769" t="s">
        <v>485</v>
      </c>
      <c r="DC28" s="770"/>
      <c r="DD28" s="770"/>
      <c r="DE28" s="770"/>
      <c r="DF28" s="771"/>
      <c r="DG28" s="769" t="s">
        <v>485</v>
      </c>
      <c r="DH28" s="770"/>
      <c r="DI28" s="770"/>
      <c r="DJ28" s="770"/>
      <c r="DK28" s="771"/>
      <c r="DL28" s="769" t="s">
        <v>485</v>
      </c>
      <c r="DM28" s="770"/>
      <c r="DN28" s="770"/>
      <c r="DO28" s="770"/>
      <c r="DP28" s="771"/>
      <c r="DQ28" s="769" t="s">
        <v>485</v>
      </c>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386</v>
      </c>
      <c r="R29" s="747"/>
      <c r="S29" s="747"/>
      <c r="T29" s="747"/>
      <c r="U29" s="747"/>
      <c r="V29" s="747">
        <v>386</v>
      </c>
      <c r="W29" s="747"/>
      <c r="X29" s="747"/>
      <c r="Y29" s="747"/>
      <c r="Z29" s="747"/>
      <c r="AA29" s="747" t="s">
        <v>485</v>
      </c>
      <c r="AB29" s="747"/>
      <c r="AC29" s="747"/>
      <c r="AD29" s="747"/>
      <c r="AE29" s="748"/>
      <c r="AF29" s="749" t="s">
        <v>485</v>
      </c>
      <c r="AG29" s="750"/>
      <c r="AH29" s="750"/>
      <c r="AI29" s="750"/>
      <c r="AJ29" s="751"/>
      <c r="AK29" s="818" t="s">
        <v>485</v>
      </c>
      <c r="AL29" s="819"/>
      <c r="AM29" s="819"/>
      <c r="AN29" s="819"/>
      <c r="AO29" s="819"/>
      <c r="AP29" s="819">
        <v>818</v>
      </c>
      <c r="AQ29" s="819"/>
      <c r="AR29" s="819"/>
      <c r="AS29" s="819"/>
      <c r="AT29" s="819"/>
      <c r="AU29" s="819">
        <v>227</v>
      </c>
      <c r="AV29" s="819"/>
      <c r="AW29" s="819"/>
      <c r="AX29" s="819"/>
      <c r="AY29" s="819"/>
      <c r="AZ29" s="820" t="s">
        <v>485</v>
      </c>
      <c r="BA29" s="820"/>
      <c r="BB29" s="820"/>
      <c r="BC29" s="820"/>
      <c r="BD29" s="820"/>
      <c r="BE29" s="816"/>
      <c r="BF29" s="816"/>
      <c r="BG29" s="816"/>
      <c r="BH29" s="816"/>
      <c r="BI29" s="817"/>
      <c r="BJ29" s="203"/>
      <c r="BK29" s="203"/>
      <c r="BL29" s="203"/>
      <c r="BM29" s="203"/>
      <c r="BN29" s="203"/>
      <c r="BO29" s="216"/>
      <c r="BP29" s="216"/>
      <c r="BQ29" s="213">
        <v>23</v>
      </c>
      <c r="BR29" s="214"/>
      <c r="BS29" s="756" t="s">
        <v>582</v>
      </c>
      <c r="BT29" s="757"/>
      <c r="BU29" s="757"/>
      <c r="BV29" s="757"/>
      <c r="BW29" s="757"/>
      <c r="BX29" s="757"/>
      <c r="BY29" s="757"/>
      <c r="BZ29" s="757"/>
      <c r="CA29" s="757"/>
      <c r="CB29" s="757"/>
      <c r="CC29" s="757"/>
      <c r="CD29" s="757"/>
      <c r="CE29" s="757"/>
      <c r="CF29" s="757"/>
      <c r="CG29" s="758"/>
      <c r="CH29" s="769">
        <v>100</v>
      </c>
      <c r="CI29" s="770"/>
      <c r="CJ29" s="770"/>
      <c r="CK29" s="770"/>
      <c r="CL29" s="771"/>
      <c r="CM29" s="769">
        <v>2031</v>
      </c>
      <c r="CN29" s="770"/>
      <c r="CO29" s="770"/>
      <c r="CP29" s="770"/>
      <c r="CQ29" s="771"/>
      <c r="CR29" s="769">
        <v>10</v>
      </c>
      <c r="CS29" s="770"/>
      <c r="CT29" s="770"/>
      <c r="CU29" s="770"/>
      <c r="CV29" s="771"/>
      <c r="CW29" s="769" t="s">
        <v>485</v>
      </c>
      <c r="CX29" s="770"/>
      <c r="CY29" s="770"/>
      <c r="CZ29" s="770"/>
      <c r="DA29" s="771"/>
      <c r="DB29" s="769" t="s">
        <v>485</v>
      </c>
      <c r="DC29" s="770"/>
      <c r="DD29" s="770"/>
      <c r="DE29" s="770"/>
      <c r="DF29" s="771"/>
      <c r="DG29" s="769" t="s">
        <v>485</v>
      </c>
      <c r="DH29" s="770"/>
      <c r="DI29" s="770"/>
      <c r="DJ29" s="770"/>
      <c r="DK29" s="771"/>
      <c r="DL29" s="769" t="s">
        <v>485</v>
      </c>
      <c r="DM29" s="770"/>
      <c r="DN29" s="770"/>
      <c r="DO29" s="770"/>
      <c r="DP29" s="771"/>
      <c r="DQ29" s="769" t="s">
        <v>485</v>
      </c>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321340</v>
      </c>
      <c r="R30" s="747"/>
      <c r="S30" s="747"/>
      <c r="T30" s="747"/>
      <c r="U30" s="747"/>
      <c r="V30" s="747">
        <v>333595</v>
      </c>
      <c r="W30" s="747"/>
      <c r="X30" s="747"/>
      <c r="Y30" s="747"/>
      <c r="Z30" s="747"/>
      <c r="AA30" s="747">
        <v>-12255</v>
      </c>
      <c r="AB30" s="747"/>
      <c r="AC30" s="747"/>
      <c r="AD30" s="747"/>
      <c r="AE30" s="748"/>
      <c r="AF30" s="749">
        <v>-12255</v>
      </c>
      <c r="AG30" s="750"/>
      <c r="AH30" s="750"/>
      <c r="AI30" s="750"/>
      <c r="AJ30" s="751"/>
      <c r="AK30" s="818">
        <v>42260</v>
      </c>
      <c r="AL30" s="819"/>
      <c r="AM30" s="819"/>
      <c r="AN30" s="819"/>
      <c r="AO30" s="819"/>
      <c r="AP30" s="819" t="s">
        <v>485</v>
      </c>
      <c r="AQ30" s="819"/>
      <c r="AR30" s="819"/>
      <c r="AS30" s="819"/>
      <c r="AT30" s="819"/>
      <c r="AU30" s="819" t="s">
        <v>485</v>
      </c>
      <c r="AV30" s="819"/>
      <c r="AW30" s="819"/>
      <c r="AX30" s="819"/>
      <c r="AY30" s="819"/>
      <c r="AZ30" s="820" t="s">
        <v>485</v>
      </c>
      <c r="BA30" s="820"/>
      <c r="BB30" s="820"/>
      <c r="BC30" s="820"/>
      <c r="BD30" s="820"/>
      <c r="BE30" s="816"/>
      <c r="BF30" s="816"/>
      <c r="BG30" s="816"/>
      <c r="BH30" s="816"/>
      <c r="BI30" s="817"/>
      <c r="BJ30" s="203"/>
      <c r="BK30" s="203"/>
      <c r="BL30" s="203"/>
      <c r="BM30" s="203"/>
      <c r="BN30" s="203"/>
      <c r="BO30" s="216"/>
      <c r="BP30" s="216"/>
      <c r="BQ30" s="213">
        <v>24</v>
      </c>
      <c r="BR30" s="214"/>
      <c r="BS30" s="756" t="s">
        <v>583</v>
      </c>
      <c r="BT30" s="757"/>
      <c r="BU30" s="757"/>
      <c r="BV30" s="757"/>
      <c r="BW30" s="757"/>
      <c r="BX30" s="757"/>
      <c r="BY30" s="757"/>
      <c r="BZ30" s="757"/>
      <c r="CA30" s="757"/>
      <c r="CB30" s="757"/>
      <c r="CC30" s="757"/>
      <c r="CD30" s="757"/>
      <c r="CE30" s="757"/>
      <c r="CF30" s="757"/>
      <c r="CG30" s="758"/>
      <c r="CH30" s="769">
        <v>582</v>
      </c>
      <c r="CI30" s="770"/>
      <c r="CJ30" s="770"/>
      <c r="CK30" s="770"/>
      <c r="CL30" s="771"/>
      <c r="CM30" s="769">
        <v>10609</v>
      </c>
      <c r="CN30" s="770"/>
      <c r="CO30" s="770"/>
      <c r="CP30" s="770"/>
      <c r="CQ30" s="771"/>
      <c r="CR30" s="769">
        <v>4174</v>
      </c>
      <c r="CS30" s="770"/>
      <c r="CT30" s="770"/>
      <c r="CU30" s="770"/>
      <c r="CV30" s="771"/>
      <c r="CW30" s="769" t="s">
        <v>485</v>
      </c>
      <c r="CX30" s="770"/>
      <c r="CY30" s="770"/>
      <c r="CZ30" s="770"/>
      <c r="DA30" s="771"/>
      <c r="DB30" s="769">
        <v>1768</v>
      </c>
      <c r="DC30" s="770"/>
      <c r="DD30" s="770"/>
      <c r="DE30" s="770"/>
      <c r="DF30" s="771"/>
      <c r="DG30" s="769" t="s">
        <v>485</v>
      </c>
      <c r="DH30" s="770"/>
      <c r="DI30" s="770"/>
      <c r="DJ30" s="770"/>
      <c r="DK30" s="771"/>
      <c r="DL30" s="769" t="s">
        <v>485</v>
      </c>
      <c r="DM30" s="770"/>
      <c r="DN30" s="770"/>
      <c r="DO30" s="770"/>
      <c r="DP30" s="771"/>
      <c r="DQ30" s="769" t="s">
        <v>485</v>
      </c>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223737</v>
      </c>
      <c r="R31" s="747"/>
      <c r="S31" s="747"/>
      <c r="T31" s="747"/>
      <c r="U31" s="747"/>
      <c r="V31" s="747">
        <v>223297</v>
      </c>
      <c r="W31" s="747"/>
      <c r="X31" s="747"/>
      <c r="Y31" s="747"/>
      <c r="Z31" s="747"/>
      <c r="AA31" s="747">
        <v>440</v>
      </c>
      <c r="AB31" s="747"/>
      <c r="AC31" s="747"/>
      <c r="AD31" s="747"/>
      <c r="AE31" s="748"/>
      <c r="AF31" s="749">
        <v>440</v>
      </c>
      <c r="AG31" s="750"/>
      <c r="AH31" s="750"/>
      <c r="AI31" s="750"/>
      <c r="AJ31" s="751"/>
      <c r="AK31" s="818">
        <v>34788</v>
      </c>
      <c r="AL31" s="819"/>
      <c r="AM31" s="819"/>
      <c r="AN31" s="819"/>
      <c r="AO31" s="819"/>
      <c r="AP31" s="819">
        <v>206</v>
      </c>
      <c r="AQ31" s="819"/>
      <c r="AR31" s="819"/>
      <c r="AS31" s="819"/>
      <c r="AT31" s="819"/>
      <c r="AU31" s="819" t="s">
        <v>485</v>
      </c>
      <c r="AV31" s="819"/>
      <c r="AW31" s="819"/>
      <c r="AX31" s="819"/>
      <c r="AY31" s="819"/>
      <c r="AZ31" s="820" t="s">
        <v>485</v>
      </c>
      <c r="BA31" s="820"/>
      <c r="BB31" s="820"/>
      <c r="BC31" s="820"/>
      <c r="BD31" s="820"/>
      <c r="BE31" s="816"/>
      <c r="BF31" s="816"/>
      <c r="BG31" s="816"/>
      <c r="BH31" s="816"/>
      <c r="BI31" s="817"/>
      <c r="BJ31" s="203"/>
      <c r="BK31" s="203"/>
      <c r="BL31" s="203"/>
      <c r="BM31" s="203"/>
      <c r="BN31" s="203"/>
      <c r="BO31" s="216"/>
      <c r="BP31" s="216"/>
      <c r="BQ31" s="213">
        <v>25</v>
      </c>
      <c r="BR31" s="214"/>
      <c r="BS31" s="756" t="s">
        <v>584</v>
      </c>
      <c r="BT31" s="757"/>
      <c r="BU31" s="757"/>
      <c r="BV31" s="757"/>
      <c r="BW31" s="757"/>
      <c r="BX31" s="757"/>
      <c r="BY31" s="757"/>
      <c r="BZ31" s="757"/>
      <c r="CA31" s="757"/>
      <c r="CB31" s="757"/>
      <c r="CC31" s="757"/>
      <c r="CD31" s="757"/>
      <c r="CE31" s="757"/>
      <c r="CF31" s="757"/>
      <c r="CG31" s="758"/>
      <c r="CH31" s="769">
        <v>1216</v>
      </c>
      <c r="CI31" s="770"/>
      <c r="CJ31" s="770"/>
      <c r="CK31" s="770"/>
      <c r="CL31" s="771"/>
      <c r="CM31" s="769">
        <v>9588</v>
      </c>
      <c r="CN31" s="770"/>
      <c r="CO31" s="770"/>
      <c r="CP31" s="770"/>
      <c r="CQ31" s="771"/>
      <c r="CR31" s="769">
        <v>500</v>
      </c>
      <c r="CS31" s="770"/>
      <c r="CT31" s="770"/>
      <c r="CU31" s="770"/>
      <c r="CV31" s="771"/>
      <c r="CW31" s="769" t="s">
        <v>485</v>
      </c>
      <c r="CX31" s="770"/>
      <c r="CY31" s="770"/>
      <c r="CZ31" s="770"/>
      <c r="DA31" s="771"/>
      <c r="DB31" s="769" t="s">
        <v>485</v>
      </c>
      <c r="DC31" s="770"/>
      <c r="DD31" s="770"/>
      <c r="DE31" s="770"/>
      <c r="DF31" s="771"/>
      <c r="DG31" s="769" t="s">
        <v>485</v>
      </c>
      <c r="DH31" s="770"/>
      <c r="DI31" s="770"/>
      <c r="DJ31" s="770"/>
      <c r="DK31" s="771"/>
      <c r="DL31" s="769" t="s">
        <v>485</v>
      </c>
      <c r="DM31" s="770"/>
      <c r="DN31" s="770"/>
      <c r="DO31" s="770"/>
      <c r="DP31" s="771"/>
      <c r="DQ31" s="769" t="s">
        <v>485</v>
      </c>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28581</v>
      </c>
      <c r="R32" s="747"/>
      <c r="S32" s="747"/>
      <c r="T32" s="747"/>
      <c r="U32" s="747"/>
      <c r="V32" s="747">
        <v>27385</v>
      </c>
      <c r="W32" s="747"/>
      <c r="X32" s="747"/>
      <c r="Y32" s="747"/>
      <c r="Z32" s="747"/>
      <c r="AA32" s="747">
        <v>1195</v>
      </c>
      <c r="AB32" s="747"/>
      <c r="AC32" s="747"/>
      <c r="AD32" s="747"/>
      <c r="AE32" s="748"/>
      <c r="AF32" s="749">
        <v>1195</v>
      </c>
      <c r="AG32" s="750"/>
      <c r="AH32" s="750"/>
      <c r="AI32" s="750"/>
      <c r="AJ32" s="751"/>
      <c r="AK32" s="818">
        <v>7068</v>
      </c>
      <c r="AL32" s="819"/>
      <c r="AM32" s="819"/>
      <c r="AN32" s="819"/>
      <c r="AO32" s="819"/>
      <c r="AP32" s="819" t="s">
        <v>485</v>
      </c>
      <c r="AQ32" s="819"/>
      <c r="AR32" s="819"/>
      <c r="AS32" s="819"/>
      <c r="AT32" s="819"/>
      <c r="AU32" s="819" t="s">
        <v>485</v>
      </c>
      <c r="AV32" s="819"/>
      <c r="AW32" s="819"/>
      <c r="AX32" s="819"/>
      <c r="AY32" s="819"/>
      <c r="AZ32" s="820" t="s">
        <v>485</v>
      </c>
      <c r="BA32" s="820"/>
      <c r="BB32" s="820"/>
      <c r="BC32" s="820"/>
      <c r="BD32" s="820"/>
      <c r="BE32" s="816"/>
      <c r="BF32" s="816"/>
      <c r="BG32" s="816"/>
      <c r="BH32" s="816"/>
      <c r="BI32" s="817"/>
      <c r="BJ32" s="203"/>
      <c r="BK32" s="203"/>
      <c r="BL32" s="203"/>
      <c r="BM32" s="203"/>
      <c r="BN32" s="203"/>
      <c r="BO32" s="216"/>
      <c r="BP32" s="216"/>
      <c r="BQ32" s="213">
        <v>26</v>
      </c>
      <c r="BR32" s="214"/>
      <c r="BS32" s="756" t="s">
        <v>585</v>
      </c>
      <c r="BT32" s="757"/>
      <c r="BU32" s="757"/>
      <c r="BV32" s="757"/>
      <c r="BW32" s="757"/>
      <c r="BX32" s="757"/>
      <c r="BY32" s="757"/>
      <c r="BZ32" s="757"/>
      <c r="CA32" s="757"/>
      <c r="CB32" s="757"/>
      <c r="CC32" s="757"/>
      <c r="CD32" s="757"/>
      <c r="CE32" s="757"/>
      <c r="CF32" s="757"/>
      <c r="CG32" s="758"/>
      <c r="CH32" s="769">
        <v>22</v>
      </c>
      <c r="CI32" s="770"/>
      <c r="CJ32" s="770"/>
      <c r="CK32" s="770"/>
      <c r="CL32" s="771"/>
      <c r="CM32" s="769">
        <v>530</v>
      </c>
      <c r="CN32" s="770"/>
      <c r="CO32" s="770"/>
      <c r="CP32" s="770"/>
      <c r="CQ32" s="771"/>
      <c r="CR32" s="769">
        <v>10</v>
      </c>
      <c r="CS32" s="770"/>
      <c r="CT32" s="770"/>
      <c r="CU32" s="770"/>
      <c r="CV32" s="771"/>
      <c r="CW32" s="769" t="s">
        <v>485</v>
      </c>
      <c r="CX32" s="770"/>
      <c r="CY32" s="770"/>
      <c r="CZ32" s="770"/>
      <c r="DA32" s="771"/>
      <c r="DB32" s="769" t="s">
        <v>485</v>
      </c>
      <c r="DC32" s="770"/>
      <c r="DD32" s="770"/>
      <c r="DE32" s="770"/>
      <c r="DF32" s="771"/>
      <c r="DG32" s="769" t="s">
        <v>485</v>
      </c>
      <c r="DH32" s="770"/>
      <c r="DI32" s="770"/>
      <c r="DJ32" s="770"/>
      <c r="DK32" s="771"/>
      <c r="DL32" s="769" t="s">
        <v>485</v>
      </c>
      <c r="DM32" s="770"/>
      <c r="DN32" s="770"/>
      <c r="DO32" s="770"/>
      <c r="DP32" s="771"/>
      <c r="DQ32" s="769" t="s">
        <v>485</v>
      </c>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21952</v>
      </c>
      <c r="R33" s="747"/>
      <c r="S33" s="747"/>
      <c r="T33" s="747"/>
      <c r="U33" s="747"/>
      <c r="V33" s="747">
        <v>50207</v>
      </c>
      <c r="W33" s="747"/>
      <c r="X33" s="747"/>
      <c r="Y33" s="747"/>
      <c r="Z33" s="747"/>
      <c r="AA33" s="747">
        <v>-28255</v>
      </c>
      <c r="AB33" s="747"/>
      <c r="AC33" s="747"/>
      <c r="AD33" s="747"/>
      <c r="AE33" s="748"/>
      <c r="AF33" s="749">
        <v>-16548</v>
      </c>
      <c r="AG33" s="750"/>
      <c r="AH33" s="750"/>
      <c r="AI33" s="750"/>
      <c r="AJ33" s="751"/>
      <c r="AK33" s="818">
        <v>776</v>
      </c>
      <c r="AL33" s="819"/>
      <c r="AM33" s="819"/>
      <c r="AN33" s="819"/>
      <c r="AO33" s="819"/>
      <c r="AP33" s="819">
        <v>8027</v>
      </c>
      <c r="AQ33" s="819"/>
      <c r="AR33" s="819"/>
      <c r="AS33" s="819"/>
      <c r="AT33" s="819"/>
      <c r="AU33" s="819">
        <v>1991</v>
      </c>
      <c r="AV33" s="819"/>
      <c r="AW33" s="819"/>
      <c r="AX33" s="819"/>
      <c r="AY33" s="819"/>
      <c r="AZ33" s="820">
        <v>140.9</v>
      </c>
      <c r="BA33" s="820"/>
      <c r="BB33" s="820"/>
      <c r="BC33" s="820"/>
      <c r="BD33" s="820"/>
      <c r="BE33" s="816" t="s">
        <v>552</v>
      </c>
      <c r="BF33" s="816"/>
      <c r="BG33" s="816"/>
      <c r="BH33" s="816"/>
      <c r="BI33" s="817"/>
      <c r="BJ33" s="203"/>
      <c r="BK33" s="203"/>
      <c r="BL33" s="203"/>
      <c r="BM33" s="203"/>
      <c r="BN33" s="203"/>
      <c r="BO33" s="216"/>
      <c r="BP33" s="216"/>
      <c r="BQ33" s="213">
        <v>27</v>
      </c>
      <c r="BR33" s="214"/>
      <c r="BS33" s="756" t="s">
        <v>586</v>
      </c>
      <c r="BT33" s="757"/>
      <c r="BU33" s="757"/>
      <c r="BV33" s="757"/>
      <c r="BW33" s="757"/>
      <c r="BX33" s="757"/>
      <c r="BY33" s="757"/>
      <c r="BZ33" s="757"/>
      <c r="CA33" s="757"/>
      <c r="CB33" s="757"/>
      <c r="CC33" s="757"/>
      <c r="CD33" s="757"/>
      <c r="CE33" s="757"/>
      <c r="CF33" s="757"/>
      <c r="CG33" s="758"/>
      <c r="CH33" s="769">
        <v>-307</v>
      </c>
      <c r="CI33" s="770"/>
      <c r="CJ33" s="770"/>
      <c r="CK33" s="770"/>
      <c r="CL33" s="771"/>
      <c r="CM33" s="769">
        <v>4835</v>
      </c>
      <c r="CN33" s="770"/>
      <c r="CO33" s="770"/>
      <c r="CP33" s="770"/>
      <c r="CQ33" s="771"/>
      <c r="CR33" s="769">
        <v>40</v>
      </c>
      <c r="CS33" s="770"/>
      <c r="CT33" s="770"/>
      <c r="CU33" s="770"/>
      <c r="CV33" s="771"/>
      <c r="CW33" s="769">
        <v>236</v>
      </c>
      <c r="CX33" s="770"/>
      <c r="CY33" s="770"/>
      <c r="CZ33" s="770"/>
      <c r="DA33" s="771"/>
      <c r="DB33" s="769">
        <v>33083</v>
      </c>
      <c r="DC33" s="770"/>
      <c r="DD33" s="770"/>
      <c r="DE33" s="770"/>
      <c r="DF33" s="771"/>
      <c r="DG33" s="769" t="s">
        <v>485</v>
      </c>
      <c r="DH33" s="770"/>
      <c r="DI33" s="770"/>
      <c r="DJ33" s="770"/>
      <c r="DK33" s="771"/>
      <c r="DL33" s="769" t="s">
        <v>485</v>
      </c>
      <c r="DM33" s="770"/>
      <c r="DN33" s="770"/>
      <c r="DO33" s="770"/>
      <c r="DP33" s="771"/>
      <c r="DQ33" s="769" t="s">
        <v>485</v>
      </c>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166682</v>
      </c>
      <c r="R34" s="747"/>
      <c r="S34" s="747"/>
      <c r="T34" s="747"/>
      <c r="U34" s="747"/>
      <c r="V34" s="747">
        <v>225325</v>
      </c>
      <c r="W34" s="747"/>
      <c r="X34" s="747"/>
      <c r="Y34" s="747"/>
      <c r="Z34" s="747"/>
      <c r="AA34" s="747">
        <v>-58643</v>
      </c>
      <c r="AB34" s="747"/>
      <c r="AC34" s="747"/>
      <c r="AD34" s="747"/>
      <c r="AE34" s="748"/>
      <c r="AF34" s="749">
        <v>73718</v>
      </c>
      <c r="AG34" s="750"/>
      <c r="AH34" s="750"/>
      <c r="AI34" s="750"/>
      <c r="AJ34" s="751"/>
      <c r="AK34" s="818">
        <v>4752</v>
      </c>
      <c r="AL34" s="819"/>
      <c r="AM34" s="819"/>
      <c r="AN34" s="819"/>
      <c r="AO34" s="819"/>
      <c r="AP34" s="819">
        <v>529189</v>
      </c>
      <c r="AQ34" s="819"/>
      <c r="AR34" s="819"/>
      <c r="AS34" s="819"/>
      <c r="AT34" s="819"/>
      <c r="AU34" s="819">
        <v>50802</v>
      </c>
      <c r="AV34" s="819"/>
      <c r="AW34" s="819"/>
      <c r="AX34" s="819"/>
      <c r="AY34" s="819"/>
      <c r="AZ34" s="820" t="s">
        <v>485</v>
      </c>
      <c r="BA34" s="820"/>
      <c r="BB34" s="820"/>
      <c r="BC34" s="820"/>
      <c r="BD34" s="820"/>
      <c r="BE34" s="816" t="s">
        <v>552</v>
      </c>
      <c r="BF34" s="816"/>
      <c r="BG34" s="816"/>
      <c r="BH34" s="816"/>
      <c r="BI34" s="817"/>
      <c r="BJ34" s="203"/>
      <c r="BK34" s="203"/>
      <c r="BL34" s="203"/>
      <c r="BM34" s="203"/>
      <c r="BN34" s="203"/>
      <c r="BO34" s="216"/>
      <c r="BP34" s="216"/>
      <c r="BQ34" s="213">
        <v>28</v>
      </c>
      <c r="BR34" s="214"/>
      <c r="BS34" s="756" t="s">
        <v>587</v>
      </c>
      <c r="BT34" s="757"/>
      <c r="BU34" s="757"/>
      <c r="BV34" s="757"/>
      <c r="BW34" s="757"/>
      <c r="BX34" s="757"/>
      <c r="BY34" s="757"/>
      <c r="BZ34" s="757"/>
      <c r="CA34" s="757"/>
      <c r="CB34" s="757"/>
      <c r="CC34" s="757"/>
      <c r="CD34" s="757"/>
      <c r="CE34" s="757"/>
      <c r="CF34" s="757"/>
      <c r="CG34" s="758"/>
      <c r="CH34" s="769">
        <v>-7</v>
      </c>
      <c r="CI34" s="770"/>
      <c r="CJ34" s="770"/>
      <c r="CK34" s="770"/>
      <c r="CL34" s="771"/>
      <c r="CM34" s="769">
        <v>357</v>
      </c>
      <c r="CN34" s="770"/>
      <c r="CO34" s="770"/>
      <c r="CP34" s="770"/>
      <c r="CQ34" s="771"/>
      <c r="CR34" s="769">
        <v>50</v>
      </c>
      <c r="CS34" s="770"/>
      <c r="CT34" s="770"/>
      <c r="CU34" s="770"/>
      <c r="CV34" s="771"/>
      <c r="CW34" s="769">
        <v>250</v>
      </c>
      <c r="CX34" s="770"/>
      <c r="CY34" s="770"/>
      <c r="CZ34" s="770"/>
      <c r="DA34" s="771"/>
      <c r="DB34" s="769" t="s">
        <v>485</v>
      </c>
      <c r="DC34" s="770"/>
      <c r="DD34" s="770"/>
      <c r="DE34" s="770"/>
      <c r="DF34" s="771"/>
      <c r="DG34" s="769" t="s">
        <v>485</v>
      </c>
      <c r="DH34" s="770"/>
      <c r="DI34" s="770"/>
      <c r="DJ34" s="770"/>
      <c r="DK34" s="771"/>
      <c r="DL34" s="769" t="s">
        <v>485</v>
      </c>
      <c r="DM34" s="770"/>
      <c r="DN34" s="770"/>
      <c r="DO34" s="770"/>
      <c r="DP34" s="771"/>
      <c r="DQ34" s="769" t="s">
        <v>485</v>
      </c>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67619</v>
      </c>
      <c r="R35" s="747"/>
      <c r="S35" s="747"/>
      <c r="T35" s="747"/>
      <c r="U35" s="747"/>
      <c r="V35" s="747">
        <v>68983</v>
      </c>
      <c r="W35" s="747"/>
      <c r="X35" s="747"/>
      <c r="Y35" s="747"/>
      <c r="Z35" s="747"/>
      <c r="AA35" s="747">
        <v>-1364</v>
      </c>
      <c r="AB35" s="747"/>
      <c r="AC35" s="747"/>
      <c r="AD35" s="747"/>
      <c r="AE35" s="748"/>
      <c r="AF35" s="749">
        <v>31897</v>
      </c>
      <c r="AG35" s="750"/>
      <c r="AH35" s="750"/>
      <c r="AI35" s="750"/>
      <c r="AJ35" s="751"/>
      <c r="AK35" s="818">
        <v>252</v>
      </c>
      <c r="AL35" s="819"/>
      <c r="AM35" s="819"/>
      <c r="AN35" s="819"/>
      <c r="AO35" s="819"/>
      <c r="AP35" s="819">
        <v>194210</v>
      </c>
      <c r="AQ35" s="819"/>
      <c r="AR35" s="819"/>
      <c r="AS35" s="819"/>
      <c r="AT35" s="819"/>
      <c r="AU35" s="819">
        <v>388</v>
      </c>
      <c r="AV35" s="819"/>
      <c r="AW35" s="819"/>
      <c r="AX35" s="819"/>
      <c r="AY35" s="819"/>
      <c r="AZ35" s="820" t="s">
        <v>485</v>
      </c>
      <c r="BA35" s="820"/>
      <c r="BB35" s="820"/>
      <c r="BC35" s="820"/>
      <c r="BD35" s="820"/>
      <c r="BE35" s="816" t="s">
        <v>552</v>
      </c>
      <c r="BF35" s="816"/>
      <c r="BG35" s="816"/>
      <c r="BH35" s="816"/>
      <c r="BI35" s="817"/>
      <c r="BJ35" s="203"/>
      <c r="BK35" s="203"/>
      <c r="BL35" s="203"/>
      <c r="BM35" s="203"/>
      <c r="BN35" s="203"/>
      <c r="BO35" s="216"/>
      <c r="BP35" s="216"/>
      <c r="BQ35" s="213">
        <v>29</v>
      </c>
      <c r="BR35" s="214" t="s">
        <v>605</v>
      </c>
      <c r="BS35" s="756" t="s">
        <v>588</v>
      </c>
      <c r="BT35" s="757"/>
      <c r="BU35" s="757"/>
      <c r="BV35" s="757"/>
      <c r="BW35" s="757"/>
      <c r="BX35" s="757"/>
      <c r="BY35" s="757"/>
      <c r="BZ35" s="757"/>
      <c r="CA35" s="757"/>
      <c r="CB35" s="757"/>
      <c r="CC35" s="757"/>
      <c r="CD35" s="757"/>
      <c r="CE35" s="757"/>
      <c r="CF35" s="757"/>
      <c r="CG35" s="758"/>
      <c r="CH35" s="769">
        <v>-291</v>
      </c>
      <c r="CI35" s="770"/>
      <c r="CJ35" s="770"/>
      <c r="CK35" s="770"/>
      <c r="CL35" s="771"/>
      <c r="CM35" s="769">
        <v>93195</v>
      </c>
      <c r="CN35" s="770"/>
      <c r="CO35" s="770"/>
      <c r="CP35" s="770"/>
      <c r="CQ35" s="771"/>
      <c r="CR35" s="769">
        <v>102299</v>
      </c>
      <c r="CS35" s="770"/>
      <c r="CT35" s="770"/>
      <c r="CU35" s="770"/>
      <c r="CV35" s="771"/>
      <c r="CW35" s="769">
        <v>12865</v>
      </c>
      <c r="CX35" s="770"/>
      <c r="CY35" s="770"/>
      <c r="CZ35" s="770"/>
      <c r="DA35" s="771"/>
      <c r="DB35" s="769">
        <v>3268</v>
      </c>
      <c r="DC35" s="770"/>
      <c r="DD35" s="770"/>
      <c r="DE35" s="770"/>
      <c r="DF35" s="771"/>
      <c r="DG35" s="769" t="s">
        <v>485</v>
      </c>
      <c r="DH35" s="770"/>
      <c r="DI35" s="770"/>
      <c r="DJ35" s="770"/>
      <c r="DK35" s="771"/>
      <c r="DL35" s="769" t="s">
        <v>485</v>
      </c>
      <c r="DM35" s="770"/>
      <c r="DN35" s="770"/>
      <c r="DO35" s="770"/>
      <c r="DP35" s="771"/>
      <c r="DQ35" s="769" t="s">
        <v>485</v>
      </c>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1988</v>
      </c>
      <c r="R36" s="747"/>
      <c r="S36" s="747"/>
      <c r="T36" s="747"/>
      <c r="U36" s="747"/>
      <c r="V36" s="747">
        <v>1548</v>
      </c>
      <c r="W36" s="747"/>
      <c r="X36" s="747"/>
      <c r="Y36" s="747"/>
      <c r="Z36" s="747"/>
      <c r="AA36" s="747">
        <v>440</v>
      </c>
      <c r="AB36" s="747"/>
      <c r="AC36" s="747"/>
      <c r="AD36" s="747"/>
      <c r="AE36" s="748"/>
      <c r="AF36" s="749">
        <v>5777</v>
      </c>
      <c r="AG36" s="750"/>
      <c r="AH36" s="750"/>
      <c r="AI36" s="750"/>
      <c r="AJ36" s="751"/>
      <c r="AK36" s="818">
        <v>6</v>
      </c>
      <c r="AL36" s="819"/>
      <c r="AM36" s="819"/>
      <c r="AN36" s="819"/>
      <c r="AO36" s="819"/>
      <c r="AP36" s="819">
        <v>1198</v>
      </c>
      <c r="AQ36" s="819"/>
      <c r="AR36" s="819"/>
      <c r="AS36" s="819"/>
      <c r="AT36" s="819"/>
      <c r="AU36" s="819">
        <v>4</v>
      </c>
      <c r="AV36" s="819"/>
      <c r="AW36" s="819"/>
      <c r="AX36" s="819"/>
      <c r="AY36" s="819"/>
      <c r="AZ36" s="820" t="s">
        <v>485</v>
      </c>
      <c r="BA36" s="820"/>
      <c r="BB36" s="820"/>
      <c r="BC36" s="820"/>
      <c r="BD36" s="820"/>
      <c r="BE36" s="816" t="s">
        <v>552</v>
      </c>
      <c r="BF36" s="816"/>
      <c r="BG36" s="816"/>
      <c r="BH36" s="816"/>
      <c r="BI36" s="817"/>
      <c r="BJ36" s="203"/>
      <c r="BK36" s="203"/>
      <c r="BL36" s="203"/>
      <c r="BM36" s="203"/>
      <c r="BN36" s="203"/>
      <c r="BO36" s="216"/>
      <c r="BP36" s="216"/>
      <c r="BQ36" s="213">
        <v>30</v>
      </c>
      <c r="BR36" s="214"/>
      <c r="BS36" s="756" t="s">
        <v>589</v>
      </c>
      <c r="BT36" s="757"/>
      <c r="BU36" s="757"/>
      <c r="BV36" s="757"/>
      <c r="BW36" s="757"/>
      <c r="BX36" s="757"/>
      <c r="BY36" s="757"/>
      <c r="BZ36" s="757"/>
      <c r="CA36" s="757"/>
      <c r="CB36" s="757"/>
      <c r="CC36" s="757"/>
      <c r="CD36" s="757"/>
      <c r="CE36" s="757"/>
      <c r="CF36" s="757"/>
      <c r="CG36" s="758"/>
      <c r="CH36" s="769">
        <v>137</v>
      </c>
      <c r="CI36" s="770"/>
      <c r="CJ36" s="770"/>
      <c r="CK36" s="770"/>
      <c r="CL36" s="771"/>
      <c r="CM36" s="769">
        <v>1546</v>
      </c>
      <c r="CN36" s="770"/>
      <c r="CO36" s="770"/>
      <c r="CP36" s="770"/>
      <c r="CQ36" s="771"/>
      <c r="CR36" s="769">
        <v>50</v>
      </c>
      <c r="CS36" s="770"/>
      <c r="CT36" s="770"/>
      <c r="CU36" s="770"/>
      <c r="CV36" s="771"/>
      <c r="CW36" s="769">
        <v>90</v>
      </c>
      <c r="CX36" s="770"/>
      <c r="CY36" s="770"/>
      <c r="CZ36" s="770"/>
      <c r="DA36" s="771"/>
      <c r="DB36" s="769" t="s">
        <v>485</v>
      </c>
      <c r="DC36" s="770"/>
      <c r="DD36" s="770"/>
      <c r="DE36" s="770"/>
      <c r="DF36" s="771"/>
      <c r="DG36" s="769" t="s">
        <v>485</v>
      </c>
      <c r="DH36" s="770"/>
      <c r="DI36" s="770"/>
      <c r="DJ36" s="770"/>
      <c r="DK36" s="771"/>
      <c r="DL36" s="769" t="s">
        <v>485</v>
      </c>
      <c r="DM36" s="770"/>
      <c r="DN36" s="770"/>
      <c r="DO36" s="770"/>
      <c r="DP36" s="771"/>
      <c r="DQ36" s="769" t="s">
        <v>485</v>
      </c>
      <c r="DR36" s="770"/>
      <c r="DS36" s="770"/>
      <c r="DT36" s="770"/>
      <c r="DU36" s="771"/>
      <c r="DV36" s="772"/>
      <c r="DW36" s="773"/>
      <c r="DX36" s="773"/>
      <c r="DY36" s="773"/>
      <c r="DZ36" s="774"/>
      <c r="EA36" s="197"/>
    </row>
    <row r="37" spans="1:131" s="198" customFormat="1" ht="26.25" customHeight="1">
      <c r="A37" s="217">
        <v>10</v>
      </c>
      <c r="B37" s="743" t="s">
        <v>142</v>
      </c>
      <c r="C37" s="744"/>
      <c r="D37" s="744"/>
      <c r="E37" s="744"/>
      <c r="F37" s="744"/>
      <c r="G37" s="744"/>
      <c r="H37" s="744"/>
      <c r="I37" s="744"/>
      <c r="J37" s="744"/>
      <c r="K37" s="744"/>
      <c r="L37" s="744"/>
      <c r="M37" s="744"/>
      <c r="N37" s="744"/>
      <c r="O37" s="744"/>
      <c r="P37" s="745"/>
      <c r="Q37" s="746">
        <v>7988</v>
      </c>
      <c r="R37" s="747"/>
      <c r="S37" s="747"/>
      <c r="T37" s="747"/>
      <c r="U37" s="747"/>
      <c r="V37" s="747">
        <v>10250</v>
      </c>
      <c r="W37" s="747"/>
      <c r="X37" s="747"/>
      <c r="Y37" s="747"/>
      <c r="Z37" s="747"/>
      <c r="AA37" s="747">
        <v>-2262</v>
      </c>
      <c r="AB37" s="747"/>
      <c r="AC37" s="747"/>
      <c r="AD37" s="747"/>
      <c r="AE37" s="748"/>
      <c r="AF37" s="749">
        <v>-1407</v>
      </c>
      <c r="AG37" s="750"/>
      <c r="AH37" s="750"/>
      <c r="AI37" s="750"/>
      <c r="AJ37" s="751"/>
      <c r="AK37" s="818">
        <v>3112</v>
      </c>
      <c r="AL37" s="819"/>
      <c r="AM37" s="819"/>
      <c r="AN37" s="819"/>
      <c r="AO37" s="819"/>
      <c r="AP37" s="819">
        <v>65710</v>
      </c>
      <c r="AQ37" s="819"/>
      <c r="AR37" s="819"/>
      <c r="AS37" s="819"/>
      <c r="AT37" s="819"/>
      <c r="AU37" s="819">
        <v>24180</v>
      </c>
      <c r="AV37" s="819"/>
      <c r="AW37" s="819"/>
      <c r="AX37" s="819"/>
      <c r="AY37" s="819"/>
      <c r="AZ37" s="820">
        <v>23.3</v>
      </c>
      <c r="BA37" s="820"/>
      <c r="BB37" s="820"/>
      <c r="BC37" s="820"/>
      <c r="BD37" s="820"/>
      <c r="BE37" s="816" t="s">
        <v>552</v>
      </c>
      <c r="BF37" s="816"/>
      <c r="BG37" s="816"/>
      <c r="BH37" s="816"/>
      <c r="BI37" s="817"/>
      <c r="BJ37" s="203"/>
      <c r="BK37" s="203"/>
      <c r="BL37" s="203"/>
      <c r="BM37" s="203"/>
      <c r="BN37" s="203"/>
      <c r="BO37" s="216"/>
      <c r="BP37" s="216"/>
      <c r="BQ37" s="213">
        <v>31</v>
      </c>
      <c r="BR37" s="214" t="s">
        <v>605</v>
      </c>
      <c r="BS37" s="756" t="s">
        <v>590</v>
      </c>
      <c r="BT37" s="757"/>
      <c r="BU37" s="757"/>
      <c r="BV37" s="757"/>
      <c r="BW37" s="757"/>
      <c r="BX37" s="757"/>
      <c r="BY37" s="757"/>
      <c r="BZ37" s="757"/>
      <c r="CA37" s="757"/>
      <c r="CB37" s="757"/>
      <c r="CC37" s="757"/>
      <c r="CD37" s="757"/>
      <c r="CE37" s="757"/>
      <c r="CF37" s="757"/>
      <c r="CG37" s="758"/>
      <c r="CH37" s="769">
        <v>-31</v>
      </c>
      <c r="CI37" s="770"/>
      <c r="CJ37" s="770"/>
      <c r="CK37" s="770"/>
      <c r="CL37" s="771"/>
      <c r="CM37" s="769">
        <v>4566</v>
      </c>
      <c r="CN37" s="770"/>
      <c r="CO37" s="770"/>
      <c r="CP37" s="770"/>
      <c r="CQ37" s="771"/>
      <c r="CR37" s="769">
        <v>4853</v>
      </c>
      <c r="CS37" s="770"/>
      <c r="CT37" s="770"/>
      <c r="CU37" s="770"/>
      <c r="CV37" s="771"/>
      <c r="CW37" s="769">
        <v>1058</v>
      </c>
      <c r="CX37" s="770"/>
      <c r="CY37" s="770"/>
      <c r="CZ37" s="770"/>
      <c r="DA37" s="771"/>
      <c r="DB37" s="769" t="s">
        <v>485</v>
      </c>
      <c r="DC37" s="770"/>
      <c r="DD37" s="770"/>
      <c r="DE37" s="770"/>
      <c r="DF37" s="771"/>
      <c r="DG37" s="769" t="s">
        <v>485</v>
      </c>
      <c r="DH37" s="770"/>
      <c r="DI37" s="770"/>
      <c r="DJ37" s="770"/>
      <c r="DK37" s="771"/>
      <c r="DL37" s="769" t="s">
        <v>485</v>
      </c>
      <c r="DM37" s="770"/>
      <c r="DN37" s="770"/>
      <c r="DO37" s="770"/>
      <c r="DP37" s="771"/>
      <c r="DQ37" s="769" t="s">
        <v>485</v>
      </c>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746">
        <v>82666</v>
      </c>
      <c r="R38" s="747"/>
      <c r="S38" s="747"/>
      <c r="T38" s="747"/>
      <c r="U38" s="747"/>
      <c r="V38" s="747">
        <v>87486</v>
      </c>
      <c r="W38" s="747"/>
      <c r="X38" s="747"/>
      <c r="Y38" s="747"/>
      <c r="Z38" s="747"/>
      <c r="AA38" s="747">
        <v>-4820</v>
      </c>
      <c r="AB38" s="747"/>
      <c r="AC38" s="747"/>
      <c r="AD38" s="747"/>
      <c r="AE38" s="748"/>
      <c r="AF38" s="749">
        <v>21363</v>
      </c>
      <c r="AG38" s="750"/>
      <c r="AH38" s="750"/>
      <c r="AI38" s="750"/>
      <c r="AJ38" s="751"/>
      <c r="AK38" s="818">
        <v>31389</v>
      </c>
      <c r="AL38" s="819"/>
      <c r="AM38" s="819"/>
      <c r="AN38" s="819"/>
      <c r="AO38" s="819"/>
      <c r="AP38" s="819">
        <v>494923</v>
      </c>
      <c r="AQ38" s="819"/>
      <c r="AR38" s="819"/>
      <c r="AS38" s="819"/>
      <c r="AT38" s="819"/>
      <c r="AU38" s="819">
        <v>294479</v>
      </c>
      <c r="AV38" s="819"/>
      <c r="AW38" s="819"/>
      <c r="AX38" s="819"/>
      <c r="AY38" s="819"/>
      <c r="AZ38" s="820" t="s">
        <v>485</v>
      </c>
      <c r="BA38" s="820"/>
      <c r="BB38" s="820"/>
      <c r="BC38" s="820"/>
      <c r="BD38" s="820"/>
      <c r="BE38" s="816" t="s">
        <v>552</v>
      </c>
      <c r="BF38" s="816"/>
      <c r="BG38" s="816"/>
      <c r="BH38" s="816"/>
      <c r="BI38" s="817"/>
      <c r="BJ38" s="203"/>
      <c r="BK38" s="203"/>
      <c r="BL38" s="203"/>
      <c r="BM38" s="203"/>
      <c r="BN38" s="203"/>
      <c r="BO38" s="216"/>
      <c r="BP38" s="216"/>
      <c r="BQ38" s="213">
        <v>32</v>
      </c>
      <c r="BR38" s="214"/>
      <c r="BS38" s="756" t="s">
        <v>591</v>
      </c>
      <c r="BT38" s="757"/>
      <c r="BU38" s="757"/>
      <c r="BV38" s="757"/>
      <c r="BW38" s="757"/>
      <c r="BX38" s="757"/>
      <c r="BY38" s="757"/>
      <c r="BZ38" s="757"/>
      <c r="CA38" s="757"/>
      <c r="CB38" s="757"/>
      <c r="CC38" s="757"/>
      <c r="CD38" s="757"/>
      <c r="CE38" s="757"/>
      <c r="CF38" s="757"/>
      <c r="CG38" s="758"/>
      <c r="CH38" s="769">
        <v>700</v>
      </c>
      <c r="CI38" s="770"/>
      <c r="CJ38" s="770"/>
      <c r="CK38" s="770"/>
      <c r="CL38" s="771"/>
      <c r="CM38" s="769">
        <v>5638</v>
      </c>
      <c r="CN38" s="770"/>
      <c r="CO38" s="770"/>
      <c r="CP38" s="770"/>
      <c r="CQ38" s="771"/>
      <c r="CR38" s="769">
        <v>4505</v>
      </c>
      <c r="CS38" s="770"/>
      <c r="CT38" s="770"/>
      <c r="CU38" s="770"/>
      <c r="CV38" s="771"/>
      <c r="CW38" s="769" t="s">
        <v>485</v>
      </c>
      <c r="CX38" s="770"/>
      <c r="CY38" s="770"/>
      <c r="CZ38" s="770"/>
      <c r="DA38" s="771"/>
      <c r="DB38" s="769" t="s">
        <v>485</v>
      </c>
      <c r="DC38" s="770"/>
      <c r="DD38" s="770"/>
      <c r="DE38" s="770"/>
      <c r="DF38" s="771"/>
      <c r="DG38" s="769" t="s">
        <v>485</v>
      </c>
      <c r="DH38" s="770"/>
      <c r="DI38" s="770"/>
      <c r="DJ38" s="770"/>
      <c r="DK38" s="771"/>
      <c r="DL38" s="769" t="s">
        <v>485</v>
      </c>
      <c r="DM38" s="770"/>
      <c r="DN38" s="770"/>
      <c r="DO38" s="770"/>
      <c r="DP38" s="771"/>
      <c r="DQ38" s="769" t="s">
        <v>485</v>
      </c>
      <c r="DR38" s="770"/>
      <c r="DS38" s="770"/>
      <c r="DT38" s="770"/>
      <c r="DU38" s="771"/>
      <c r="DV38" s="772"/>
      <c r="DW38" s="773"/>
      <c r="DX38" s="773"/>
      <c r="DY38" s="773"/>
      <c r="DZ38" s="774"/>
      <c r="EA38" s="197"/>
    </row>
    <row r="39" spans="1:131" s="198" customFormat="1" ht="26.25" customHeight="1">
      <c r="A39" s="217">
        <v>12</v>
      </c>
      <c r="B39" s="743" t="s">
        <v>393</v>
      </c>
      <c r="C39" s="744"/>
      <c r="D39" s="744"/>
      <c r="E39" s="744"/>
      <c r="F39" s="744"/>
      <c r="G39" s="744"/>
      <c r="H39" s="744"/>
      <c r="I39" s="744"/>
      <c r="J39" s="744"/>
      <c r="K39" s="744"/>
      <c r="L39" s="744"/>
      <c r="M39" s="744"/>
      <c r="N39" s="744"/>
      <c r="O39" s="744"/>
      <c r="P39" s="745"/>
      <c r="Q39" s="746">
        <v>18554</v>
      </c>
      <c r="R39" s="747"/>
      <c r="S39" s="747"/>
      <c r="T39" s="747"/>
      <c r="U39" s="747"/>
      <c r="V39" s="747">
        <v>121282</v>
      </c>
      <c r="W39" s="747"/>
      <c r="X39" s="747"/>
      <c r="Y39" s="747"/>
      <c r="Z39" s="747"/>
      <c r="AA39" s="747">
        <v>-102728</v>
      </c>
      <c r="AB39" s="747"/>
      <c r="AC39" s="747"/>
      <c r="AD39" s="747"/>
      <c r="AE39" s="748"/>
      <c r="AF39" s="749" t="s">
        <v>485</v>
      </c>
      <c r="AG39" s="750"/>
      <c r="AH39" s="750"/>
      <c r="AI39" s="750"/>
      <c r="AJ39" s="751"/>
      <c r="AK39" s="818">
        <v>5263</v>
      </c>
      <c r="AL39" s="819"/>
      <c r="AM39" s="819"/>
      <c r="AN39" s="819"/>
      <c r="AO39" s="819"/>
      <c r="AP39" s="819">
        <v>154270</v>
      </c>
      <c r="AQ39" s="819"/>
      <c r="AR39" s="819"/>
      <c r="AS39" s="819"/>
      <c r="AT39" s="819"/>
      <c r="AU39" s="819" t="s">
        <v>485</v>
      </c>
      <c r="AV39" s="819"/>
      <c r="AW39" s="819"/>
      <c r="AX39" s="819"/>
      <c r="AY39" s="819"/>
      <c r="AZ39" s="820" t="s">
        <v>485</v>
      </c>
      <c r="BA39" s="820"/>
      <c r="BB39" s="820"/>
      <c r="BC39" s="820"/>
      <c r="BD39" s="820"/>
      <c r="BE39" s="816" t="s">
        <v>552</v>
      </c>
      <c r="BF39" s="816"/>
      <c r="BG39" s="816"/>
      <c r="BH39" s="816"/>
      <c r="BI39" s="817"/>
      <c r="BJ39" s="203"/>
      <c r="BK39" s="203"/>
      <c r="BL39" s="203"/>
      <c r="BM39" s="203"/>
      <c r="BN39" s="203"/>
      <c r="BO39" s="216"/>
      <c r="BP39" s="216"/>
      <c r="BQ39" s="213">
        <v>33</v>
      </c>
      <c r="BR39" s="214" t="s">
        <v>605</v>
      </c>
      <c r="BS39" s="756" t="s">
        <v>592</v>
      </c>
      <c r="BT39" s="757"/>
      <c r="BU39" s="757"/>
      <c r="BV39" s="757"/>
      <c r="BW39" s="757"/>
      <c r="BX39" s="757"/>
      <c r="BY39" s="757"/>
      <c r="BZ39" s="757"/>
      <c r="CA39" s="757"/>
      <c r="CB39" s="757"/>
      <c r="CC39" s="757"/>
      <c r="CD39" s="757"/>
      <c r="CE39" s="757"/>
      <c r="CF39" s="757"/>
      <c r="CG39" s="758"/>
      <c r="CH39" s="769">
        <v>559</v>
      </c>
      <c r="CI39" s="770"/>
      <c r="CJ39" s="770"/>
      <c r="CK39" s="770"/>
      <c r="CL39" s="771"/>
      <c r="CM39" s="769">
        <v>31428</v>
      </c>
      <c r="CN39" s="770"/>
      <c r="CO39" s="770"/>
      <c r="CP39" s="770"/>
      <c r="CQ39" s="771"/>
      <c r="CR39" s="769">
        <v>30568</v>
      </c>
      <c r="CS39" s="770"/>
      <c r="CT39" s="770"/>
      <c r="CU39" s="770"/>
      <c r="CV39" s="771"/>
      <c r="CW39" s="769" t="s">
        <v>485</v>
      </c>
      <c r="CX39" s="770"/>
      <c r="CY39" s="770"/>
      <c r="CZ39" s="770"/>
      <c r="DA39" s="771"/>
      <c r="DB39" s="769">
        <v>6123</v>
      </c>
      <c r="DC39" s="770"/>
      <c r="DD39" s="770"/>
      <c r="DE39" s="770"/>
      <c r="DF39" s="771"/>
      <c r="DG39" s="769" t="s">
        <v>485</v>
      </c>
      <c r="DH39" s="770"/>
      <c r="DI39" s="770"/>
      <c r="DJ39" s="770"/>
      <c r="DK39" s="771"/>
      <c r="DL39" s="769">
        <v>4186</v>
      </c>
      <c r="DM39" s="770"/>
      <c r="DN39" s="770"/>
      <c r="DO39" s="770"/>
      <c r="DP39" s="771"/>
      <c r="DQ39" s="769">
        <v>419</v>
      </c>
      <c r="DR39" s="770"/>
      <c r="DS39" s="770"/>
      <c r="DT39" s="770"/>
      <c r="DU39" s="771"/>
      <c r="DV39" s="772"/>
      <c r="DW39" s="773"/>
      <c r="DX39" s="773"/>
      <c r="DY39" s="773"/>
      <c r="DZ39" s="774"/>
      <c r="EA39" s="197"/>
    </row>
    <row r="40" spans="1:131" s="198" customFormat="1" ht="26.25" customHeight="1">
      <c r="A40" s="212">
        <v>13</v>
      </c>
      <c r="B40" s="743" t="s">
        <v>394</v>
      </c>
      <c r="C40" s="744"/>
      <c r="D40" s="744"/>
      <c r="E40" s="744"/>
      <c r="F40" s="744"/>
      <c r="G40" s="744"/>
      <c r="H40" s="744"/>
      <c r="I40" s="744"/>
      <c r="J40" s="744"/>
      <c r="K40" s="744"/>
      <c r="L40" s="744"/>
      <c r="M40" s="744"/>
      <c r="N40" s="744"/>
      <c r="O40" s="744"/>
      <c r="P40" s="745"/>
      <c r="Q40" s="746">
        <v>2484</v>
      </c>
      <c r="R40" s="747"/>
      <c r="S40" s="747"/>
      <c r="T40" s="747"/>
      <c r="U40" s="747"/>
      <c r="V40" s="747">
        <v>2484</v>
      </c>
      <c r="W40" s="747"/>
      <c r="X40" s="747"/>
      <c r="Y40" s="747"/>
      <c r="Z40" s="747"/>
      <c r="AA40" s="747" t="s">
        <v>485</v>
      </c>
      <c r="AB40" s="747"/>
      <c r="AC40" s="747"/>
      <c r="AD40" s="747"/>
      <c r="AE40" s="748"/>
      <c r="AF40" s="749" t="s">
        <v>485</v>
      </c>
      <c r="AG40" s="750"/>
      <c r="AH40" s="750"/>
      <c r="AI40" s="750"/>
      <c r="AJ40" s="751"/>
      <c r="AK40" s="818">
        <v>1042</v>
      </c>
      <c r="AL40" s="819"/>
      <c r="AM40" s="819"/>
      <c r="AN40" s="819"/>
      <c r="AO40" s="819"/>
      <c r="AP40" s="819">
        <v>517</v>
      </c>
      <c r="AQ40" s="819"/>
      <c r="AR40" s="819"/>
      <c r="AS40" s="819"/>
      <c r="AT40" s="819"/>
      <c r="AU40" s="819">
        <v>390</v>
      </c>
      <c r="AV40" s="819"/>
      <c r="AW40" s="819"/>
      <c r="AX40" s="819"/>
      <c r="AY40" s="819"/>
      <c r="AZ40" s="820" t="s">
        <v>485</v>
      </c>
      <c r="BA40" s="820"/>
      <c r="BB40" s="820"/>
      <c r="BC40" s="820"/>
      <c r="BD40" s="820"/>
      <c r="BE40" s="816" t="s">
        <v>553</v>
      </c>
      <c r="BF40" s="816"/>
      <c r="BG40" s="816"/>
      <c r="BH40" s="816"/>
      <c r="BI40" s="817"/>
      <c r="BJ40" s="203"/>
      <c r="BK40" s="203"/>
      <c r="BL40" s="203"/>
      <c r="BM40" s="203"/>
      <c r="BN40" s="203"/>
      <c r="BO40" s="216"/>
      <c r="BP40" s="216"/>
      <c r="BQ40" s="213">
        <v>34</v>
      </c>
      <c r="BR40" s="214" t="s">
        <v>605</v>
      </c>
      <c r="BS40" s="756" t="s">
        <v>593</v>
      </c>
      <c r="BT40" s="757"/>
      <c r="BU40" s="757"/>
      <c r="BV40" s="757"/>
      <c r="BW40" s="757"/>
      <c r="BX40" s="757"/>
      <c r="BY40" s="757"/>
      <c r="BZ40" s="757"/>
      <c r="CA40" s="757"/>
      <c r="CB40" s="757"/>
      <c r="CC40" s="757"/>
      <c r="CD40" s="757"/>
      <c r="CE40" s="757"/>
      <c r="CF40" s="757"/>
      <c r="CG40" s="758"/>
      <c r="CH40" s="769">
        <v>2179</v>
      </c>
      <c r="CI40" s="770"/>
      <c r="CJ40" s="770"/>
      <c r="CK40" s="770"/>
      <c r="CL40" s="771"/>
      <c r="CM40" s="769">
        <v>983</v>
      </c>
      <c r="CN40" s="770"/>
      <c r="CO40" s="770"/>
      <c r="CP40" s="770"/>
      <c r="CQ40" s="771"/>
      <c r="CR40" s="769">
        <v>100</v>
      </c>
      <c r="CS40" s="770"/>
      <c r="CT40" s="770"/>
      <c r="CU40" s="770"/>
      <c r="CV40" s="771"/>
      <c r="CW40" s="769">
        <v>4706</v>
      </c>
      <c r="CX40" s="770"/>
      <c r="CY40" s="770"/>
      <c r="CZ40" s="770"/>
      <c r="DA40" s="771"/>
      <c r="DB40" s="769">
        <v>49178</v>
      </c>
      <c r="DC40" s="770"/>
      <c r="DD40" s="770"/>
      <c r="DE40" s="770"/>
      <c r="DF40" s="771"/>
      <c r="DG40" s="769" t="s">
        <v>485</v>
      </c>
      <c r="DH40" s="770"/>
      <c r="DI40" s="770"/>
      <c r="DJ40" s="770"/>
      <c r="DK40" s="771"/>
      <c r="DL40" s="769" t="s">
        <v>485</v>
      </c>
      <c r="DM40" s="770"/>
      <c r="DN40" s="770"/>
      <c r="DO40" s="770"/>
      <c r="DP40" s="771"/>
      <c r="DQ40" s="769" t="s">
        <v>485</v>
      </c>
      <c r="DR40" s="770"/>
      <c r="DS40" s="770"/>
      <c r="DT40" s="770"/>
      <c r="DU40" s="771"/>
      <c r="DV40" s="772"/>
      <c r="DW40" s="773"/>
      <c r="DX40" s="773"/>
      <c r="DY40" s="773"/>
      <c r="DZ40" s="774"/>
      <c r="EA40" s="197"/>
    </row>
    <row r="41" spans="1:131" s="198" customFormat="1" ht="26.25" customHeight="1">
      <c r="A41" s="212">
        <v>14</v>
      </c>
      <c r="B41" s="743" t="s">
        <v>395</v>
      </c>
      <c r="C41" s="744"/>
      <c r="D41" s="744"/>
      <c r="E41" s="744"/>
      <c r="F41" s="744"/>
      <c r="G41" s="744"/>
      <c r="H41" s="744"/>
      <c r="I41" s="744"/>
      <c r="J41" s="744"/>
      <c r="K41" s="744"/>
      <c r="L41" s="744"/>
      <c r="M41" s="744"/>
      <c r="N41" s="744"/>
      <c r="O41" s="744"/>
      <c r="P41" s="745"/>
      <c r="Q41" s="746">
        <v>21828</v>
      </c>
      <c r="R41" s="747"/>
      <c r="S41" s="747"/>
      <c r="T41" s="747"/>
      <c r="U41" s="747"/>
      <c r="V41" s="747">
        <v>21828</v>
      </c>
      <c r="W41" s="747"/>
      <c r="X41" s="747"/>
      <c r="Y41" s="747"/>
      <c r="Z41" s="747"/>
      <c r="AA41" s="747" t="s">
        <v>485</v>
      </c>
      <c r="AB41" s="747"/>
      <c r="AC41" s="747"/>
      <c r="AD41" s="747"/>
      <c r="AE41" s="748"/>
      <c r="AF41" s="749" t="s">
        <v>485</v>
      </c>
      <c r="AG41" s="750"/>
      <c r="AH41" s="750"/>
      <c r="AI41" s="750"/>
      <c r="AJ41" s="751"/>
      <c r="AK41" s="818">
        <v>19139</v>
      </c>
      <c r="AL41" s="819"/>
      <c r="AM41" s="819"/>
      <c r="AN41" s="819"/>
      <c r="AO41" s="819"/>
      <c r="AP41" s="819">
        <v>161967</v>
      </c>
      <c r="AQ41" s="819"/>
      <c r="AR41" s="819"/>
      <c r="AS41" s="819"/>
      <c r="AT41" s="819"/>
      <c r="AU41" s="819">
        <v>126816</v>
      </c>
      <c r="AV41" s="819"/>
      <c r="AW41" s="819"/>
      <c r="AX41" s="819"/>
      <c r="AY41" s="819"/>
      <c r="AZ41" s="820" t="s">
        <v>485</v>
      </c>
      <c r="BA41" s="820"/>
      <c r="BB41" s="820"/>
      <c r="BC41" s="820"/>
      <c r="BD41" s="820"/>
      <c r="BE41" s="816" t="s">
        <v>553</v>
      </c>
      <c r="BF41" s="816"/>
      <c r="BG41" s="816"/>
      <c r="BH41" s="816"/>
      <c r="BI41" s="817"/>
      <c r="BJ41" s="203"/>
      <c r="BK41" s="203"/>
      <c r="BL41" s="203"/>
      <c r="BM41" s="203"/>
      <c r="BN41" s="203"/>
      <c r="BO41" s="216"/>
      <c r="BP41" s="216"/>
      <c r="BQ41" s="213">
        <v>35</v>
      </c>
      <c r="BR41" s="214"/>
      <c r="BS41" s="756" t="s">
        <v>594</v>
      </c>
      <c r="BT41" s="757"/>
      <c r="BU41" s="757"/>
      <c r="BV41" s="757"/>
      <c r="BW41" s="757"/>
      <c r="BX41" s="757"/>
      <c r="BY41" s="757"/>
      <c r="BZ41" s="757"/>
      <c r="CA41" s="757"/>
      <c r="CB41" s="757"/>
      <c r="CC41" s="757"/>
      <c r="CD41" s="757"/>
      <c r="CE41" s="757"/>
      <c r="CF41" s="757"/>
      <c r="CG41" s="758"/>
      <c r="CH41" s="769">
        <v>281</v>
      </c>
      <c r="CI41" s="770"/>
      <c r="CJ41" s="770"/>
      <c r="CK41" s="770"/>
      <c r="CL41" s="771"/>
      <c r="CM41" s="769">
        <v>1700</v>
      </c>
      <c r="CN41" s="770"/>
      <c r="CO41" s="770"/>
      <c r="CP41" s="770"/>
      <c r="CQ41" s="771"/>
      <c r="CR41" s="769">
        <v>450</v>
      </c>
      <c r="CS41" s="770"/>
      <c r="CT41" s="770"/>
      <c r="CU41" s="770"/>
      <c r="CV41" s="771"/>
      <c r="CW41" s="769" t="s">
        <v>485</v>
      </c>
      <c r="CX41" s="770"/>
      <c r="CY41" s="770"/>
      <c r="CZ41" s="770"/>
      <c r="DA41" s="771"/>
      <c r="DB41" s="769">
        <v>765</v>
      </c>
      <c r="DC41" s="770"/>
      <c r="DD41" s="770"/>
      <c r="DE41" s="770"/>
      <c r="DF41" s="771"/>
      <c r="DG41" s="769" t="s">
        <v>485</v>
      </c>
      <c r="DH41" s="770"/>
      <c r="DI41" s="770"/>
      <c r="DJ41" s="770"/>
      <c r="DK41" s="771"/>
      <c r="DL41" s="769" t="s">
        <v>485</v>
      </c>
      <c r="DM41" s="770"/>
      <c r="DN41" s="770"/>
      <c r="DO41" s="770"/>
      <c r="DP41" s="771"/>
      <c r="DQ41" s="769" t="s">
        <v>485</v>
      </c>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t="s">
        <v>595</v>
      </c>
      <c r="BT42" s="757"/>
      <c r="BU42" s="757"/>
      <c r="BV42" s="757"/>
      <c r="BW42" s="757"/>
      <c r="BX42" s="757"/>
      <c r="BY42" s="757"/>
      <c r="BZ42" s="757"/>
      <c r="CA42" s="757"/>
      <c r="CB42" s="757"/>
      <c r="CC42" s="757"/>
      <c r="CD42" s="757"/>
      <c r="CE42" s="757"/>
      <c r="CF42" s="757"/>
      <c r="CG42" s="758"/>
      <c r="CH42" s="769">
        <v>-63</v>
      </c>
      <c r="CI42" s="770"/>
      <c r="CJ42" s="770"/>
      <c r="CK42" s="770"/>
      <c r="CL42" s="771"/>
      <c r="CM42" s="769">
        <v>2240</v>
      </c>
      <c r="CN42" s="770"/>
      <c r="CO42" s="770"/>
      <c r="CP42" s="770"/>
      <c r="CQ42" s="771"/>
      <c r="CR42" s="769">
        <v>100</v>
      </c>
      <c r="CS42" s="770"/>
      <c r="CT42" s="770"/>
      <c r="CU42" s="770"/>
      <c r="CV42" s="771"/>
      <c r="CW42" s="769">
        <v>171</v>
      </c>
      <c r="CX42" s="770"/>
      <c r="CY42" s="770"/>
      <c r="CZ42" s="770"/>
      <c r="DA42" s="771"/>
      <c r="DB42" s="769" t="s">
        <v>485</v>
      </c>
      <c r="DC42" s="770"/>
      <c r="DD42" s="770"/>
      <c r="DE42" s="770"/>
      <c r="DF42" s="771"/>
      <c r="DG42" s="769" t="s">
        <v>485</v>
      </c>
      <c r="DH42" s="770"/>
      <c r="DI42" s="770"/>
      <c r="DJ42" s="770"/>
      <c r="DK42" s="771"/>
      <c r="DL42" s="769" t="s">
        <v>485</v>
      </c>
      <c r="DM42" s="770"/>
      <c r="DN42" s="770"/>
      <c r="DO42" s="770"/>
      <c r="DP42" s="771"/>
      <c r="DQ42" s="769" t="s">
        <v>485</v>
      </c>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t="s">
        <v>596</v>
      </c>
      <c r="BT43" s="757"/>
      <c r="BU43" s="757"/>
      <c r="BV43" s="757"/>
      <c r="BW43" s="757"/>
      <c r="BX43" s="757"/>
      <c r="BY43" s="757"/>
      <c r="BZ43" s="757"/>
      <c r="CA43" s="757"/>
      <c r="CB43" s="757"/>
      <c r="CC43" s="757"/>
      <c r="CD43" s="757"/>
      <c r="CE43" s="757"/>
      <c r="CF43" s="757"/>
      <c r="CG43" s="758"/>
      <c r="CH43" s="769">
        <v>10</v>
      </c>
      <c r="CI43" s="770"/>
      <c r="CJ43" s="770"/>
      <c r="CK43" s="770"/>
      <c r="CL43" s="771"/>
      <c r="CM43" s="769">
        <v>1957</v>
      </c>
      <c r="CN43" s="770"/>
      <c r="CO43" s="770"/>
      <c r="CP43" s="770"/>
      <c r="CQ43" s="771"/>
      <c r="CR43" s="769">
        <v>651</v>
      </c>
      <c r="CS43" s="770"/>
      <c r="CT43" s="770"/>
      <c r="CU43" s="770"/>
      <c r="CV43" s="771"/>
      <c r="CW43" s="769" t="s">
        <v>485</v>
      </c>
      <c r="CX43" s="770"/>
      <c r="CY43" s="770"/>
      <c r="CZ43" s="770"/>
      <c r="DA43" s="771"/>
      <c r="DB43" s="769" t="s">
        <v>485</v>
      </c>
      <c r="DC43" s="770"/>
      <c r="DD43" s="770"/>
      <c r="DE43" s="770"/>
      <c r="DF43" s="771"/>
      <c r="DG43" s="769" t="s">
        <v>485</v>
      </c>
      <c r="DH43" s="770"/>
      <c r="DI43" s="770"/>
      <c r="DJ43" s="770"/>
      <c r="DK43" s="771"/>
      <c r="DL43" s="769" t="s">
        <v>485</v>
      </c>
      <c r="DM43" s="770"/>
      <c r="DN43" s="770"/>
      <c r="DO43" s="770"/>
      <c r="DP43" s="771"/>
      <c r="DQ43" s="769" t="s">
        <v>485</v>
      </c>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t="s">
        <v>597</v>
      </c>
      <c r="BT44" s="757"/>
      <c r="BU44" s="757"/>
      <c r="BV44" s="757"/>
      <c r="BW44" s="757"/>
      <c r="BX44" s="757"/>
      <c r="BY44" s="757"/>
      <c r="BZ44" s="757"/>
      <c r="CA44" s="757"/>
      <c r="CB44" s="757"/>
      <c r="CC44" s="757"/>
      <c r="CD44" s="757"/>
      <c r="CE44" s="757"/>
      <c r="CF44" s="757"/>
      <c r="CG44" s="758"/>
      <c r="CH44" s="769">
        <v>-42</v>
      </c>
      <c r="CI44" s="770"/>
      <c r="CJ44" s="770"/>
      <c r="CK44" s="770"/>
      <c r="CL44" s="771"/>
      <c r="CM44" s="769">
        <v>649</v>
      </c>
      <c r="CN44" s="770"/>
      <c r="CO44" s="770"/>
      <c r="CP44" s="770"/>
      <c r="CQ44" s="771"/>
      <c r="CR44" s="769">
        <v>172</v>
      </c>
      <c r="CS44" s="770"/>
      <c r="CT44" s="770"/>
      <c r="CU44" s="770"/>
      <c r="CV44" s="771"/>
      <c r="CW44" s="769" t="s">
        <v>485</v>
      </c>
      <c r="CX44" s="770"/>
      <c r="CY44" s="770"/>
      <c r="CZ44" s="770"/>
      <c r="DA44" s="771"/>
      <c r="DB44" s="769" t="s">
        <v>485</v>
      </c>
      <c r="DC44" s="770"/>
      <c r="DD44" s="770"/>
      <c r="DE44" s="770"/>
      <c r="DF44" s="771"/>
      <c r="DG44" s="769" t="s">
        <v>485</v>
      </c>
      <c r="DH44" s="770"/>
      <c r="DI44" s="770"/>
      <c r="DJ44" s="770"/>
      <c r="DK44" s="771"/>
      <c r="DL44" s="769" t="s">
        <v>485</v>
      </c>
      <c r="DM44" s="770"/>
      <c r="DN44" s="770"/>
      <c r="DO44" s="770"/>
      <c r="DP44" s="771"/>
      <c r="DQ44" s="769" t="s">
        <v>485</v>
      </c>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t="s">
        <v>598</v>
      </c>
      <c r="BT45" s="757"/>
      <c r="BU45" s="757"/>
      <c r="BV45" s="757"/>
      <c r="BW45" s="757"/>
      <c r="BX45" s="757"/>
      <c r="BY45" s="757"/>
      <c r="BZ45" s="757"/>
      <c r="CA45" s="757"/>
      <c r="CB45" s="757"/>
      <c r="CC45" s="757"/>
      <c r="CD45" s="757"/>
      <c r="CE45" s="757"/>
      <c r="CF45" s="757"/>
      <c r="CG45" s="758"/>
      <c r="CH45" s="769">
        <v>-829</v>
      </c>
      <c r="CI45" s="770"/>
      <c r="CJ45" s="770"/>
      <c r="CK45" s="770"/>
      <c r="CL45" s="771"/>
      <c r="CM45" s="769">
        <v>10848</v>
      </c>
      <c r="CN45" s="770"/>
      <c r="CO45" s="770"/>
      <c r="CP45" s="770"/>
      <c r="CQ45" s="771"/>
      <c r="CR45" s="769">
        <v>5640</v>
      </c>
      <c r="CS45" s="770"/>
      <c r="CT45" s="770"/>
      <c r="CU45" s="770"/>
      <c r="CV45" s="771"/>
      <c r="CW45" s="769">
        <v>586</v>
      </c>
      <c r="CX45" s="770"/>
      <c r="CY45" s="770"/>
      <c r="CZ45" s="770"/>
      <c r="DA45" s="771"/>
      <c r="DB45" s="769">
        <v>13429</v>
      </c>
      <c r="DC45" s="770"/>
      <c r="DD45" s="770"/>
      <c r="DE45" s="770"/>
      <c r="DF45" s="771"/>
      <c r="DG45" s="769" t="s">
        <v>485</v>
      </c>
      <c r="DH45" s="770"/>
      <c r="DI45" s="770"/>
      <c r="DJ45" s="770"/>
      <c r="DK45" s="771"/>
      <c r="DL45" s="769" t="s">
        <v>485</v>
      </c>
      <c r="DM45" s="770"/>
      <c r="DN45" s="770"/>
      <c r="DO45" s="770"/>
      <c r="DP45" s="771"/>
      <c r="DQ45" s="769" t="s">
        <v>485</v>
      </c>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t="s">
        <v>599</v>
      </c>
      <c r="BT46" s="757"/>
      <c r="BU46" s="757"/>
      <c r="BV46" s="757"/>
      <c r="BW46" s="757"/>
      <c r="BX46" s="757"/>
      <c r="BY46" s="757"/>
      <c r="BZ46" s="757"/>
      <c r="CA46" s="757"/>
      <c r="CB46" s="757"/>
      <c r="CC46" s="757"/>
      <c r="CD46" s="757"/>
      <c r="CE46" s="757"/>
      <c r="CF46" s="757"/>
      <c r="CG46" s="758"/>
      <c r="CH46" s="769">
        <v>172</v>
      </c>
      <c r="CI46" s="770"/>
      <c r="CJ46" s="770"/>
      <c r="CK46" s="770"/>
      <c r="CL46" s="771"/>
      <c r="CM46" s="769">
        <v>1796</v>
      </c>
      <c r="CN46" s="770"/>
      <c r="CO46" s="770"/>
      <c r="CP46" s="770"/>
      <c r="CQ46" s="771"/>
      <c r="CR46" s="769">
        <v>459</v>
      </c>
      <c r="CS46" s="770"/>
      <c r="CT46" s="770"/>
      <c r="CU46" s="770"/>
      <c r="CV46" s="771"/>
      <c r="CW46" s="769" t="s">
        <v>485</v>
      </c>
      <c r="CX46" s="770"/>
      <c r="CY46" s="770"/>
      <c r="CZ46" s="770"/>
      <c r="DA46" s="771"/>
      <c r="DB46" s="769" t="s">
        <v>485</v>
      </c>
      <c r="DC46" s="770"/>
      <c r="DD46" s="770"/>
      <c r="DE46" s="770"/>
      <c r="DF46" s="771"/>
      <c r="DG46" s="769" t="s">
        <v>485</v>
      </c>
      <c r="DH46" s="770"/>
      <c r="DI46" s="770"/>
      <c r="DJ46" s="770"/>
      <c r="DK46" s="771"/>
      <c r="DL46" s="769" t="s">
        <v>485</v>
      </c>
      <c r="DM46" s="770"/>
      <c r="DN46" s="770"/>
      <c r="DO46" s="770"/>
      <c r="DP46" s="771"/>
      <c r="DQ46" s="769" t="s">
        <v>485</v>
      </c>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t="s">
        <v>600</v>
      </c>
      <c r="BT47" s="757"/>
      <c r="BU47" s="757"/>
      <c r="BV47" s="757"/>
      <c r="BW47" s="757"/>
      <c r="BX47" s="757"/>
      <c r="BY47" s="757"/>
      <c r="BZ47" s="757"/>
      <c r="CA47" s="757"/>
      <c r="CB47" s="757"/>
      <c r="CC47" s="757"/>
      <c r="CD47" s="757"/>
      <c r="CE47" s="757"/>
      <c r="CF47" s="757"/>
      <c r="CG47" s="758"/>
      <c r="CH47" s="769">
        <v>0</v>
      </c>
      <c r="CI47" s="770"/>
      <c r="CJ47" s="770"/>
      <c r="CK47" s="770"/>
      <c r="CL47" s="771"/>
      <c r="CM47" s="769">
        <v>20733</v>
      </c>
      <c r="CN47" s="770"/>
      <c r="CO47" s="770"/>
      <c r="CP47" s="770"/>
      <c r="CQ47" s="771"/>
      <c r="CR47" s="769">
        <v>167</v>
      </c>
      <c r="CS47" s="770"/>
      <c r="CT47" s="770"/>
      <c r="CU47" s="770"/>
      <c r="CV47" s="771"/>
      <c r="CW47" s="769" t="s">
        <v>485</v>
      </c>
      <c r="CX47" s="770"/>
      <c r="CY47" s="770"/>
      <c r="CZ47" s="770"/>
      <c r="DA47" s="771"/>
      <c r="DB47" s="769" t="s">
        <v>485</v>
      </c>
      <c r="DC47" s="770"/>
      <c r="DD47" s="770"/>
      <c r="DE47" s="770"/>
      <c r="DF47" s="771"/>
      <c r="DG47" s="769" t="s">
        <v>485</v>
      </c>
      <c r="DH47" s="770"/>
      <c r="DI47" s="770"/>
      <c r="DJ47" s="770"/>
      <c r="DK47" s="771"/>
      <c r="DL47" s="769" t="s">
        <v>485</v>
      </c>
      <c r="DM47" s="770"/>
      <c r="DN47" s="770"/>
      <c r="DO47" s="770"/>
      <c r="DP47" s="771"/>
      <c r="DQ47" s="769" t="s">
        <v>485</v>
      </c>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t="s">
        <v>601</v>
      </c>
      <c r="BT48" s="757"/>
      <c r="BU48" s="757"/>
      <c r="BV48" s="757"/>
      <c r="BW48" s="757"/>
      <c r="BX48" s="757"/>
      <c r="BY48" s="757"/>
      <c r="BZ48" s="757"/>
      <c r="CA48" s="757"/>
      <c r="CB48" s="757"/>
      <c r="CC48" s="757"/>
      <c r="CD48" s="757"/>
      <c r="CE48" s="757"/>
      <c r="CF48" s="757"/>
      <c r="CG48" s="758"/>
      <c r="CH48" s="769">
        <v>157</v>
      </c>
      <c r="CI48" s="770"/>
      <c r="CJ48" s="770"/>
      <c r="CK48" s="770"/>
      <c r="CL48" s="771"/>
      <c r="CM48" s="769">
        <v>2398</v>
      </c>
      <c r="CN48" s="770"/>
      <c r="CO48" s="770"/>
      <c r="CP48" s="770"/>
      <c r="CQ48" s="771"/>
      <c r="CR48" s="769">
        <v>799</v>
      </c>
      <c r="CS48" s="770"/>
      <c r="CT48" s="770"/>
      <c r="CU48" s="770"/>
      <c r="CV48" s="771"/>
      <c r="CW48" s="769" t="s">
        <v>485</v>
      </c>
      <c r="CX48" s="770"/>
      <c r="CY48" s="770"/>
      <c r="CZ48" s="770"/>
      <c r="DA48" s="771"/>
      <c r="DB48" s="769" t="s">
        <v>485</v>
      </c>
      <c r="DC48" s="770"/>
      <c r="DD48" s="770"/>
      <c r="DE48" s="770"/>
      <c r="DF48" s="771"/>
      <c r="DG48" s="769" t="s">
        <v>485</v>
      </c>
      <c r="DH48" s="770"/>
      <c r="DI48" s="770"/>
      <c r="DJ48" s="770"/>
      <c r="DK48" s="771"/>
      <c r="DL48" s="769" t="s">
        <v>485</v>
      </c>
      <c r="DM48" s="770"/>
      <c r="DN48" s="770"/>
      <c r="DO48" s="770"/>
      <c r="DP48" s="771"/>
      <c r="DQ48" s="769" t="s">
        <v>485</v>
      </c>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t="s">
        <v>602</v>
      </c>
      <c r="BT49" s="757"/>
      <c r="BU49" s="757"/>
      <c r="BV49" s="757"/>
      <c r="BW49" s="757"/>
      <c r="BX49" s="757"/>
      <c r="BY49" s="757"/>
      <c r="BZ49" s="757"/>
      <c r="CA49" s="757"/>
      <c r="CB49" s="757"/>
      <c r="CC49" s="757"/>
      <c r="CD49" s="757"/>
      <c r="CE49" s="757"/>
      <c r="CF49" s="757"/>
      <c r="CG49" s="758"/>
      <c r="CH49" s="769">
        <v>29</v>
      </c>
      <c r="CI49" s="770"/>
      <c r="CJ49" s="770"/>
      <c r="CK49" s="770"/>
      <c r="CL49" s="771"/>
      <c r="CM49" s="769">
        <v>1765</v>
      </c>
      <c r="CN49" s="770"/>
      <c r="CO49" s="770"/>
      <c r="CP49" s="770"/>
      <c r="CQ49" s="771"/>
      <c r="CR49" s="769">
        <v>69</v>
      </c>
      <c r="CS49" s="770"/>
      <c r="CT49" s="770"/>
      <c r="CU49" s="770"/>
      <c r="CV49" s="771"/>
      <c r="CW49" s="769">
        <v>108</v>
      </c>
      <c r="CX49" s="770"/>
      <c r="CY49" s="770"/>
      <c r="CZ49" s="770"/>
      <c r="DA49" s="771"/>
      <c r="DB49" s="769" t="s">
        <v>485</v>
      </c>
      <c r="DC49" s="770"/>
      <c r="DD49" s="770"/>
      <c r="DE49" s="770"/>
      <c r="DF49" s="771"/>
      <c r="DG49" s="769" t="s">
        <v>485</v>
      </c>
      <c r="DH49" s="770"/>
      <c r="DI49" s="770"/>
      <c r="DJ49" s="770"/>
      <c r="DK49" s="771"/>
      <c r="DL49" s="769" t="s">
        <v>485</v>
      </c>
      <c r="DM49" s="770"/>
      <c r="DN49" s="770"/>
      <c r="DO49" s="770"/>
      <c r="DP49" s="771"/>
      <c r="DQ49" s="769" t="s">
        <v>485</v>
      </c>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t="s">
        <v>603</v>
      </c>
      <c r="BT50" s="757"/>
      <c r="BU50" s="757"/>
      <c r="BV50" s="757"/>
      <c r="BW50" s="757"/>
      <c r="BX50" s="757"/>
      <c r="BY50" s="757"/>
      <c r="BZ50" s="757"/>
      <c r="CA50" s="757"/>
      <c r="CB50" s="757"/>
      <c r="CC50" s="757"/>
      <c r="CD50" s="757"/>
      <c r="CE50" s="757"/>
      <c r="CF50" s="757"/>
      <c r="CG50" s="758"/>
      <c r="CH50" s="769">
        <v>46</v>
      </c>
      <c r="CI50" s="770"/>
      <c r="CJ50" s="770"/>
      <c r="CK50" s="770"/>
      <c r="CL50" s="771"/>
      <c r="CM50" s="769">
        <v>1014</v>
      </c>
      <c r="CN50" s="770"/>
      <c r="CO50" s="770"/>
      <c r="CP50" s="770"/>
      <c r="CQ50" s="771"/>
      <c r="CR50" s="769">
        <v>1</v>
      </c>
      <c r="CS50" s="770"/>
      <c r="CT50" s="770"/>
      <c r="CU50" s="770"/>
      <c r="CV50" s="771"/>
      <c r="CW50" s="769">
        <v>1</v>
      </c>
      <c r="CX50" s="770"/>
      <c r="CY50" s="770"/>
      <c r="CZ50" s="770"/>
      <c r="DA50" s="771"/>
      <c r="DB50" s="769" t="s">
        <v>485</v>
      </c>
      <c r="DC50" s="770"/>
      <c r="DD50" s="770"/>
      <c r="DE50" s="770"/>
      <c r="DF50" s="771"/>
      <c r="DG50" s="769" t="s">
        <v>485</v>
      </c>
      <c r="DH50" s="770"/>
      <c r="DI50" s="770"/>
      <c r="DJ50" s="770"/>
      <c r="DK50" s="771"/>
      <c r="DL50" s="769" t="s">
        <v>485</v>
      </c>
      <c r="DM50" s="770"/>
      <c r="DN50" s="770"/>
      <c r="DO50" s="770"/>
      <c r="DP50" s="771"/>
      <c r="DQ50" s="769" t="s">
        <v>485</v>
      </c>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t="s">
        <v>605</v>
      </c>
      <c r="BS51" s="756" t="s">
        <v>604</v>
      </c>
      <c r="BT51" s="757"/>
      <c r="BU51" s="757"/>
      <c r="BV51" s="757"/>
      <c r="BW51" s="757"/>
      <c r="BX51" s="757"/>
      <c r="BY51" s="757"/>
      <c r="BZ51" s="757"/>
      <c r="CA51" s="757"/>
      <c r="CB51" s="757"/>
      <c r="CC51" s="757"/>
      <c r="CD51" s="757"/>
      <c r="CE51" s="757"/>
      <c r="CF51" s="757"/>
      <c r="CG51" s="758"/>
      <c r="CH51" s="769">
        <v>11623</v>
      </c>
      <c r="CI51" s="770"/>
      <c r="CJ51" s="770"/>
      <c r="CK51" s="770"/>
      <c r="CL51" s="771"/>
      <c r="CM51" s="769">
        <v>136483</v>
      </c>
      <c r="CN51" s="770"/>
      <c r="CO51" s="770"/>
      <c r="CP51" s="770"/>
      <c r="CQ51" s="771"/>
      <c r="CR51" s="769">
        <v>4353</v>
      </c>
      <c r="CS51" s="770"/>
      <c r="CT51" s="770"/>
      <c r="CU51" s="770"/>
      <c r="CV51" s="771"/>
      <c r="CW51" s="769">
        <v>2578</v>
      </c>
      <c r="CX51" s="770"/>
      <c r="CY51" s="770"/>
      <c r="CZ51" s="770"/>
      <c r="DA51" s="771"/>
      <c r="DB51" s="769" t="s">
        <v>485</v>
      </c>
      <c r="DC51" s="770"/>
      <c r="DD51" s="770"/>
      <c r="DE51" s="770"/>
      <c r="DF51" s="771"/>
      <c r="DG51" s="769" t="s">
        <v>485</v>
      </c>
      <c r="DH51" s="770"/>
      <c r="DI51" s="770"/>
      <c r="DJ51" s="770"/>
      <c r="DK51" s="771"/>
      <c r="DL51" s="769">
        <v>230569</v>
      </c>
      <c r="DM51" s="770"/>
      <c r="DN51" s="770"/>
      <c r="DO51" s="770"/>
      <c r="DP51" s="771"/>
      <c r="DQ51" s="769">
        <v>918</v>
      </c>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104327</v>
      </c>
      <c r="AG63" s="830"/>
      <c r="AH63" s="830"/>
      <c r="AI63" s="830"/>
      <c r="AJ63" s="831"/>
      <c r="AK63" s="832"/>
      <c r="AL63" s="827"/>
      <c r="AM63" s="827"/>
      <c r="AN63" s="827"/>
      <c r="AO63" s="827"/>
      <c r="AP63" s="830">
        <v>1612465</v>
      </c>
      <c r="AQ63" s="830"/>
      <c r="AR63" s="830"/>
      <c r="AS63" s="830"/>
      <c r="AT63" s="830"/>
      <c r="AU63" s="830">
        <v>499277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400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554</v>
      </c>
      <c r="C68" s="858"/>
      <c r="D68" s="858"/>
      <c r="E68" s="858"/>
      <c r="F68" s="858"/>
      <c r="G68" s="858"/>
      <c r="H68" s="858"/>
      <c r="I68" s="858"/>
      <c r="J68" s="858"/>
      <c r="K68" s="858"/>
      <c r="L68" s="858"/>
      <c r="M68" s="858"/>
      <c r="N68" s="858"/>
      <c r="O68" s="858"/>
      <c r="P68" s="859"/>
      <c r="Q68" s="860">
        <v>1511</v>
      </c>
      <c r="R68" s="854"/>
      <c r="S68" s="854"/>
      <c r="T68" s="854"/>
      <c r="U68" s="854"/>
      <c r="V68" s="854">
        <v>1465</v>
      </c>
      <c r="W68" s="854"/>
      <c r="X68" s="854"/>
      <c r="Y68" s="854"/>
      <c r="Z68" s="854"/>
      <c r="AA68" s="854">
        <v>46</v>
      </c>
      <c r="AB68" s="854"/>
      <c r="AC68" s="854"/>
      <c r="AD68" s="854"/>
      <c r="AE68" s="854"/>
      <c r="AF68" s="854">
        <v>46</v>
      </c>
      <c r="AG68" s="854"/>
      <c r="AH68" s="854"/>
      <c r="AI68" s="854"/>
      <c r="AJ68" s="854"/>
      <c r="AK68" s="854" t="s">
        <v>485</v>
      </c>
      <c r="AL68" s="854"/>
      <c r="AM68" s="854"/>
      <c r="AN68" s="854"/>
      <c r="AO68" s="854"/>
      <c r="AP68" s="854" t="s">
        <v>485</v>
      </c>
      <c r="AQ68" s="854"/>
      <c r="AR68" s="854"/>
      <c r="AS68" s="854"/>
      <c r="AT68" s="854"/>
      <c r="AU68" s="854" t="s">
        <v>485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555</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485</v>
      </c>
      <c r="AQ69" s="819"/>
      <c r="AR69" s="819"/>
      <c r="AS69" s="819"/>
      <c r="AT69" s="819"/>
      <c r="AU69" s="819" t="s">
        <v>485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556</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485</v>
      </c>
      <c r="AQ70" s="819"/>
      <c r="AR70" s="819"/>
      <c r="AS70" s="819"/>
      <c r="AT70" s="819"/>
      <c r="AU70" s="819" t="s">
        <v>485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557</v>
      </c>
      <c r="C71" s="862"/>
      <c r="D71" s="862"/>
      <c r="E71" s="862"/>
      <c r="F71" s="862"/>
      <c r="G71" s="862"/>
      <c r="H71" s="862"/>
      <c r="I71" s="862"/>
      <c r="J71" s="862"/>
      <c r="K71" s="862"/>
      <c r="L71" s="862"/>
      <c r="M71" s="862"/>
      <c r="N71" s="862"/>
      <c r="O71" s="862"/>
      <c r="P71" s="863"/>
      <c r="Q71" s="864">
        <v>162</v>
      </c>
      <c r="R71" s="819"/>
      <c r="S71" s="819"/>
      <c r="T71" s="819"/>
      <c r="U71" s="819"/>
      <c r="V71" s="819">
        <v>159</v>
      </c>
      <c r="W71" s="819"/>
      <c r="X71" s="819"/>
      <c r="Y71" s="819"/>
      <c r="Z71" s="819"/>
      <c r="AA71" s="819">
        <v>3</v>
      </c>
      <c r="AB71" s="819"/>
      <c r="AC71" s="819"/>
      <c r="AD71" s="819"/>
      <c r="AE71" s="819"/>
      <c r="AF71" s="819">
        <v>3</v>
      </c>
      <c r="AG71" s="819"/>
      <c r="AH71" s="819"/>
      <c r="AI71" s="819"/>
      <c r="AJ71" s="819"/>
      <c r="AK71" s="819" t="s">
        <v>485</v>
      </c>
      <c r="AL71" s="819"/>
      <c r="AM71" s="819"/>
      <c r="AN71" s="819"/>
      <c r="AO71" s="819"/>
      <c r="AP71" s="819" t="s">
        <v>485</v>
      </c>
      <c r="AQ71" s="819"/>
      <c r="AR71" s="819"/>
      <c r="AS71" s="819"/>
      <c r="AT71" s="819"/>
      <c r="AU71" s="819" t="s">
        <v>485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558</v>
      </c>
      <c r="C72" s="862"/>
      <c r="D72" s="862"/>
      <c r="E72" s="862"/>
      <c r="F72" s="862"/>
      <c r="G72" s="862"/>
      <c r="H72" s="862"/>
      <c r="I72" s="862"/>
      <c r="J72" s="862"/>
      <c r="K72" s="862"/>
      <c r="L72" s="862"/>
      <c r="M72" s="862"/>
      <c r="N72" s="862"/>
      <c r="O72" s="862"/>
      <c r="P72" s="863"/>
      <c r="Q72" s="864">
        <v>133</v>
      </c>
      <c r="R72" s="819"/>
      <c r="S72" s="819"/>
      <c r="T72" s="819"/>
      <c r="U72" s="819"/>
      <c r="V72" s="819">
        <v>130</v>
      </c>
      <c r="W72" s="819"/>
      <c r="X72" s="819"/>
      <c r="Y72" s="819"/>
      <c r="Z72" s="819"/>
      <c r="AA72" s="819">
        <v>2</v>
      </c>
      <c r="AB72" s="819"/>
      <c r="AC72" s="819"/>
      <c r="AD72" s="819"/>
      <c r="AE72" s="819"/>
      <c r="AF72" s="819">
        <v>2</v>
      </c>
      <c r="AG72" s="819"/>
      <c r="AH72" s="819"/>
      <c r="AI72" s="819"/>
      <c r="AJ72" s="819"/>
      <c r="AK72" s="819" t="s">
        <v>485</v>
      </c>
      <c r="AL72" s="819"/>
      <c r="AM72" s="819"/>
      <c r="AN72" s="819"/>
      <c r="AO72" s="819"/>
      <c r="AP72" s="819" t="s">
        <v>485</v>
      </c>
      <c r="AQ72" s="819"/>
      <c r="AR72" s="819"/>
      <c r="AS72" s="819"/>
      <c r="AT72" s="819"/>
      <c r="AU72" s="819" t="s">
        <v>485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559</v>
      </c>
      <c r="C73" s="862"/>
      <c r="D73" s="862"/>
      <c r="E73" s="862"/>
      <c r="F73" s="862"/>
      <c r="G73" s="862"/>
      <c r="H73" s="862"/>
      <c r="I73" s="862"/>
      <c r="J73" s="862"/>
      <c r="K73" s="862"/>
      <c r="L73" s="862"/>
      <c r="M73" s="862"/>
      <c r="N73" s="862"/>
      <c r="O73" s="862"/>
      <c r="P73" s="863"/>
      <c r="Q73" s="864">
        <v>104</v>
      </c>
      <c r="R73" s="819"/>
      <c r="S73" s="819"/>
      <c r="T73" s="819"/>
      <c r="U73" s="819"/>
      <c r="V73" s="819">
        <v>102</v>
      </c>
      <c r="W73" s="819"/>
      <c r="X73" s="819"/>
      <c r="Y73" s="819"/>
      <c r="Z73" s="819"/>
      <c r="AA73" s="819">
        <v>2</v>
      </c>
      <c r="AB73" s="819"/>
      <c r="AC73" s="819"/>
      <c r="AD73" s="819"/>
      <c r="AE73" s="819"/>
      <c r="AF73" s="819">
        <v>2</v>
      </c>
      <c r="AG73" s="819"/>
      <c r="AH73" s="819"/>
      <c r="AI73" s="819"/>
      <c r="AJ73" s="819"/>
      <c r="AK73" s="819" t="s">
        <v>485</v>
      </c>
      <c r="AL73" s="819"/>
      <c r="AM73" s="819"/>
      <c r="AN73" s="819"/>
      <c r="AO73" s="819"/>
      <c r="AP73" s="819" t="s">
        <v>485</v>
      </c>
      <c r="AQ73" s="819"/>
      <c r="AR73" s="819"/>
      <c r="AS73" s="819"/>
      <c r="AT73" s="819"/>
      <c r="AU73" s="819" t="s">
        <v>485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31553</v>
      </c>
      <c r="AG88" s="830"/>
      <c r="AH88" s="830"/>
      <c r="AI88" s="830"/>
      <c r="AJ88" s="830"/>
      <c r="AK88" s="827"/>
      <c r="AL88" s="827"/>
      <c r="AM88" s="827"/>
      <c r="AN88" s="827"/>
      <c r="AO88" s="827"/>
      <c r="AP88" s="830" t="s">
        <v>485</v>
      </c>
      <c r="AQ88" s="830"/>
      <c r="AR88" s="830"/>
      <c r="AS88" s="830"/>
      <c r="AT88" s="830"/>
      <c r="AU88" s="830" t="s">
        <v>485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217976</v>
      </c>
      <c r="CS102" s="838"/>
      <c r="CT102" s="838"/>
      <c r="CU102" s="838"/>
      <c r="CV102" s="881"/>
      <c r="CW102" s="880">
        <v>23509</v>
      </c>
      <c r="CX102" s="838"/>
      <c r="CY102" s="838"/>
      <c r="CZ102" s="838"/>
      <c r="DA102" s="881"/>
      <c r="DB102" s="880">
        <v>142238</v>
      </c>
      <c r="DC102" s="838"/>
      <c r="DD102" s="838"/>
      <c r="DE102" s="838"/>
      <c r="DF102" s="881"/>
      <c r="DG102" s="880"/>
      <c r="DH102" s="838"/>
      <c r="DI102" s="838"/>
      <c r="DJ102" s="838"/>
      <c r="DK102" s="881"/>
      <c r="DL102" s="880">
        <v>274984</v>
      </c>
      <c r="DM102" s="838"/>
      <c r="DN102" s="838"/>
      <c r="DO102" s="838"/>
      <c r="DP102" s="881"/>
      <c r="DQ102" s="880">
        <v>37383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288</v>
      </c>
      <c r="AG109" s="883"/>
      <c r="AH109" s="883"/>
      <c r="AI109" s="883"/>
      <c r="AJ109" s="884"/>
      <c r="AK109" s="882" t="s">
        <v>287</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288</v>
      </c>
      <c r="BW109" s="883"/>
      <c r="BX109" s="883"/>
      <c r="BY109" s="883"/>
      <c r="BZ109" s="884"/>
      <c r="CA109" s="882" t="s">
        <v>287</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288</v>
      </c>
      <c r="DM109" s="883"/>
      <c r="DN109" s="883"/>
      <c r="DO109" s="883"/>
      <c r="DP109" s="884"/>
      <c r="DQ109" s="882" t="s">
        <v>287</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110818298</v>
      </c>
      <c r="AB110" s="890"/>
      <c r="AC110" s="890"/>
      <c r="AD110" s="890"/>
      <c r="AE110" s="891"/>
      <c r="AF110" s="892">
        <v>106719143</v>
      </c>
      <c r="AG110" s="890"/>
      <c r="AH110" s="890"/>
      <c r="AI110" s="890"/>
      <c r="AJ110" s="891"/>
      <c r="AK110" s="892">
        <v>104894952</v>
      </c>
      <c r="AL110" s="890"/>
      <c r="AM110" s="890"/>
      <c r="AN110" s="890"/>
      <c r="AO110" s="891"/>
      <c r="AP110" s="893">
        <v>16.2</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3103469162</v>
      </c>
      <c r="BR110" s="927"/>
      <c r="BS110" s="927"/>
      <c r="BT110" s="927"/>
      <c r="BU110" s="927"/>
      <c r="BV110" s="927">
        <v>3084296254</v>
      </c>
      <c r="BW110" s="927"/>
      <c r="BX110" s="927"/>
      <c r="BY110" s="927"/>
      <c r="BZ110" s="927"/>
      <c r="CA110" s="927">
        <v>3056137749</v>
      </c>
      <c r="CB110" s="927"/>
      <c r="CC110" s="927"/>
      <c r="CD110" s="927"/>
      <c r="CE110" s="927"/>
      <c r="CF110" s="941">
        <v>473.4</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7274997</v>
      </c>
      <c r="BR111" s="920"/>
      <c r="BS111" s="920"/>
      <c r="BT111" s="920"/>
      <c r="BU111" s="920"/>
      <c r="BV111" s="920">
        <v>7170088</v>
      </c>
      <c r="BW111" s="920"/>
      <c r="BX111" s="920"/>
      <c r="BY111" s="920"/>
      <c r="BZ111" s="920"/>
      <c r="CA111" s="920">
        <v>65360883</v>
      </c>
      <c r="CB111" s="920"/>
      <c r="CC111" s="920"/>
      <c r="CD111" s="920"/>
      <c r="CE111" s="920"/>
      <c r="CF111" s="914">
        <v>10.1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114510</v>
      </c>
      <c r="DH111" s="920"/>
      <c r="DI111" s="920"/>
      <c r="DJ111" s="920"/>
      <c r="DK111" s="920"/>
      <c r="DL111" s="920">
        <v>105793</v>
      </c>
      <c r="DM111" s="920"/>
      <c r="DN111" s="920"/>
      <c r="DO111" s="920"/>
      <c r="DP111" s="920"/>
      <c r="DQ111" s="920">
        <v>97061</v>
      </c>
      <c r="DR111" s="920"/>
      <c r="DS111" s="920"/>
      <c r="DT111" s="920"/>
      <c r="DU111" s="920"/>
      <c r="DV111" s="921">
        <v>0</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87650762</v>
      </c>
      <c r="AB112" s="959"/>
      <c r="AC112" s="959"/>
      <c r="AD112" s="959"/>
      <c r="AE112" s="960"/>
      <c r="AF112" s="961">
        <v>90165022</v>
      </c>
      <c r="AG112" s="959"/>
      <c r="AH112" s="959"/>
      <c r="AI112" s="959"/>
      <c r="AJ112" s="960"/>
      <c r="AK112" s="961">
        <v>91952586</v>
      </c>
      <c r="AL112" s="959"/>
      <c r="AM112" s="959"/>
      <c r="AN112" s="959"/>
      <c r="AO112" s="960"/>
      <c r="AP112" s="962">
        <v>14.2</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611478349</v>
      </c>
      <c r="BR112" s="920"/>
      <c r="BS112" s="920"/>
      <c r="BT112" s="920"/>
      <c r="BU112" s="920"/>
      <c r="BV112" s="920">
        <v>572134231</v>
      </c>
      <c r="BW112" s="920"/>
      <c r="BX112" s="920"/>
      <c r="BY112" s="920"/>
      <c r="BZ112" s="920"/>
      <c r="CA112" s="920">
        <v>499276562</v>
      </c>
      <c r="CB112" s="920"/>
      <c r="CC112" s="920"/>
      <c r="CD112" s="920"/>
      <c r="CE112" s="920"/>
      <c r="CF112" s="914">
        <v>77.3</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50534460</v>
      </c>
      <c r="AB113" s="934"/>
      <c r="AC113" s="934"/>
      <c r="AD113" s="934"/>
      <c r="AE113" s="935"/>
      <c r="AF113" s="936">
        <v>49826649</v>
      </c>
      <c r="AG113" s="934"/>
      <c r="AH113" s="934"/>
      <c r="AI113" s="934"/>
      <c r="AJ113" s="935"/>
      <c r="AK113" s="936">
        <v>49785941</v>
      </c>
      <c r="AL113" s="934"/>
      <c r="AM113" s="934"/>
      <c r="AN113" s="934"/>
      <c r="AO113" s="935"/>
      <c r="AP113" s="937">
        <v>7.7</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997787</v>
      </c>
      <c r="DH113" s="959"/>
      <c r="DI113" s="959"/>
      <c r="DJ113" s="959"/>
      <c r="DK113" s="960"/>
      <c r="DL113" s="961">
        <v>855246</v>
      </c>
      <c r="DM113" s="959"/>
      <c r="DN113" s="959"/>
      <c r="DO113" s="959"/>
      <c r="DP113" s="960"/>
      <c r="DQ113" s="961">
        <v>712705</v>
      </c>
      <c r="DR113" s="959"/>
      <c r="DS113" s="959"/>
      <c r="DT113" s="959"/>
      <c r="DU113" s="960"/>
      <c r="DV113" s="962">
        <v>0.1</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210773212</v>
      </c>
      <c r="BR114" s="920"/>
      <c r="BS114" s="920"/>
      <c r="BT114" s="920"/>
      <c r="BU114" s="920"/>
      <c r="BV114" s="920">
        <v>182862034</v>
      </c>
      <c r="BW114" s="920"/>
      <c r="BX114" s="920"/>
      <c r="BY114" s="920"/>
      <c r="BZ114" s="920"/>
      <c r="CA114" s="920">
        <v>178099570</v>
      </c>
      <c r="CB114" s="920"/>
      <c r="CC114" s="920"/>
      <c r="CD114" s="920"/>
      <c r="CE114" s="920"/>
      <c r="CF114" s="914">
        <v>27.6</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223610</v>
      </c>
      <c r="AB115" s="934"/>
      <c r="AC115" s="934"/>
      <c r="AD115" s="934"/>
      <c r="AE115" s="935"/>
      <c r="AF115" s="936">
        <v>199040</v>
      </c>
      <c r="AG115" s="934"/>
      <c r="AH115" s="934"/>
      <c r="AI115" s="934"/>
      <c r="AJ115" s="935"/>
      <c r="AK115" s="936">
        <v>6565978</v>
      </c>
      <c r="AL115" s="934"/>
      <c r="AM115" s="934"/>
      <c r="AN115" s="934"/>
      <c r="AO115" s="935"/>
      <c r="AP115" s="937">
        <v>1</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v>67017649</v>
      </c>
      <c r="BR115" s="920"/>
      <c r="BS115" s="920"/>
      <c r="BT115" s="920"/>
      <c r="BU115" s="920"/>
      <c r="BV115" s="920">
        <v>42725979</v>
      </c>
      <c r="BW115" s="920"/>
      <c r="BX115" s="920"/>
      <c r="BY115" s="920"/>
      <c r="BZ115" s="920"/>
      <c r="CA115" s="920">
        <v>37382105</v>
      </c>
      <c r="CB115" s="920"/>
      <c r="CC115" s="920"/>
      <c r="CD115" s="920"/>
      <c r="CE115" s="920"/>
      <c r="CF115" s="914">
        <v>5.8</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249227130</v>
      </c>
      <c r="AB117" s="966"/>
      <c r="AC117" s="966"/>
      <c r="AD117" s="966"/>
      <c r="AE117" s="967"/>
      <c r="AF117" s="965">
        <v>246909854</v>
      </c>
      <c r="AG117" s="966"/>
      <c r="AH117" s="966"/>
      <c r="AI117" s="966"/>
      <c r="AJ117" s="967"/>
      <c r="AK117" s="965">
        <v>253199457</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288</v>
      </c>
      <c r="AG118" s="883"/>
      <c r="AH118" s="883"/>
      <c r="AI118" s="883"/>
      <c r="AJ118" s="884"/>
      <c r="AK118" s="882" t="s">
        <v>287</v>
      </c>
      <c r="AL118" s="883"/>
      <c r="AM118" s="883"/>
      <c r="AN118" s="883"/>
      <c r="AO118" s="884"/>
      <c r="AP118" s="990" t="s">
        <v>411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439</v>
      </c>
      <c r="BP118" s="994"/>
      <c r="BQ118" s="985">
        <v>4000013369</v>
      </c>
      <c r="BR118" s="986"/>
      <c r="BS118" s="986"/>
      <c r="BT118" s="986"/>
      <c r="BU118" s="986"/>
      <c r="BV118" s="986">
        <v>3889188586</v>
      </c>
      <c r="BW118" s="986"/>
      <c r="BX118" s="986"/>
      <c r="BY118" s="986"/>
      <c r="BZ118" s="986"/>
      <c r="CA118" s="986">
        <v>3836256869</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605911826</v>
      </c>
      <c r="BR119" s="927"/>
      <c r="BS119" s="927"/>
      <c r="BT119" s="927"/>
      <c r="BU119" s="927"/>
      <c r="BV119" s="927">
        <v>689905537</v>
      </c>
      <c r="BW119" s="927"/>
      <c r="BX119" s="927"/>
      <c r="BY119" s="927"/>
      <c r="BZ119" s="927"/>
      <c r="CA119" s="927">
        <v>733417925</v>
      </c>
      <c r="CB119" s="927"/>
      <c r="CC119" s="927"/>
      <c r="CD119" s="927"/>
      <c r="CE119" s="927"/>
      <c r="CF119" s="941">
        <v>113.6</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6162700</v>
      </c>
      <c r="DH119" s="998"/>
      <c r="DI119" s="998"/>
      <c r="DJ119" s="998"/>
      <c r="DK119" s="999"/>
      <c r="DL119" s="1000">
        <v>6209049</v>
      </c>
      <c r="DM119" s="998"/>
      <c r="DN119" s="998"/>
      <c r="DO119" s="998"/>
      <c r="DP119" s="999"/>
      <c r="DQ119" s="1000">
        <v>64551117</v>
      </c>
      <c r="DR119" s="998"/>
      <c r="DS119" s="998"/>
      <c r="DT119" s="998"/>
      <c r="DU119" s="999"/>
      <c r="DV119" s="1001">
        <v>10</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30432</v>
      </c>
      <c r="AB120" s="959"/>
      <c r="AC120" s="959"/>
      <c r="AD120" s="959"/>
      <c r="AE120" s="960"/>
      <c r="AF120" s="961">
        <v>8923</v>
      </c>
      <c r="AG120" s="959"/>
      <c r="AH120" s="959"/>
      <c r="AI120" s="959"/>
      <c r="AJ120" s="960"/>
      <c r="AK120" s="961">
        <v>8923</v>
      </c>
      <c r="AL120" s="959"/>
      <c r="AM120" s="959"/>
      <c r="AN120" s="959"/>
      <c r="AO120" s="960"/>
      <c r="AP120" s="962">
        <v>0</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836279337</v>
      </c>
      <c r="BR120" s="920"/>
      <c r="BS120" s="920"/>
      <c r="BT120" s="920"/>
      <c r="BU120" s="920"/>
      <c r="BV120" s="920">
        <v>786636636</v>
      </c>
      <c r="BW120" s="920"/>
      <c r="BX120" s="920"/>
      <c r="BY120" s="920"/>
      <c r="BZ120" s="920"/>
      <c r="CA120" s="920">
        <v>771342129</v>
      </c>
      <c r="CB120" s="920"/>
      <c r="CC120" s="920"/>
      <c r="CD120" s="920"/>
      <c r="CE120" s="920"/>
      <c r="CF120" s="914">
        <v>119.5</v>
      </c>
      <c r="CG120" s="915"/>
      <c r="CH120" s="915"/>
      <c r="CI120" s="915"/>
      <c r="CJ120" s="915"/>
      <c r="CK120" s="1013" t="s">
        <v>445</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306479113</v>
      </c>
      <c r="DH120" s="927"/>
      <c r="DI120" s="927"/>
      <c r="DJ120" s="927"/>
      <c r="DK120" s="927"/>
      <c r="DL120" s="927">
        <v>299682162</v>
      </c>
      <c r="DM120" s="927"/>
      <c r="DN120" s="927"/>
      <c r="DO120" s="927"/>
      <c r="DP120" s="927"/>
      <c r="DQ120" s="927">
        <v>294479024</v>
      </c>
      <c r="DR120" s="927"/>
      <c r="DS120" s="927"/>
      <c r="DT120" s="927"/>
      <c r="DU120" s="927"/>
      <c r="DV120" s="928">
        <v>45.6</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166264</v>
      </c>
      <c r="AB121" s="959"/>
      <c r="AC121" s="959"/>
      <c r="AD121" s="959"/>
      <c r="AE121" s="960"/>
      <c r="AF121" s="961">
        <v>163203</v>
      </c>
      <c r="AG121" s="959"/>
      <c r="AH121" s="959"/>
      <c r="AI121" s="959"/>
      <c r="AJ121" s="960"/>
      <c r="AK121" s="961">
        <v>160142</v>
      </c>
      <c r="AL121" s="959"/>
      <c r="AM121" s="959"/>
      <c r="AN121" s="959"/>
      <c r="AO121" s="960"/>
      <c r="AP121" s="962">
        <v>0</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1403615110</v>
      </c>
      <c r="BR121" s="986"/>
      <c r="BS121" s="986"/>
      <c r="BT121" s="986"/>
      <c r="BU121" s="986"/>
      <c r="BV121" s="986">
        <v>1425088163</v>
      </c>
      <c r="BW121" s="986"/>
      <c r="BX121" s="986"/>
      <c r="BY121" s="986"/>
      <c r="BZ121" s="986"/>
      <c r="CA121" s="986">
        <v>1416001843</v>
      </c>
      <c r="CB121" s="986"/>
      <c r="CC121" s="986"/>
      <c r="CD121" s="986"/>
      <c r="CE121" s="986"/>
      <c r="CF121" s="1024">
        <v>219.4</v>
      </c>
      <c r="CG121" s="1025"/>
      <c r="CH121" s="1025"/>
      <c r="CI121" s="1025"/>
      <c r="CJ121" s="1025"/>
      <c r="CK121" s="1016"/>
      <c r="CL121" s="1017"/>
      <c r="CM121" s="1017"/>
      <c r="CN121" s="1017"/>
      <c r="CO121" s="1018"/>
      <c r="CP121" s="1007" t="s">
        <v>395</v>
      </c>
      <c r="CQ121" s="1008"/>
      <c r="CR121" s="1008"/>
      <c r="CS121" s="1008"/>
      <c r="CT121" s="1008"/>
      <c r="CU121" s="1008"/>
      <c r="CV121" s="1008"/>
      <c r="CW121" s="1008"/>
      <c r="CX121" s="1008"/>
      <c r="CY121" s="1008"/>
      <c r="CZ121" s="1008"/>
      <c r="DA121" s="1008"/>
      <c r="DB121" s="1008"/>
      <c r="DC121" s="1008"/>
      <c r="DD121" s="1008"/>
      <c r="DE121" s="1008"/>
      <c r="DF121" s="1009"/>
      <c r="DG121" s="919">
        <v>161849997</v>
      </c>
      <c r="DH121" s="920"/>
      <c r="DI121" s="920"/>
      <c r="DJ121" s="920"/>
      <c r="DK121" s="920"/>
      <c r="DL121" s="920">
        <v>145472001</v>
      </c>
      <c r="DM121" s="920"/>
      <c r="DN121" s="920"/>
      <c r="DO121" s="920"/>
      <c r="DP121" s="920"/>
      <c r="DQ121" s="920">
        <v>126816079</v>
      </c>
      <c r="DR121" s="920"/>
      <c r="DS121" s="920"/>
      <c r="DT121" s="920"/>
      <c r="DU121" s="920"/>
      <c r="DV121" s="921">
        <v>19.600000000000001</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448</v>
      </c>
      <c r="BP122" s="994"/>
      <c r="BQ122" s="1034">
        <v>2845806273</v>
      </c>
      <c r="BR122" s="1035"/>
      <c r="BS122" s="1035"/>
      <c r="BT122" s="1035"/>
      <c r="BU122" s="1035"/>
      <c r="BV122" s="1035">
        <v>2901630336</v>
      </c>
      <c r="BW122" s="1035"/>
      <c r="BX122" s="1035"/>
      <c r="BY122" s="1035"/>
      <c r="BZ122" s="1035"/>
      <c r="CA122" s="1035">
        <v>2920761897</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74890185</v>
      </c>
      <c r="DH122" s="920"/>
      <c r="DI122" s="920"/>
      <c r="DJ122" s="920"/>
      <c r="DK122" s="920"/>
      <c r="DL122" s="920">
        <v>62698088</v>
      </c>
      <c r="DM122" s="920"/>
      <c r="DN122" s="920"/>
      <c r="DO122" s="920"/>
      <c r="DP122" s="920"/>
      <c r="DQ122" s="920">
        <v>50802131</v>
      </c>
      <c r="DR122" s="920"/>
      <c r="DS122" s="920"/>
      <c r="DT122" s="920"/>
      <c r="DU122" s="920"/>
      <c r="DV122" s="921">
        <v>7.9</v>
      </c>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180.8</v>
      </c>
      <c r="BR123" s="1027"/>
      <c r="BS123" s="1027"/>
      <c r="BT123" s="1027"/>
      <c r="BU123" s="1027"/>
      <c r="BV123" s="1027">
        <v>152.5</v>
      </c>
      <c r="BW123" s="1027"/>
      <c r="BX123" s="1027"/>
      <c r="BY123" s="1027"/>
      <c r="BZ123" s="1027"/>
      <c r="CA123" s="1027">
        <v>141.80000000000001</v>
      </c>
      <c r="CB123" s="1027"/>
      <c r="CC123" s="1027"/>
      <c r="CD123" s="1027"/>
      <c r="CE123" s="1027"/>
      <c r="CF123" s="1028"/>
      <c r="CG123" s="1029"/>
      <c r="CH123" s="1029"/>
      <c r="CI123" s="1029"/>
      <c r="CJ123" s="1030"/>
      <c r="CK123" s="1016"/>
      <c r="CL123" s="1017"/>
      <c r="CM123" s="1017"/>
      <c r="CN123" s="1017"/>
      <c r="CO123" s="1018"/>
      <c r="CP123" s="1007" t="s">
        <v>142</v>
      </c>
      <c r="CQ123" s="1008"/>
      <c r="CR123" s="1008"/>
      <c r="CS123" s="1008"/>
      <c r="CT123" s="1008"/>
      <c r="CU123" s="1008"/>
      <c r="CV123" s="1008"/>
      <c r="CW123" s="1008"/>
      <c r="CX123" s="1008"/>
      <c r="CY123" s="1008"/>
      <c r="CZ123" s="1008"/>
      <c r="DA123" s="1008"/>
      <c r="DB123" s="1008"/>
      <c r="DC123" s="1008"/>
      <c r="DD123" s="1008"/>
      <c r="DE123" s="1008"/>
      <c r="DF123" s="1009"/>
      <c r="DG123" s="958">
        <v>29188676</v>
      </c>
      <c r="DH123" s="959"/>
      <c r="DI123" s="959"/>
      <c r="DJ123" s="959"/>
      <c r="DK123" s="960"/>
      <c r="DL123" s="961">
        <v>26740829</v>
      </c>
      <c r="DM123" s="959"/>
      <c r="DN123" s="959"/>
      <c r="DO123" s="959"/>
      <c r="DP123" s="960"/>
      <c r="DQ123" s="961">
        <v>24179620</v>
      </c>
      <c r="DR123" s="959"/>
      <c r="DS123" s="959"/>
      <c r="DT123" s="959"/>
      <c r="DU123" s="960"/>
      <c r="DV123" s="962">
        <v>3.7</v>
      </c>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39070378</v>
      </c>
      <c r="DH124" s="998"/>
      <c r="DI124" s="998"/>
      <c r="DJ124" s="998"/>
      <c r="DK124" s="999"/>
      <c r="DL124" s="1000">
        <v>37541151</v>
      </c>
      <c r="DM124" s="998"/>
      <c r="DN124" s="998"/>
      <c r="DO124" s="998"/>
      <c r="DP124" s="999"/>
      <c r="DQ124" s="1000">
        <v>2772304</v>
      </c>
      <c r="DR124" s="998"/>
      <c r="DS124" s="998"/>
      <c r="DT124" s="998"/>
      <c r="DU124" s="999"/>
      <c r="DV124" s="1001">
        <v>0.4</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v>13570828</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26914</v>
      </c>
      <c r="AB126" s="959"/>
      <c r="AC126" s="959"/>
      <c r="AD126" s="959"/>
      <c r="AE126" s="960"/>
      <c r="AF126" s="961">
        <v>26914</v>
      </c>
      <c r="AG126" s="959"/>
      <c r="AH126" s="959"/>
      <c r="AI126" s="959"/>
      <c r="AJ126" s="960"/>
      <c r="AK126" s="961">
        <v>6396913</v>
      </c>
      <c r="AL126" s="959"/>
      <c r="AM126" s="959"/>
      <c r="AN126" s="959"/>
      <c r="AO126" s="960"/>
      <c r="AP126" s="962">
        <v>1</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459</v>
      </c>
      <c r="AY127" s="887"/>
      <c r="AZ127" s="887"/>
      <c r="BA127" s="887"/>
      <c r="BB127" s="887"/>
      <c r="BC127" s="887"/>
      <c r="BD127" s="887"/>
      <c r="BE127" s="888"/>
      <c r="BF127" s="1041" t="s">
        <v>112</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53446821</v>
      </c>
      <c r="DH127" s="1048"/>
      <c r="DI127" s="1048"/>
      <c r="DJ127" s="1048"/>
      <c r="DK127" s="1048"/>
      <c r="DL127" s="1048">
        <v>42725979</v>
      </c>
      <c r="DM127" s="1048"/>
      <c r="DN127" s="1048"/>
      <c r="DO127" s="1048"/>
      <c r="DP127" s="1048"/>
      <c r="DQ127" s="1048">
        <v>37382105</v>
      </c>
      <c r="DR127" s="1048"/>
      <c r="DS127" s="1048"/>
      <c r="DT127" s="1048"/>
      <c r="DU127" s="1048"/>
      <c r="DV127" s="1049">
        <v>5.8</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74264866</v>
      </c>
      <c r="AB128" s="1090"/>
      <c r="AC128" s="1090"/>
      <c r="AD128" s="1090"/>
      <c r="AE128" s="1091"/>
      <c r="AF128" s="1092">
        <v>71569343</v>
      </c>
      <c r="AG128" s="1090"/>
      <c r="AH128" s="1090"/>
      <c r="AI128" s="1090"/>
      <c r="AJ128" s="1091"/>
      <c r="AK128" s="1092">
        <v>74194135</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112</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755486159</v>
      </c>
      <c r="AB129" s="959"/>
      <c r="AC129" s="959"/>
      <c r="AD129" s="959"/>
      <c r="AE129" s="960"/>
      <c r="AF129" s="961">
        <v>763990670</v>
      </c>
      <c r="AG129" s="959"/>
      <c r="AH129" s="959"/>
      <c r="AI129" s="959"/>
      <c r="AJ129" s="960"/>
      <c r="AK129" s="961">
        <v>759965265</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9.3000000000000007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117434384</v>
      </c>
      <c r="AB130" s="959"/>
      <c r="AC130" s="959"/>
      <c r="AD130" s="959"/>
      <c r="AE130" s="960"/>
      <c r="AF130" s="961">
        <v>116566257</v>
      </c>
      <c r="AG130" s="959"/>
      <c r="AH130" s="959"/>
      <c r="AI130" s="959"/>
      <c r="AJ130" s="960"/>
      <c r="AK130" s="961">
        <v>114429457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141.80000000000001</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638051775</v>
      </c>
      <c r="AB131" s="998"/>
      <c r="AC131" s="998"/>
      <c r="AD131" s="998"/>
      <c r="AE131" s="999"/>
      <c r="AF131" s="1000">
        <v>647424413</v>
      </c>
      <c r="AG131" s="998"/>
      <c r="AH131" s="998"/>
      <c r="AI131" s="998"/>
      <c r="AJ131" s="999"/>
      <c r="AK131" s="1000">
        <v>645535808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9.0161774099999992</v>
      </c>
      <c r="AB132" s="1104"/>
      <c r="AC132" s="1104"/>
      <c r="AD132" s="1104"/>
      <c r="AE132" s="1105"/>
      <c r="AF132" s="1106">
        <v>9.0781646200000008</v>
      </c>
      <c r="AG132" s="1104"/>
      <c r="AH132" s="1104"/>
      <c r="AI132" s="1104"/>
      <c r="AJ132" s="1105"/>
      <c r="AK132" s="1106">
        <v>10.00345205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9.4</v>
      </c>
      <c r="AB133" s="1111"/>
      <c r="AC133" s="1111"/>
      <c r="AD133" s="1111"/>
      <c r="AE133" s="1112"/>
      <c r="AF133" s="1110">
        <v>9</v>
      </c>
      <c r="AG133" s="1111"/>
      <c r="AH133" s="1111"/>
      <c r="AI133" s="1111"/>
      <c r="AJ133" s="1112"/>
      <c r="AK133" s="1110">
        <v>9.3000000000000007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473</v>
      </c>
      <c r="B5" s="246"/>
      <c r="C5" s="246"/>
      <c r="D5" s="246"/>
      <c r="E5" s="246"/>
      <c r="F5" s="246"/>
      <c r="G5" s="246"/>
      <c r="H5" s="246"/>
      <c r="I5" s="246"/>
      <c r="J5" s="246"/>
      <c r="K5" s="246"/>
      <c r="L5" s="246"/>
      <c r="M5" s="246"/>
      <c r="N5" s="246"/>
      <c r="O5" s="247"/>
    </row>
    <row r="6" spans="1:16" ht="13.2">
      <c r="A6" s="248"/>
      <c r="B6" s="244"/>
      <c r="C6" s="244"/>
      <c r="D6" s="244"/>
      <c r="E6" s="244"/>
      <c r="F6" s="244"/>
      <c r="G6" s="249" t="s">
        <v>474</v>
      </c>
      <c r="H6" s="249"/>
      <c r="I6" s="249"/>
      <c r="J6" s="249"/>
      <c r="K6" s="244"/>
      <c r="L6" s="244"/>
      <c r="M6" s="244"/>
      <c r="N6" s="244"/>
    </row>
    <row r="7" spans="1:16" ht="13.2">
      <c r="A7" s="248"/>
      <c r="B7" s="244"/>
      <c r="C7" s="244"/>
      <c r="D7" s="244"/>
      <c r="E7" s="244"/>
      <c r="F7" s="244"/>
      <c r="G7" s="251"/>
      <c r="H7" s="252"/>
      <c r="I7" s="252"/>
      <c r="J7" s="253"/>
      <c r="K7" s="1117" t="s">
        <v>475</v>
      </c>
      <c r="L7" s="254"/>
      <c r="M7" s="255" t="s">
        <v>476</v>
      </c>
      <c r="N7" s="256"/>
    </row>
    <row r="8" spans="1:16" ht="13.2">
      <c r="A8" s="248"/>
      <c r="B8" s="244"/>
      <c r="C8" s="244"/>
      <c r="D8" s="244"/>
      <c r="E8" s="244"/>
      <c r="F8" s="244"/>
      <c r="G8" s="257"/>
      <c r="H8" s="258"/>
      <c r="I8" s="258"/>
      <c r="J8" s="259"/>
      <c r="K8" s="1118"/>
      <c r="L8" s="260" t="s">
        <v>477</v>
      </c>
      <c r="M8" s="261" t="s">
        <v>478</v>
      </c>
      <c r="N8" s="262" t="s">
        <v>479</v>
      </c>
    </row>
    <row r="9" spans="1:16" ht="13.2">
      <c r="A9" s="248"/>
      <c r="B9" s="244"/>
      <c r="C9" s="244"/>
      <c r="D9" s="244"/>
      <c r="E9" s="244"/>
      <c r="F9" s="244"/>
      <c r="G9" s="1119" t="s">
        <v>480</v>
      </c>
      <c r="H9" s="1120"/>
      <c r="I9" s="1120"/>
      <c r="J9" s="1121"/>
      <c r="K9" s="263">
        <v>207535178</v>
      </c>
      <c r="L9" s="264">
        <v>77706</v>
      </c>
      <c r="M9" s="265">
        <v>63107</v>
      </c>
      <c r="N9" s="266">
        <v>23.1</v>
      </c>
    </row>
    <row r="10" spans="1:16" ht="13.2">
      <c r="A10" s="248"/>
      <c r="B10" s="244"/>
      <c r="C10" s="244"/>
      <c r="D10" s="244"/>
      <c r="E10" s="244"/>
      <c r="F10" s="244"/>
      <c r="G10" s="1119" t="s">
        <v>481</v>
      </c>
      <c r="H10" s="1120"/>
      <c r="I10" s="1120"/>
      <c r="J10" s="1121"/>
      <c r="K10" s="267">
        <v>1586866</v>
      </c>
      <c r="L10" s="268">
        <v>594</v>
      </c>
      <c r="M10" s="269">
        <v>1396</v>
      </c>
      <c r="N10" s="270">
        <v>-57.4</v>
      </c>
    </row>
    <row r="11" spans="1:16" ht="13.5" customHeight="1">
      <c r="A11" s="248"/>
      <c r="B11" s="244"/>
      <c r="C11" s="244"/>
      <c r="D11" s="244"/>
      <c r="E11" s="244"/>
      <c r="F11" s="244"/>
      <c r="G11" s="1119" t="s">
        <v>482</v>
      </c>
      <c r="H11" s="1120"/>
      <c r="I11" s="1120"/>
      <c r="J11" s="1121"/>
      <c r="K11" s="267">
        <v>167851</v>
      </c>
      <c r="L11" s="268">
        <v>63</v>
      </c>
      <c r="M11" s="269">
        <v>49</v>
      </c>
      <c r="N11" s="270">
        <v>28.6</v>
      </c>
    </row>
    <row r="12" spans="1:16" ht="13.5" customHeight="1">
      <c r="A12" s="248"/>
      <c r="B12" s="244"/>
      <c r="C12" s="244"/>
      <c r="D12" s="244"/>
      <c r="E12" s="244"/>
      <c r="F12" s="244"/>
      <c r="G12" s="1119" t="s">
        <v>483</v>
      </c>
      <c r="H12" s="1120"/>
      <c r="I12" s="1120"/>
      <c r="J12" s="1121"/>
      <c r="K12" s="267">
        <v>2434204</v>
      </c>
      <c r="L12" s="268">
        <v>911</v>
      </c>
      <c r="M12" s="269">
        <v>1372</v>
      </c>
      <c r="N12" s="270">
        <v>-33.6</v>
      </c>
    </row>
    <row r="13" spans="1:16" ht="13.5" customHeight="1">
      <c r="A13" s="248"/>
      <c r="B13" s="244"/>
      <c r="C13" s="244"/>
      <c r="D13" s="244"/>
      <c r="E13" s="244"/>
      <c r="F13" s="244"/>
      <c r="G13" s="1119" t="s">
        <v>484</v>
      </c>
      <c r="H13" s="1120"/>
      <c r="I13" s="1120"/>
      <c r="J13" s="1121"/>
      <c r="K13" s="267" t="s">
        <v>485</v>
      </c>
      <c r="L13" s="268" t="s">
        <v>485</v>
      </c>
      <c r="M13" s="269">
        <v>15</v>
      </c>
      <c r="N13" s="270" t="s">
        <v>485</v>
      </c>
    </row>
    <row r="14" spans="1:16" ht="13.5" customHeight="1">
      <c r="A14" s="248"/>
      <c r="B14" s="244"/>
      <c r="C14" s="244"/>
      <c r="D14" s="244"/>
      <c r="E14" s="244"/>
      <c r="F14" s="244"/>
      <c r="G14" s="1119" t="s">
        <v>486</v>
      </c>
      <c r="H14" s="1120"/>
      <c r="I14" s="1120"/>
      <c r="J14" s="1121"/>
      <c r="K14" s="267">
        <v>5691706</v>
      </c>
      <c r="L14" s="268">
        <v>2131</v>
      </c>
      <c r="M14" s="269">
        <v>1866</v>
      </c>
      <c r="N14" s="270">
        <v>14.2</v>
      </c>
    </row>
    <row r="15" spans="1:16" ht="13.5" customHeight="1">
      <c r="A15" s="248"/>
      <c r="B15" s="244"/>
      <c r="C15" s="244"/>
      <c r="D15" s="244"/>
      <c r="E15" s="244"/>
      <c r="F15" s="244"/>
      <c r="G15" s="1119" t="s">
        <v>487</v>
      </c>
      <c r="H15" s="1120"/>
      <c r="I15" s="1120"/>
      <c r="J15" s="1121"/>
      <c r="K15" s="267">
        <v>1874404</v>
      </c>
      <c r="L15" s="268">
        <v>702</v>
      </c>
      <c r="M15" s="269">
        <v>1215</v>
      </c>
      <c r="N15" s="270">
        <v>-42.2</v>
      </c>
    </row>
    <row r="16" spans="1:16" ht="13.2">
      <c r="A16" s="248"/>
      <c r="B16" s="244"/>
      <c r="C16" s="244"/>
      <c r="D16" s="244"/>
      <c r="E16" s="244"/>
      <c r="F16" s="244"/>
      <c r="G16" s="1122" t="s">
        <v>488</v>
      </c>
      <c r="H16" s="1123"/>
      <c r="I16" s="1123"/>
      <c r="J16" s="1124"/>
      <c r="K16" s="268">
        <v>-16317225</v>
      </c>
      <c r="L16" s="268">
        <v>-6110</v>
      </c>
      <c r="M16" s="269">
        <v>-5468</v>
      </c>
      <c r="N16" s="270">
        <v>11.7</v>
      </c>
    </row>
    <row r="17" spans="1:16" ht="13.2">
      <c r="A17" s="248"/>
      <c r="B17" s="244"/>
      <c r="C17" s="244"/>
      <c r="D17" s="244"/>
      <c r="E17" s="244"/>
      <c r="F17" s="244"/>
      <c r="G17" s="1122" t="s">
        <v>171</v>
      </c>
      <c r="H17" s="1123"/>
      <c r="I17" s="1123"/>
      <c r="J17" s="1124"/>
      <c r="K17" s="268">
        <v>202972984</v>
      </c>
      <c r="L17" s="268">
        <v>75998</v>
      </c>
      <c r="M17" s="269">
        <v>63553</v>
      </c>
      <c r="N17" s="270">
        <v>19.600000000000001</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489</v>
      </c>
      <c r="H19" s="244"/>
      <c r="I19" s="244"/>
      <c r="J19" s="244"/>
      <c r="K19" s="244"/>
      <c r="L19" s="244"/>
      <c r="M19" s="244"/>
      <c r="N19" s="244"/>
    </row>
    <row r="20" spans="1:16" ht="13.2">
      <c r="A20" s="248"/>
      <c r="B20" s="244"/>
      <c r="C20" s="244"/>
      <c r="D20" s="244"/>
      <c r="E20" s="244"/>
      <c r="F20" s="244"/>
      <c r="G20" s="272"/>
      <c r="H20" s="273"/>
      <c r="I20" s="273"/>
      <c r="J20" s="274"/>
      <c r="K20" s="275" t="s">
        <v>490</v>
      </c>
      <c r="L20" s="276" t="s">
        <v>491</v>
      </c>
      <c r="M20" s="277" t="s">
        <v>492</v>
      </c>
      <c r="N20" s="278"/>
    </row>
    <row r="21" spans="1:16" s="284" customFormat="1" ht="13.2">
      <c r="A21" s="279"/>
      <c r="B21" s="249"/>
      <c r="C21" s="249"/>
      <c r="D21" s="249"/>
      <c r="E21" s="249"/>
      <c r="F21" s="249"/>
      <c r="G21" s="1114" t="s">
        <v>493</v>
      </c>
      <c r="H21" s="1115"/>
      <c r="I21" s="1115"/>
      <c r="J21" s="1116"/>
      <c r="K21" s="280">
        <v>8.4600000000000009</v>
      </c>
      <c r="L21" s="281">
        <v>6.55</v>
      </c>
      <c r="M21" s="282">
        <v>1.91</v>
      </c>
      <c r="N21" s="249"/>
      <c r="O21" s="283"/>
      <c r="P21" s="279"/>
    </row>
    <row r="22" spans="1:16" s="284" customFormat="1" ht="13.2">
      <c r="A22" s="279"/>
      <c r="B22" s="249"/>
      <c r="C22" s="249"/>
      <c r="D22" s="249"/>
      <c r="E22" s="249"/>
      <c r="F22" s="249"/>
      <c r="G22" s="1114" t="s">
        <v>494</v>
      </c>
      <c r="H22" s="1115"/>
      <c r="I22" s="1115"/>
      <c r="J22" s="1116"/>
      <c r="K22" s="285">
        <v>97.2</v>
      </c>
      <c r="L22" s="286">
        <v>101.2</v>
      </c>
      <c r="M22" s="287">
        <v>-4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496</v>
      </c>
      <c r="H29" s="249"/>
      <c r="I29" s="249"/>
      <c r="J29" s="249"/>
      <c r="K29" s="244"/>
      <c r="L29" s="244"/>
      <c r="M29" s="244"/>
      <c r="N29" s="244"/>
      <c r="O29" s="293"/>
    </row>
    <row r="30" spans="1:16" ht="13.2">
      <c r="A30" s="248"/>
      <c r="B30" s="244"/>
      <c r="C30" s="244"/>
      <c r="D30" s="244"/>
      <c r="E30" s="244"/>
      <c r="F30" s="244"/>
      <c r="G30" s="251"/>
      <c r="H30" s="252"/>
      <c r="I30" s="252"/>
      <c r="J30" s="253"/>
      <c r="K30" s="1117" t="s">
        <v>475</v>
      </c>
      <c r="L30" s="254"/>
      <c r="M30" s="255" t="s">
        <v>476</v>
      </c>
      <c r="N30" s="256"/>
    </row>
    <row r="31" spans="1:16" ht="13.2">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104894952</v>
      </c>
      <c r="L32" s="294">
        <v>39275</v>
      </c>
      <c r="M32" s="295">
        <v>34659</v>
      </c>
      <c r="N32" s="296">
        <v>13.3</v>
      </c>
    </row>
    <row r="33" spans="1:16" ht="13.5" customHeight="1">
      <c r="A33" s="248"/>
      <c r="B33" s="244"/>
      <c r="C33" s="244"/>
      <c r="D33" s="244"/>
      <c r="E33" s="244"/>
      <c r="F33" s="244"/>
      <c r="G33" s="1130" t="s">
        <v>498</v>
      </c>
      <c r="H33" s="1131"/>
      <c r="I33" s="1131"/>
      <c r="J33" s="1132"/>
      <c r="K33" s="294" t="s">
        <v>485</v>
      </c>
      <c r="L33" s="294" t="s">
        <v>485</v>
      </c>
      <c r="M33" s="295">
        <v>4073</v>
      </c>
      <c r="N33" s="296" t="s">
        <v>485</v>
      </c>
    </row>
    <row r="34" spans="1:16" ht="27" customHeight="1">
      <c r="A34" s="248"/>
      <c r="B34" s="244"/>
      <c r="C34" s="244"/>
      <c r="D34" s="244"/>
      <c r="E34" s="244"/>
      <c r="F34" s="244"/>
      <c r="G34" s="1130" t="s">
        <v>499</v>
      </c>
      <c r="H34" s="1131"/>
      <c r="I34" s="1131"/>
      <c r="J34" s="1132"/>
      <c r="K34" s="294">
        <v>91952586</v>
      </c>
      <c r="L34" s="294">
        <v>34429</v>
      </c>
      <c r="M34" s="295">
        <v>20339</v>
      </c>
      <c r="N34" s="296">
        <v>69.3</v>
      </c>
    </row>
    <row r="35" spans="1:16" ht="27" customHeight="1">
      <c r="A35" s="248"/>
      <c r="B35" s="244"/>
      <c r="C35" s="244"/>
      <c r="D35" s="244"/>
      <c r="E35" s="244"/>
      <c r="F35" s="244"/>
      <c r="G35" s="1130" t="s">
        <v>500</v>
      </c>
      <c r="H35" s="1131"/>
      <c r="I35" s="1131"/>
      <c r="J35" s="1132"/>
      <c r="K35" s="294">
        <v>49785941</v>
      </c>
      <c r="L35" s="294">
        <v>18641</v>
      </c>
      <c r="M35" s="295">
        <v>13347</v>
      </c>
      <c r="N35" s="296">
        <v>39.700000000000003</v>
      </c>
    </row>
    <row r="36" spans="1:16" ht="27" customHeight="1">
      <c r="A36" s="248"/>
      <c r="B36" s="244"/>
      <c r="C36" s="244"/>
      <c r="D36" s="244"/>
      <c r="E36" s="244"/>
      <c r="F36" s="244"/>
      <c r="G36" s="1130" t="s">
        <v>501</v>
      </c>
      <c r="H36" s="1131"/>
      <c r="I36" s="1131"/>
      <c r="J36" s="1132"/>
      <c r="K36" s="294" t="s">
        <v>485</v>
      </c>
      <c r="L36" s="294" t="s">
        <v>485</v>
      </c>
      <c r="M36" s="295">
        <v>214</v>
      </c>
      <c r="N36" s="296" t="s">
        <v>485</v>
      </c>
    </row>
    <row r="37" spans="1:16" ht="13.5" customHeight="1">
      <c r="A37" s="248"/>
      <c r="B37" s="244"/>
      <c r="C37" s="244"/>
      <c r="D37" s="244"/>
      <c r="E37" s="244"/>
      <c r="F37" s="244"/>
      <c r="G37" s="1130" t="s">
        <v>502</v>
      </c>
      <c r="H37" s="1131"/>
      <c r="I37" s="1131"/>
      <c r="J37" s="1132"/>
      <c r="K37" s="294">
        <v>6565978</v>
      </c>
      <c r="L37" s="294">
        <v>2458</v>
      </c>
      <c r="M37" s="295">
        <v>1185</v>
      </c>
      <c r="N37" s="296">
        <v>107.4</v>
      </c>
    </row>
    <row r="38" spans="1:16" ht="27" customHeight="1">
      <c r="A38" s="248"/>
      <c r="B38" s="244"/>
      <c r="C38" s="244"/>
      <c r="D38" s="244"/>
      <c r="E38" s="244"/>
      <c r="F38" s="244"/>
      <c r="G38" s="1133" t="s">
        <v>503</v>
      </c>
      <c r="H38" s="1134"/>
      <c r="I38" s="1134"/>
      <c r="J38" s="1135"/>
      <c r="K38" s="297" t="s">
        <v>485</v>
      </c>
      <c r="L38" s="297" t="s">
        <v>485</v>
      </c>
      <c r="M38" s="298">
        <v>8</v>
      </c>
      <c r="N38" s="299" t="s">
        <v>485</v>
      </c>
      <c r="O38" s="293"/>
    </row>
    <row r="39" spans="1:16" ht="13.2">
      <c r="A39" s="248"/>
      <c r="B39" s="244"/>
      <c r="C39" s="244"/>
      <c r="D39" s="244"/>
      <c r="E39" s="244"/>
      <c r="F39" s="244"/>
      <c r="G39" s="1133" t="s">
        <v>504</v>
      </c>
      <c r="H39" s="1134"/>
      <c r="I39" s="1134"/>
      <c r="J39" s="1135"/>
      <c r="K39" s="300">
        <v>-74194135</v>
      </c>
      <c r="L39" s="300">
        <v>-27780</v>
      </c>
      <c r="M39" s="301">
        <v>-16624</v>
      </c>
      <c r="N39" s="302">
        <v>67.099999999999994</v>
      </c>
      <c r="O39" s="293"/>
    </row>
    <row r="40" spans="1:16" ht="27" customHeight="1">
      <c r="A40" s="248"/>
      <c r="B40" s="244"/>
      <c r="C40" s="244"/>
      <c r="D40" s="244"/>
      <c r="E40" s="244"/>
      <c r="F40" s="244"/>
      <c r="G40" s="1130" t="s">
        <v>505</v>
      </c>
      <c r="H40" s="1131"/>
      <c r="I40" s="1131"/>
      <c r="J40" s="1132"/>
      <c r="K40" s="300">
        <v>-114429457</v>
      </c>
      <c r="L40" s="300">
        <v>-42845</v>
      </c>
      <c r="M40" s="301">
        <v>-34764</v>
      </c>
      <c r="N40" s="302">
        <v>23.2</v>
      </c>
      <c r="O40" s="293"/>
    </row>
    <row r="41" spans="1:16" ht="13.2">
      <c r="A41" s="248"/>
      <c r="B41" s="244"/>
      <c r="C41" s="244"/>
      <c r="D41" s="244"/>
      <c r="E41" s="244"/>
      <c r="F41" s="244"/>
      <c r="G41" s="1136" t="s">
        <v>282</v>
      </c>
      <c r="H41" s="1137"/>
      <c r="I41" s="1137"/>
      <c r="J41" s="1138"/>
      <c r="K41" s="294">
        <v>64575865</v>
      </c>
      <c r="L41" s="300">
        <v>24179</v>
      </c>
      <c r="M41" s="301">
        <v>22437</v>
      </c>
      <c r="N41" s="302">
        <v>7.8</v>
      </c>
      <c r="O41" s="293"/>
    </row>
    <row r="42" spans="1:16" ht="13.2">
      <c r="A42" s="248"/>
      <c r="B42" s="244"/>
      <c r="C42" s="244"/>
      <c r="D42" s="244"/>
      <c r="E42" s="244"/>
      <c r="F42" s="244"/>
      <c r="G42" s="303" t="s">
        <v>506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ht="13.2">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ht="13.2">
      <c r="A50" s="248"/>
      <c r="B50" s="244"/>
      <c r="C50" s="244"/>
      <c r="D50" s="244"/>
      <c r="E50" s="244"/>
      <c r="F50" s="244"/>
      <c r="G50" s="312"/>
      <c r="H50" s="313"/>
      <c r="I50" s="1126"/>
      <c r="J50" s="314" t="s">
        <v>510</v>
      </c>
      <c r="K50" s="315" t="s">
        <v>511</v>
      </c>
      <c r="L50" s="316" t="s">
        <v>512</v>
      </c>
      <c r="M50" s="317" t="s">
        <v>513</v>
      </c>
      <c r="N50" s="318" t="s">
        <v>514</v>
      </c>
    </row>
    <row r="51" spans="1:14" ht="13.2">
      <c r="A51" s="248"/>
      <c r="B51" s="244"/>
      <c r="C51" s="244"/>
      <c r="D51" s="244"/>
      <c r="E51" s="244"/>
      <c r="F51" s="244"/>
      <c r="G51" s="310" t="s">
        <v>515</v>
      </c>
      <c r="H51" s="311"/>
      <c r="I51" s="319">
        <v>95376050</v>
      </c>
      <c r="J51" s="320">
        <v>37580</v>
      </c>
      <c r="K51" s="321">
        <v>-24.3</v>
      </c>
      <c r="L51" s="322">
        <v>52334</v>
      </c>
      <c r="M51" s="323">
        <v>-6.2</v>
      </c>
      <c r="N51" s="324">
        <v>-18.100000000000001</v>
      </c>
    </row>
    <row r="52" spans="1:14" ht="13.2">
      <c r="A52" s="248"/>
      <c r="B52" s="244"/>
      <c r="C52" s="244"/>
      <c r="D52" s="244"/>
      <c r="E52" s="244"/>
      <c r="F52" s="244"/>
      <c r="G52" s="325"/>
      <c r="H52" s="326" t="s">
        <v>516</v>
      </c>
      <c r="I52" s="327">
        <v>59492054</v>
      </c>
      <c r="J52" s="328">
        <v>23441</v>
      </c>
      <c r="K52" s="329">
        <v>-25.9</v>
      </c>
      <c r="L52" s="330">
        <v>29965</v>
      </c>
      <c r="M52" s="331">
        <v>-5</v>
      </c>
      <c r="N52" s="332">
        <v>-20.9</v>
      </c>
    </row>
    <row r="53" spans="1:14" ht="13.2">
      <c r="A53" s="248"/>
      <c r="B53" s="244"/>
      <c r="C53" s="244"/>
      <c r="D53" s="244"/>
      <c r="E53" s="244"/>
      <c r="F53" s="244"/>
      <c r="G53" s="310" t="s">
        <v>517</v>
      </c>
      <c r="H53" s="311"/>
      <c r="I53" s="319">
        <v>90088021</v>
      </c>
      <c r="J53" s="320">
        <v>35424</v>
      </c>
      <c r="K53" s="321">
        <v>-5.7</v>
      </c>
      <c r="L53" s="322">
        <v>48794</v>
      </c>
      <c r="M53" s="323">
        <v>-6.8</v>
      </c>
      <c r="N53" s="324">
        <v>1.1000000000000001</v>
      </c>
    </row>
    <row r="54" spans="1:14" ht="13.2">
      <c r="A54" s="248"/>
      <c r="B54" s="244"/>
      <c r="C54" s="244"/>
      <c r="D54" s="244"/>
      <c r="E54" s="244"/>
      <c r="F54" s="244"/>
      <c r="G54" s="325"/>
      <c r="H54" s="326" t="s">
        <v>516</v>
      </c>
      <c r="I54" s="327">
        <v>35269010</v>
      </c>
      <c r="J54" s="328">
        <v>13868</v>
      </c>
      <c r="K54" s="329">
        <v>-40.799999999999997</v>
      </c>
      <c r="L54" s="330">
        <v>25698</v>
      </c>
      <c r="M54" s="331">
        <v>-14.2</v>
      </c>
      <c r="N54" s="332">
        <v>-26.6</v>
      </c>
    </row>
    <row r="55" spans="1:14" ht="13.2">
      <c r="A55" s="248"/>
      <c r="B55" s="244"/>
      <c r="C55" s="244"/>
      <c r="D55" s="244"/>
      <c r="E55" s="244"/>
      <c r="F55" s="244"/>
      <c r="G55" s="310" t="s">
        <v>518</v>
      </c>
      <c r="H55" s="311"/>
      <c r="I55" s="319">
        <v>76714668</v>
      </c>
      <c r="J55" s="320">
        <v>28803</v>
      </c>
      <c r="K55" s="321">
        <v>-18.7</v>
      </c>
      <c r="L55" s="322">
        <v>47129</v>
      </c>
      <c r="M55" s="323">
        <v>-3.4</v>
      </c>
      <c r="N55" s="324">
        <v>-15.3</v>
      </c>
    </row>
    <row r="56" spans="1:14" ht="13.2">
      <c r="A56" s="248"/>
      <c r="B56" s="244"/>
      <c r="C56" s="244"/>
      <c r="D56" s="244"/>
      <c r="E56" s="244"/>
      <c r="F56" s="244"/>
      <c r="G56" s="325"/>
      <c r="H56" s="326" t="s">
        <v>516</v>
      </c>
      <c r="I56" s="327">
        <v>32219974</v>
      </c>
      <c r="J56" s="328">
        <v>12097</v>
      </c>
      <c r="K56" s="329">
        <v>-12.8</v>
      </c>
      <c r="L56" s="330">
        <v>23069</v>
      </c>
      <c r="M56" s="331">
        <v>-10.199999999999999</v>
      </c>
      <c r="N56" s="332">
        <v>-2.6</v>
      </c>
    </row>
    <row r="57" spans="1:14" ht="13.2">
      <c r="A57" s="248"/>
      <c r="B57" s="244"/>
      <c r="C57" s="244"/>
      <c r="D57" s="244"/>
      <c r="E57" s="244"/>
      <c r="F57" s="244"/>
      <c r="G57" s="310" t="s">
        <v>519</v>
      </c>
      <c r="H57" s="311"/>
      <c r="I57" s="319">
        <v>83722696</v>
      </c>
      <c r="J57" s="320">
        <v>31382</v>
      </c>
      <c r="K57" s="321">
        <v>9</v>
      </c>
      <c r="L57" s="322">
        <v>50848</v>
      </c>
      <c r="M57" s="323">
        <v>7.9</v>
      </c>
      <c r="N57" s="324">
        <v>1.1000000000000001</v>
      </c>
    </row>
    <row r="58" spans="1:14" ht="13.2">
      <c r="A58" s="248"/>
      <c r="B58" s="244"/>
      <c r="C58" s="244"/>
      <c r="D58" s="244"/>
      <c r="E58" s="244"/>
      <c r="F58" s="244"/>
      <c r="G58" s="325"/>
      <c r="H58" s="326" t="s">
        <v>516</v>
      </c>
      <c r="I58" s="327">
        <v>31929444</v>
      </c>
      <c r="J58" s="328">
        <v>11968</v>
      </c>
      <c r="K58" s="329">
        <v>-1.1000000000000001</v>
      </c>
      <c r="L58" s="330">
        <v>22583</v>
      </c>
      <c r="M58" s="331">
        <v>-2.1</v>
      </c>
      <c r="N58" s="332">
        <v>1</v>
      </c>
    </row>
    <row r="59" spans="1:14" ht="13.2">
      <c r="A59" s="248"/>
      <c r="B59" s="244"/>
      <c r="C59" s="244"/>
      <c r="D59" s="244"/>
      <c r="E59" s="244"/>
      <c r="F59" s="244"/>
      <c r="G59" s="310" t="s">
        <v>520</v>
      </c>
      <c r="H59" s="311"/>
      <c r="I59" s="319">
        <v>101863912</v>
      </c>
      <c r="J59" s="320">
        <v>38140</v>
      </c>
      <c r="K59" s="321">
        <v>21.5</v>
      </c>
      <c r="L59" s="322">
        <v>53572</v>
      </c>
      <c r="M59" s="323">
        <v>5.4</v>
      </c>
      <c r="N59" s="324">
        <v>16.100000000000001</v>
      </c>
    </row>
    <row r="60" spans="1:14" ht="13.2">
      <c r="A60" s="248"/>
      <c r="B60" s="244"/>
      <c r="C60" s="244"/>
      <c r="D60" s="244"/>
      <c r="E60" s="244"/>
      <c r="F60" s="244"/>
      <c r="G60" s="325"/>
      <c r="H60" s="326" t="s">
        <v>516</v>
      </c>
      <c r="I60" s="333">
        <v>41974526</v>
      </c>
      <c r="J60" s="328">
        <v>15716</v>
      </c>
      <c r="K60" s="329">
        <v>31.3</v>
      </c>
      <c r="L60" s="330">
        <v>25259</v>
      </c>
      <c r="M60" s="331">
        <v>11.8</v>
      </c>
      <c r="N60" s="332">
        <v>19.5</v>
      </c>
    </row>
    <row r="61" spans="1:14" ht="13.2">
      <c r="A61" s="248"/>
      <c r="B61" s="244"/>
      <c r="C61" s="244"/>
      <c r="D61" s="244"/>
      <c r="E61" s="244"/>
      <c r="F61" s="244"/>
      <c r="G61" s="310" t="s">
        <v>521</v>
      </c>
      <c r="H61" s="334"/>
      <c r="I61" s="335">
        <v>89553069</v>
      </c>
      <c r="J61" s="336">
        <v>34266</v>
      </c>
      <c r="K61" s="337">
        <v>-3.6</v>
      </c>
      <c r="L61" s="338">
        <v>50535</v>
      </c>
      <c r="M61" s="339">
        <v>-0.6</v>
      </c>
      <c r="N61" s="324">
        <v>-3</v>
      </c>
    </row>
    <row r="62" spans="1:14" ht="13.2">
      <c r="A62" s="248"/>
      <c r="B62" s="244"/>
      <c r="C62" s="244"/>
      <c r="D62" s="244"/>
      <c r="E62" s="244"/>
      <c r="F62" s="244"/>
      <c r="G62" s="325"/>
      <c r="H62" s="326" t="s">
        <v>516</v>
      </c>
      <c r="I62" s="327">
        <v>40177002</v>
      </c>
      <c r="J62" s="328">
        <v>15418</v>
      </c>
      <c r="K62" s="329">
        <v>-9.9</v>
      </c>
      <c r="L62" s="330">
        <v>25315</v>
      </c>
      <c r="M62" s="331">
        <v>-3.9</v>
      </c>
      <c r="N62" s="332">
        <v>-6</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t="s">
        <v>485</v>
      </c>
      <c r="G47" s="12" t="s">
        <v>485</v>
      </c>
      <c r="H47" s="12">
        <v>15.76</v>
      </c>
      <c r="I47" s="12">
        <v>20.7</v>
      </c>
      <c r="J47" s="13">
        <v>21.29</v>
      </c>
    </row>
    <row r="48" spans="2:10" ht="57.75" customHeight="1">
      <c r="B48" s="14"/>
      <c r="C48" s="1141" t="s">
        <v>4</v>
      </c>
      <c r="D48" s="1141"/>
      <c r="E48" s="1142"/>
      <c r="F48" s="15">
        <v>0.06</v>
      </c>
      <c r="G48" s="16">
        <v>0.06</v>
      </c>
      <c r="H48" s="16">
        <v>0.05</v>
      </c>
      <c r="I48" s="16">
        <v>3.17</v>
      </c>
      <c r="J48" s="17">
        <v>0.06</v>
      </c>
    </row>
    <row r="49" spans="2:10" ht="57.75" customHeight="1" thickBot="1">
      <c r="B49" s="18"/>
      <c r="C49" s="1143" t="s">
        <v>5</v>
      </c>
      <c r="D49" s="1143"/>
      <c r="E49" s="1144"/>
      <c r="F49" s="19">
        <v>0</v>
      </c>
      <c r="G49" s="20">
        <v>0.01</v>
      </c>
      <c r="H49" s="20">
        <v>15.76</v>
      </c>
      <c r="I49" s="20">
        <v>8.23</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529</v>
      </c>
      <c r="D34" s="1151"/>
      <c r="E34" s="1152"/>
      <c r="F34" s="32">
        <v>7.0000000000000007E-2</v>
      </c>
      <c r="G34" s="33" t="s">
        <v>530</v>
      </c>
      <c r="H34" s="33" t="s">
        <v>531</v>
      </c>
      <c r="I34" s="33">
        <v>0.19</v>
      </c>
      <c r="J34" s="34" t="s">
        <v>532</v>
      </c>
      <c r="K34" s="22"/>
      <c r="L34" s="22"/>
      <c r="M34" s="22"/>
      <c r="N34" s="22"/>
      <c r="O34" s="22"/>
      <c r="P34" s="22"/>
    </row>
    <row r="35" spans="1:16" ht="39" customHeight="1">
      <c r="A35" s="22"/>
      <c r="B35" s="35"/>
      <c r="C35" s="1145" t="s">
        <v>533</v>
      </c>
      <c r="D35" s="1146"/>
      <c r="E35" s="1147"/>
      <c r="F35" s="36" t="s">
        <v>534</v>
      </c>
      <c r="G35" s="37" t="s">
        <v>535</v>
      </c>
      <c r="H35" s="37" t="s">
        <v>536</v>
      </c>
      <c r="I35" s="37" t="s">
        <v>537</v>
      </c>
      <c r="J35" s="38" t="s">
        <v>538</v>
      </c>
      <c r="K35" s="22"/>
      <c r="L35" s="22"/>
      <c r="M35" s="22"/>
      <c r="N35" s="22"/>
      <c r="O35" s="22"/>
      <c r="P35" s="22"/>
    </row>
    <row r="36" spans="1:16" ht="39" customHeight="1">
      <c r="A36" s="22"/>
      <c r="B36" s="35"/>
      <c r="C36" s="1145" t="s">
        <v>539</v>
      </c>
      <c r="D36" s="1146"/>
      <c r="E36" s="1147"/>
      <c r="F36" s="36" t="s">
        <v>540</v>
      </c>
      <c r="G36" s="37" t="s">
        <v>541</v>
      </c>
      <c r="H36" s="37" t="s">
        <v>542</v>
      </c>
      <c r="I36" s="37" t="s">
        <v>543</v>
      </c>
      <c r="J36" s="38" t="s">
        <v>544</v>
      </c>
      <c r="K36" s="22"/>
      <c r="L36" s="22"/>
      <c r="M36" s="22"/>
      <c r="N36" s="22"/>
      <c r="O36" s="22"/>
      <c r="P36" s="22"/>
    </row>
    <row r="37" spans="1:16" ht="39" customHeight="1">
      <c r="A37" s="22"/>
      <c r="B37" s="35"/>
      <c r="C37" s="1145" t="s">
        <v>545</v>
      </c>
      <c r="D37" s="1146"/>
      <c r="E37" s="1147"/>
      <c r="F37" s="36">
        <v>6.06</v>
      </c>
      <c r="G37" s="37">
        <v>2.41</v>
      </c>
      <c r="H37" s="37">
        <v>3.04</v>
      </c>
      <c r="I37" s="37">
        <v>6.89</v>
      </c>
      <c r="J37" s="38">
        <v>9.6999999999999993</v>
      </c>
      <c r="K37" s="22"/>
      <c r="L37" s="22"/>
      <c r="M37" s="22"/>
      <c r="N37" s="22"/>
      <c r="O37" s="22"/>
      <c r="P37" s="22"/>
    </row>
    <row r="38" spans="1:16" ht="39" customHeight="1">
      <c r="A38" s="22"/>
      <c r="B38" s="35"/>
      <c r="C38" s="1145" t="s">
        <v>546</v>
      </c>
      <c r="D38" s="1146"/>
      <c r="E38" s="1147"/>
      <c r="F38" s="36">
        <v>3.96</v>
      </c>
      <c r="G38" s="37">
        <v>3.9</v>
      </c>
      <c r="H38" s="37">
        <v>3.9</v>
      </c>
      <c r="I38" s="37">
        <v>3.93</v>
      </c>
      <c r="J38" s="38">
        <v>4.1900000000000004</v>
      </c>
      <c r="K38" s="22"/>
      <c r="L38" s="22"/>
      <c r="M38" s="22"/>
      <c r="N38" s="22"/>
      <c r="O38" s="22"/>
      <c r="P38" s="22"/>
    </row>
    <row r="39" spans="1:16" ht="39" customHeight="1">
      <c r="A39" s="22"/>
      <c r="B39" s="35"/>
      <c r="C39" s="1145" t="s">
        <v>547</v>
      </c>
      <c r="D39" s="1146"/>
      <c r="E39" s="1147"/>
      <c r="F39" s="36">
        <v>2.08</v>
      </c>
      <c r="G39" s="37">
        <v>2.2599999999999998</v>
      </c>
      <c r="H39" s="37">
        <v>2.58</v>
      </c>
      <c r="I39" s="37">
        <v>2.84</v>
      </c>
      <c r="J39" s="38">
        <v>2.81</v>
      </c>
      <c r="K39" s="22"/>
      <c r="L39" s="22"/>
      <c r="M39" s="22"/>
      <c r="N39" s="22"/>
      <c r="O39" s="22"/>
      <c r="P39" s="22"/>
    </row>
    <row r="40" spans="1:16" ht="39" customHeight="1">
      <c r="A40" s="22"/>
      <c r="B40" s="35"/>
      <c r="C40" s="1145" t="s">
        <v>548</v>
      </c>
      <c r="D40" s="1146"/>
      <c r="E40" s="1147"/>
      <c r="F40" s="36">
        <v>0.54</v>
      </c>
      <c r="G40" s="37">
        <v>0.56000000000000005</v>
      </c>
      <c r="H40" s="37">
        <v>0.6</v>
      </c>
      <c r="I40" s="37">
        <v>0.65</v>
      </c>
      <c r="J40" s="38">
        <v>0.76</v>
      </c>
      <c r="K40" s="22"/>
      <c r="L40" s="22"/>
      <c r="M40" s="22"/>
      <c r="N40" s="22"/>
      <c r="O40" s="22"/>
      <c r="P40" s="22"/>
    </row>
    <row r="41" spans="1:16" ht="39" customHeight="1">
      <c r="A41" s="22"/>
      <c r="B41" s="35"/>
      <c r="C41" s="1145" t="s">
        <v>549</v>
      </c>
      <c r="D41" s="1146"/>
      <c r="E41" s="1147"/>
      <c r="F41" s="36">
        <v>0.11</v>
      </c>
      <c r="G41" s="37">
        <v>0.12</v>
      </c>
      <c r="H41" s="37">
        <v>0.14000000000000001</v>
      </c>
      <c r="I41" s="37">
        <v>0.14000000000000001</v>
      </c>
      <c r="J41" s="38">
        <v>0.15</v>
      </c>
      <c r="K41" s="22"/>
      <c r="L41" s="22"/>
      <c r="M41" s="22"/>
      <c r="N41" s="22"/>
      <c r="O41" s="22"/>
      <c r="P41" s="22"/>
    </row>
    <row r="42" spans="1:16" ht="39" customHeight="1">
      <c r="A42" s="22"/>
      <c r="B42" s="39"/>
      <c r="C42" s="1145" t="s">
        <v>550</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551</v>
      </c>
      <c r="D43" s="1149"/>
      <c r="E43" s="1150"/>
      <c r="F43" s="41">
        <v>0.24</v>
      </c>
      <c r="G43" s="42">
        <v>0.62</v>
      </c>
      <c r="H43" s="42">
        <v>0.8</v>
      </c>
      <c r="I43" s="42">
        <v>3.98</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113044</v>
      </c>
      <c r="L45" s="60">
        <v>112111</v>
      </c>
      <c r="M45" s="60">
        <v>110818</v>
      </c>
      <c r="N45" s="60">
        <v>106719</v>
      </c>
      <c r="O45" s="61">
        <v>104895</v>
      </c>
      <c r="P45" s="48"/>
      <c r="Q45" s="48"/>
      <c r="R45" s="48"/>
      <c r="S45" s="48"/>
      <c r="T45" s="48"/>
      <c r="U45" s="48"/>
    </row>
    <row r="46" spans="1:21" ht="30.75" customHeight="1">
      <c r="A46" s="48"/>
      <c r="B46" s="1163"/>
      <c r="C46" s="1164"/>
      <c r="D46" s="62"/>
      <c r="E46" s="1155" t="s">
        <v>13</v>
      </c>
      <c r="F46" s="1155"/>
      <c r="G46" s="1155"/>
      <c r="H46" s="1155"/>
      <c r="I46" s="1155"/>
      <c r="J46" s="1156"/>
      <c r="K46" s="63">
        <v>3569</v>
      </c>
      <c r="L46" s="64">
        <v>763</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v>83190</v>
      </c>
      <c r="L47" s="64">
        <v>86298</v>
      </c>
      <c r="M47" s="64">
        <v>87651</v>
      </c>
      <c r="N47" s="64">
        <v>90165</v>
      </c>
      <c r="O47" s="65">
        <v>91953</v>
      </c>
      <c r="P47" s="48"/>
      <c r="Q47" s="48"/>
      <c r="R47" s="48"/>
      <c r="S47" s="48"/>
      <c r="T47" s="48"/>
      <c r="U47" s="48"/>
    </row>
    <row r="48" spans="1:21" ht="30.75" customHeight="1">
      <c r="A48" s="48"/>
      <c r="B48" s="1163"/>
      <c r="C48" s="1164"/>
      <c r="D48" s="62"/>
      <c r="E48" s="1155" t="s">
        <v>15</v>
      </c>
      <c r="F48" s="1155"/>
      <c r="G48" s="1155"/>
      <c r="H48" s="1155"/>
      <c r="I48" s="1155"/>
      <c r="J48" s="1156"/>
      <c r="K48" s="63">
        <v>48346</v>
      </c>
      <c r="L48" s="64">
        <v>45409</v>
      </c>
      <c r="M48" s="64">
        <v>50534</v>
      </c>
      <c r="N48" s="64">
        <v>49827</v>
      </c>
      <c r="O48" s="65">
        <v>49786</v>
      </c>
      <c r="P48" s="48"/>
      <c r="Q48" s="48"/>
      <c r="R48" s="48"/>
      <c r="S48" s="48"/>
      <c r="T48" s="48"/>
      <c r="U48" s="48"/>
    </row>
    <row r="49" spans="1:21" ht="30.75" customHeight="1">
      <c r="A49" s="48"/>
      <c r="B49" s="1163"/>
      <c r="C49" s="1164"/>
      <c r="D49" s="62"/>
      <c r="E49" s="1155" t="s">
        <v>16</v>
      </c>
      <c r="F49" s="1155"/>
      <c r="G49" s="1155"/>
      <c r="H49" s="1155"/>
      <c r="I49" s="1155"/>
      <c r="J49" s="1156"/>
      <c r="K49" s="63" t="s">
        <v>485</v>
      </c>
      <c r="L49" s="64" t="s">
        <v>485</v>
      </c>
      <c r="M49" s="64" t="s">
        <v>485</v>
      </c>
      <c r="N49" s="64" t="s">
        <v>485</v>
      </c>
      <c r="O49" s="65" t="s">
        <v>485</v>
      </c>
      <c r="P49" s="48"/>
      <c r="Q49" s="48"/>
      <c r="R49" s="48"/>
      <c r="S49" s="48"/>
      <c r="T49" s="48"/>
      <c r="U49" s="48"/>
    </row>
    <row r="50" spans="1:21" ht="30.75" customHeight="1">
      <c r="A50" s="48"/>
      <c r="B50" s="1163"/>
      <c r="C50" s="1164"/>
      <c r="D50" s="62"/>
      <c r="E50" s="1155" t="s">
        <v>17</v>
      </c>
      <c r="F50" s="1155"/>
      <c r="G50" s="1155"/>
      <c r="H50" s="1155"/>
      <c r="I50" s="1155"/>
      <c r="J50" s="1156"/>
      <c r="K50" s="63">
        <v>207</v>
      </c>
      <c r="L50" s="64">
        <v>228</v>
      </c>
      <c r="M50" s="64">
        <v>224</v>
      </c>
      <c r="N50" s="64">
        <v>199</v>
      </c>
      <c r="O50" s="65">
        <v>6566</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183533</v>
      </c>
      <c r="L52" s="64">
        <v>187748</v>
      </c>
      <c r="M52" s="64">
        <v>191699</v>
      </c>
      <c r="N52" s="64">
        <v>188135</v>
      </c>
      <c r="O52" s="65">
        <v>188624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64823</v>
      </c>
      <c r="L53" s="69">
        <v>57061</v>
      </c>
      <c r="M53" s="69">
        <v>57528</v>
      </c>
      <c r="N53" s="69">
        <v>58775</v>
      </c>
      <c r="O53" s="70">
        <v>64576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2016-05-18T01:05:03Z</cp:lastPrinted>
  <dcterms:created xsi:type="dcterms:W3CDTF">2016-02-15T01:43:37Z</dcterms:created>
  <dcterms:modified xsi:type="dcterms:W3CDTF">2016-05-25T23:44:22Z</dcterms:modified>
</cp:coreProperties>
</file>