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2"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K7" i="11" l="1"/>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BW39" i="9"/>
  <c r="BE39" i="9"/>
  <c r="AM39" i="9"/>
  <c r="U39" i="9"/>
  <c r="BW38" i="9"/>
  <c r="BE38" i="9"/>
  <c r="BE37" i="9"/>
  <c r="BW34" i="9"/>
  <c r="BW35" i="9" s="1"/>
  <c r="BW36" i="9" s="1"/>
  <c r="BW37" i="9" s="1"/>
  <c r="C34" i="9"/>
  <c r="CO34" i="9" l="1"/>
  <c r="CO35" i="9" s="1"/>
  <c r="CO36" i="9" s="1"/>
  <c r="CO37" i="9" s="1"/>
  <c r="CO38" i="9" s="1"/>
  <c r="CO39" i="9" s="1"/>
  <c r="CO40" i="9" s="1"/>
  <c r="CO41" i="9" s="1"/>
  <c r="CO42" i="9" s="1"/>
  <c r="CO43" i="9" s="1"/>
  <c r="C35" i="9"/>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AM36" i="9" s="1"/>
  <c r="AM37" i="9" s="1"/>
  <c r="AM38" i="9" s="1"/>
  <c r="BE34" i="9" l="1"/>
  <c r="BE35" i="9" s="1"/>
  <c r="BE36" i="9" s="1"/>
</calcChain>
</file>

<file path=xl/sharedStrings.xml><?xml version="1.0" encoding="utf-8"?>
<sst xmlns="http://schemas.openxmlformats.org/spreadsheetml/2006/main" count="1029" uniqueCount="587">
  <si>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</si>
  <si>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</si>
  <si>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</si>
  <si>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</si>
  <si>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</si>
  <si>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</si>
  <si>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</si>
  <si>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</si>
  <si>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</si>
  <si>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</si>
  <si>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</si>
  <si>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</si>
  <si>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</si>
  <si>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</si>
  <si>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</si>
  <si>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</si>
  <si>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</si>
  <si>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</si>
  <si>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</si>
  <si>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</si>
  <si>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</si>
  <si>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</si>
  <si>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</si>
  <si>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</si>
  <si>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</si>
  <si>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</si>
  <si>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</si>
  <si>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</si>
  <si>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</si>
  <si>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</si>
  <si>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</si>
  <si>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</si>
  <si>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</si>
  <si>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</si>
  <si>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</si>
  <si>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</si>
  <si>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</si>
  <si>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</si>
  <si>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</si>
  <si>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</si>
  <si>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</si>
  <si>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</si>
  <si>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</si>
  <si>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</si>
  <si>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</si>
  <si>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</si>
  <si>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</si>
  <si>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</si>
  <si>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</si>
  <si>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</si>
  <si>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</si>
  <si>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</si>
  <si>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</si>
  <si>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</si>
  <si>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</si>
  <si>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</si>
  <si>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</si>
  <si>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</si>
  <si>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</si>
  <si>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</si>
  <si>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</si>
  <si>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</si>
  <si>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</si>
  <si>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</si>
  <si>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</si>
  <si>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</si>
  <si>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</si>
  <si>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</si>
  <si>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</si>
  <si>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</si>
  <si>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</si>
  <si>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</si>
  <si>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</si>
  <si>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</si>
  <si>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</si>
  <si>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</si>
  <si>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</si>
  <si>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</si>
  <si>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</si>
  <si>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</si>
  <si>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</si>
  <si>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</si>
  <si>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</si>
  <si>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</si>
  <si>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</si>
  <si>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</si>
  <si>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</si>
  <si>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</si>
  <si>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</si>
  <si>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</si>
  <si>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</si>
  <si>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</si>
  <si>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</si>
  <si>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</si>
  <si>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</si>
  <si>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</si>
  <si>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</si>
  <si>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</si>
  <si>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</si>
  <si>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</si>
  <si>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</si>
  <si>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</si>
  <si>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</si>
  <si>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</si>
  <si>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</si>
  <si>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</si>
  <si>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</si>
  <si>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</si>
  <si>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</si>
  <si>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</si>
  <si>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</si>
  <si>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</si>
  <si>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</si>
  <si>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</si>
  <si>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</si>
  <si>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</si>
  <si>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</si>
  <si>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</si>
  <si>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</si>
  <si>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</si>
  <si>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</si>
  <si>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</si>
  <si>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</si>
  <si>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</si>
  <si>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</si>
  <si>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</si>
  <si>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</si>
  <si>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</si>
  <si>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</si>
  <si>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</si>
  <si>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</si>
  <si>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</si>
  <si>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</si>
  <si>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</si>
  <si>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</si>
  <si>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</si>
  <si>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</si>
  <si>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交通事業会計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</si>
  <si>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</si>
  <si>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</si>
  <si>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</si>
  <si>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</si>
  <si>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</si>
  <si>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</si>
  <si>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</si>
  <si>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</si>
  <si>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</si>
  <si>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</si>
  <si>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</si>
  <si>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</si>
  <si>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</si>
  <si>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</si>
  <si>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</si>
  <si>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</si>
  <si>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</si>
  <si>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</si>
  <si>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</si>
  <si>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</si>
  <si>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</si>
  <si>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</si>
  <si>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</si>
  <si>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</si>
  <si>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</si>
  <si>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</si>
  <si>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</si>
  <si>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</si>
  <si>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</si>
  <si>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</si>
  <si>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</si>
  <si>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</si>
  <si>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</si>
  <si>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</si>
  <si>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</si>
  <si>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</si>
  <si>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</si>
  <si>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</si>
  <si>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</si>
  <si>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</si>
  <si>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</si>
  <si>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</si>
  <si>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</si>
  <si>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</si>
  <si>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</si>
  <si>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</si>
  <si>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</si>
  <si>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</si>
  <si>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</si>
  <si>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</si>
  <si>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</si>
  <si>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</si>
  <si>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</si>
  <si>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</si>
  <si>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</si>
  <si>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</si>
  <si>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</si>
  <si>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</si>
  <si>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熊本県熊本市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</si>
  <si>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</si>
  <si>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</si>
  <si>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</si>
  <si>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</si>
  <si>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</si>
  <si>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</si>
  <si>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</si>
  <si>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</si>
  <si>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</si>
  <si>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</si>
  <si>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</si>
  <si>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</si>
  <si>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</si>
  <si>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</si>
  <si>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</si>
  <si>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</si>
  <si>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</si>
  <si>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</si>
  <si>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</si>
  <si>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</si>
  <si>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</si>
  <si>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</si>
  <si>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</si>
  <si>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</si>
  <si>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</si>
  <si>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</si>
  <si>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</si>
  <si>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</si>
  <si>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</si>
  <si>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</si>
  <si>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</si>
  <si>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</si>
  <si>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</si>
  <si>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</si>
  <si>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</si>
  <si>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</si>
  <si>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</si>
  <si>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</si>
  <si>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</si>
  <si>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</si>
  <si>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</si>
  <si>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</si>
  <si>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</si>
  <si>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</si>
  <si>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</si>
  <si>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</si>
  <si>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</si>
  <si>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</si>
  <si>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</si>
  <si>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</si>
  <si>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</si>
  <si>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</si>
  <si>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</si>
  <si>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</si>
  <si>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</si>
  <si>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</si>
  <si>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</si>
  <si>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</si>
  <si>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</si>
  <si>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</si>
  <si>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</si>
  <si>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</si>
  <si>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</si>
  <si>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</si>
  <si>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</si>
  <si>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</si>
  <si>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</si>
  <si>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</si>
  <si>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</si>
  <si>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</si>
  <si>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</si>
  <si>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</si>
  <si>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</si>
  <si>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</si>
  <si>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</si>
  <si>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</si>
  <si>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</si>
  <si>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</si>
  <si>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</si>
  <si>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</si>
  <si>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</si>
  <si>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</si>
  <si>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</si>
  <si>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</si>
  <si>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</si>
  <si>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</si>
  <si>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</si>
  <si>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</si>
  <si>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</si>
  <si>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</si>
  <si>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</si>
  <si>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</si>
  <si>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</si>
  <si>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</si>
  <si>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</si>
  <si>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</si>
  <si>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</si>
  <si>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</si>
  <si>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</si>
  <si>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</si>
  <si>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</si>
  <si>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</si>
  <si>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</si>
  <si>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</si>
  <si>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</si>
  <si>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</si>
  <si>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</si>
  <si>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</si>
  <si>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</si>
  <si>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</si>
  <si>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</si>
  <si>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</si>
  <si>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</si>
  <si>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</si>
  <si>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</si>
  <si>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</si>
  <si>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</si>
  <si>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</si>
  <si>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</si>
  <si>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</si>
  <si>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</si>
  <si>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</si>
  <si>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</si>
  <si>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</si>
  <si>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</si>
  <si>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</si>
  <si>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</si>
  <si>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</si>
  <si>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</si>
  <si>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</si>
  <si>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</si>
  <si>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</si>
  <si>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</si>
  <si>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</si>
  <si>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</si>
  <si>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</si>
  <si>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</si>
  <si>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</si>
  <si>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</si>
  <si>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</si>
  <si>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</si>
  <si>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</si>
  <si>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</si>
  <si>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</si>
  <si>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</si>
  <si>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</si>
  <si>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</si>
  <si>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</si>
  <si>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</si>
  <si>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</si>
  <si>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</si>
  <si>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熊本県熊本市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</si>
  <si>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</si>
  <si>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</si>
  <si>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</si>
  <si>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</si>
  <si>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</si>
  <si>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</si>
  <si>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</si>
  <si>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</si>
  <si>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</si>
  <si>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</si>
  <si>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</si>
  <si>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</si>
  <si>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</si>
  <si>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</si>
  <si>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</si>
  <si>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</si>
  <si>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</si>
  <si>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</si>
  <si>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</si>
  <si>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</si>
  <si>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</si>
  <si>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</si>
  <si>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熊本駅西土地区画整理事業会計</t>
    <phoneticPr fontId="5"/>
  </si>
  <si>
    <t>植木中央土地区画整理事業会計</t>
    <phoneticPr fontId="5"/>
  </si>
  <si>
    <t>奨学金貸付事業会計</t>
    <phoneticPr fontId="5"/>
  </si>
  <si>
    <t>公債管理会計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</si>
  <si>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</si>
  <si>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</si>
  <si>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</si>
  <si>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</si>
  <si>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</si>
  <si>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</si>
  <si>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</si>
  <si>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</si>
  <si>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</si>
  <si>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</si>
  <si>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</si>
  <si>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</si>
  <si>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</si>
  <si>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</si>
  <si>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</si>
  <si>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</si>
  <si>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</si>
  <si>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</si>
  <si>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</si>
  <si>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地下駐車場事業会計</t>
    <phoneticPr fontId="5"/>
  </si>
  <si>
    <t>病院事業会計</t>
    <phoneticPr fontId="5"/>
  </si>
  <si>
    <t>法適用企業</t>
    <phoneticPr fontId="5"/>
  </si>
  <si>
    <t>水道事業会計</t>
    <phoneticPr fontId="5"/>
  </si>
  <si>
    <t>工業用水道事業会計</t>
    <phoneticPr fontId="5"/>
  </si>
  <si>
    <t>下水道事業会計</t>
    <phoneticPr fontId="5"/>
  </si>
  <si>
    <t>交通事業会計</t>
    <phoneticPr fontId="5"/>
  </si>
  <si>
    <t>食肉センター会計</t>
    <phoneticPr fontId="5"/>
  </si>
  <si>
    <t>法非適用企業</t>
    <phoneticPr fontId="5"/>
  </si>
  <si>
    <t>農業集落排水事業会計</t>
    <phoneticPr fontId="5"/>
  </si>
  <si>
    <t>食品工業団地用地会計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</si>
  <si>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</si>
  <si>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</si>
  <si>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</si>
  <si>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</si>
  <si>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</si>
  <si>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</si>
  <si>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</si>
  <si>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</si>
  <si>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</si>
  <si>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</si>
  <si>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</si>
  <si>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</si>
  <si>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</si>
  <si>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</si>
  <si>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</si>
  <si>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</si>
  <si>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</si>
  <si>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</si>
  <si>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</si>
  <si>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</si>
  <si>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</si>
  <si>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</si>
  <si>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</si>
  <si>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</si>
  <si>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</si>
  <si>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</si>
  <si>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</si>
  <si>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</si>
  <si>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</si>
  <si>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</si>
  <si>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</si>
  <si>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</si>
  <si>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</si>
  <si>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</si>
  <si>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</si>
  <si>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</si>
  <si>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</si>
  <si>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</si>
  <si>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</si>
  <si>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</si>
  <si>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</si>
  <si>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</si>
  <si>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</si>
  <si>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</si>
  <si>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</si>
  <si>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</si>
  <si>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</si>
  <si>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</si>
  <si>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</si>
  <si>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</si>
  <si>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</si>
  <si>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</si>
  <si>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</si>
  <si>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</si>
  <si>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</si>
  <si>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</si>
  <si>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</si>
  <si>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</si>
  <si>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</si>
  <si>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</si>
  <si>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</si>
  <si>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</si>
  <si>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</si>
  <si>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</si>
  <si>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</si>
  <si>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</si>
  <si>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</si>
  <si>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</si>
  <si>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</si>
  <si>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</si>
  <si>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</si>
  <si>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</si>
  <si>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</si>
  <si>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</si>
  <si>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</si>
  <si>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</si>
  <si>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</si>
  <si>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</si>
  <si>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</si>
  <si>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</si>
  <si>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</si>
  <si>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</si>
  <si>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</si>
  <si>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</si>
  <si>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</si>
  <si>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</si>
  <si>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</si>
  <si>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</si>
  <si>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</si>
  <si>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</si>
  <si>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</si>
  <si>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</si>
  <si>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</si>
  <si>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</si>
  <si>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</si>
  <si>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</si>
  <si>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</si>
  <si>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</si>
  <si>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</si>
  <si>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</si>
  <si>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</si>
  <si>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</si>
  <si>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</si>
  <si>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</si>
  <si>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</si>
  <si>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</si>
  <si>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</si>
  <si>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</si>
  <si>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</si>
  <si>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</si>
  <si>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</si>
  <si>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</si>
  <si>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</si>
  <si>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</si>
  <si>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</si>
  <si>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</si>
  <si>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</si>
  <si>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</si>
  <si>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</si>
  <si>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</si>
  <si>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</si>
  <si>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</si>
  <si>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</si>
  <si>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</si>
  <si>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</si>
  <si>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</si>
  <si>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</si>
  <si>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</si>
  <si>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</si>
  <si>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</si>
  <si>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</si>
  <si>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</si>
  <si>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</si>
  <si>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</si>
  <si>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</si>
  <si>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</si>
  <si>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</si>
  <si>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</si>
  <si>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</si>
  <si>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</si>
  <si>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1.93</t>
  </si>
  <si>
    <t>▲ 0.16</t>
  </si>
  <si>
    <t>▲ 0.62</t>
  </si>
  <si>
    <t>▲ 0.25</t>
  </si>
  <si>
    <t>国民健康保険会計</t>
  </si>
  <si>
    <t>▲ 4.99</t>
  </si>
  <si>
    <t>▲ 3.48</t>
  </si>
  <si>
    <t>▲ 1.38</t>
  </si>
  <si>
    <t>▲ 0.93</t>
  </si>
  <si>
    <t>▲ 1.27</t>
  </si>
  <si>
    <t>交通事業会計</t>
  </si>
  <si>
    <t>▲ 2.86</t>
  </si>
  <si>
    <t>▲ 2.27</t>
  </si>
  <si>
    <t>▲ 1.89</t>
  </si>
  <si>
    <t>▲ 1.20</t>
  </si>
  <si>
    <t>▲ 0.66</t>
  </si>
  <si>
    <t>水道事業会計</t>
  </si>
  <si>
    <t>下水道事業会計</t>
  </si>
  <si>
    <t>一般会計</t>
  </si>
  <si>
    <t>病院事業会計</t>
  </si>
  <si>
    <t>介護保険会計</t>
  </si>
  <si>
    <t>後期高齢者医療会計</t>
  </si>
  <si>
    <t>その他会計（赤字）</t>
  </si>
  <si>
    <t>その他会計（黒字）</t>
  </si>
  <si>
    <t xml:space="preserve"> - </t>
    <phoneticPr fontId="2"/>
  </si>
  <si>
    <t>-</t>
    <phoneticPr fontId="2"/>
  </si>
  <si>
    <t>熊本市勤労者福祉センター</t>
    <rPh sb="0" eb="3">
      <t>クマモトシ</t>
    </rPh>
    <rPh sb="3" eb="6">
      <t>キンロウシャ</t>
    </rPh>
    <rPh sb="6" eb="8">
      <t>フクシ</t>
    </rPh>
    <phoneticPr fontId="2"/>
  </si>
  <si>
    <t>-</t>
    <phoneticPr fontId="2"/>
  </si>
  <si>
    <t>熊本市水道サービス公社</t>
    <rPh sb="0" eb="3">
      <t>クマモトシ</t>
    </rPh>
    <rPh sb="3" eb="5">
      <t>スイドウ</t>
    </rPh>
    <rPh sb="9" eb="11">
      <t>コウシャ</t>
    </rPh>
    <phoneticPr fontId="2"/>
  </si>
  <si>
    <t>熊本市下水道技術センター</t>
    <rPh sb="0" eb="3">
      <t>クマモトシ</t>
    </rPh>
    <rPh sb="3" eb="6">
      <t>ゲスイドウ</t>
    </rPh>
    <rPh sb="6" eb="8">
      <t>ギジュツ</t>
    </rPh>
    <phoneticPr fontId="2"/>
  </si>
  <si>
    <t>熊本市駐車場公社</t>
    <rPh sb="0" eb="3">
      <t>クマモトシ</t>
    </rPh>
    <rPh sb="3" eb="6">
      <t>チュウシャジョウ</t>
    </rPh>
    <rPh sb="6" eb="8">
      <t>コウシャ</t>
    </rPh>
    <phoneticPr fontId="2"/>
  </si>
  <si>
    <t>熊本市社会教育振興事業団</t>
    <rPh sb="0" eb="3">
      <t>クマモトシ</t>
    </rPh>
    <rPh sb="3" eb="5">
      <t>シャカイ</t>
    </rPh>
    <rPh sb="5" eb="7">
      <t>キョウイク</t>
    </rPh>
    <rPh sb="7" eb="9">
      <t>シンコウ</t>
    </rPh>
    <rPh sb="9" eb="12">
      <t>ジギョウダン</t>
    </rPh>
    <phoneticPr fontId="2"/>
  </si>
  <si>
    <t>熊本市美術文化振興財団</t>
    <rPh sb="0" eb="3">
      <t>クマモトシ</t>
    </rPh>
    <rPh sb="3" eb="5">
      <t>ビジュツ</t>
    </rPh>
    <rPh sb="5" eb="7">
      <t>ブンカ</t>
    </rPh>
    <rPh sb="7" eb="9">
      <t>シンコウ</t>
    </rPh>
    <rPh sb="9" eb="11">
      <t>ザイダン</t>
    </rPh>
    <phoneticPr fontId="2"/>
  </si>
  <si>
    <t>くまもと地下水財団</t>
    <rPh sb="4" eb="6">
      <t>チカ</t>
    </rPh>
    <rPh sb="6" eb="7">
      <t>スイ</t>
    </rPh>
    <rPh sb="7" eb="9">
      <t>ザイダン</t>
    </rPh>
    <phoneticPr fontId="2"/>
  </si>
  <si>
    <t>熊本市国際交流振興事業団</t>
    <rPh sb="0" eb="3">
      <t>クマモトシ</t>
    </rPh>
    <rPh sb="3" eb="5">
      <t>コクサイ</t>
    </rPh>
    <rPh sb="5" eb="7">
      <t>コウリュウ</t>
    </rPh>
    <rPh sb="7" eb="9">
      <t>シンコウ</t>
    </rPh>
    <rPh sb="9" eb="12">
      <t>ジギョウダン</t>
    </rPh>
    <phoneticPr fontId="2"/>
  </si>
  <si>
    <t>熊本市学校給食会</t>
    <rPh sb="0" eb="3">
      <t>クマモトシ</t>
    </rPh>
    <rPh sb="3" eb="5">
      <t>ガッコウ</t>
    </rPh>
    <rPh sb="5" eb="7">
      <t>キュウショク</t>
    </rPh>
    <rPh sb="7" eb="8">
      <t>カイ</t>
    </rPh>
    <phoneticPr fontId="2"/>
  </si>
  <si>
    <t>熊本流通情報センター</t>
    <rPh sb="0" eb="2">
      <t>クマモト</t>
    </rPh>
    <rPh sb="2" eb="4">
      <t>リュウツウ</t>
    </rPh>
    <rPh sb="4" eb="6">
      <t>ジョウホウ</t>
    </rPh>
    <phoneticPr fontId="2"/>
  </si>
  <si>
    <t>熊本国際観光コンベンション協会</t>
    <rPh sb="0" eb="2">
      <t>クマモト</t>
    </rPh>
    <rPh sb="2" eb="4">
      <t>コクサイ</t>
    </rPh>
    <rPh sb="4" eb="6">
      <t>カンコウ</t>
    </rPh>
    <rPh sb="13" eb="15">
      <t>キョウカイ</t>
    </rPh>
    <phoneticPr fontId="2"/>
  </si>
  <si>
    <t>植木まちづくり</t>
    <rPh sb="0" eb="2">
      <t>ウエキ</t>
    </rPh>
    <phoneticPr fontId="2"/>
  </si>
  <si>
    <t>山鹿植木広域行政事務組合</t>
    <rPh sb="0" eb="2">
      <t>ヤマガ</t>
    </rPh>
    <rPh sb="2" eb="4">
      <t>ウエキ</t>
    </rPh>
    <rPh sb="4" eb="6">
      <t>コウイキ</t>
    </rPh>
    <rPh sb="6" eb="8">
      <t>ギョウセイ</t>
    </rPh>
    <rPh sb="8" eb="10">
      <t>ジム</t>
    </rPh>
    <rPh sb="10" eb="12">
      <t>クミアイ</t>
    </rPh>
    <phoneticPr fontId="2"/>
  </si>
  <si>
    <t>熊本県後期高齢者医療広域連動（一般会計）</t>
    <rPh sb="0" eb="3">
      <t>クマモトケン</t>
    </rPh>
    <rPh sb="3" eb="5">
      <t>コウキ</t>
    </rPh>
    <rPh sb="5" eb="8">
      <t>コウレイシャ</t>
    </rPh>
    <rPh sb="8" eb="10">
      <t>イリョウ</t>
    </rPh>
    <rPh sb="10" eb="12">
      <t>コウイキ</t>
    </rPh>
    <rPh sb="12" eb="14">
      <t>レンドウ</t>
    </rPh>
    <rPh sb="15" eb="17">
      <t>イッパン</t>
    </rPh>
    <rPh sb="17" eb="19">
      <t>カイケイ</t>
    </rPh>
    <phoneticPr fontId="2"/>
  </si>
  <si>
    <t>熊本県後期高齢者医療広域連動（後期高齢者医療特別会計）</t>
    <rPh sb="0" eb="3">
      <t>クマモトケン</t>
    </rPh>
    <rPh sb="3" eb="5">
      <t>コウキ</t>
    </rPh>
    <rPh sb="5" eb="8">
      <t>コウレイシャ</t>
    </rPh>
    <rPh sb="8" eb="10">
      <t>イリョウ</t>
    </rPh>
    <rPh sb="10" eb="12">
      <t>コウイキ</t>
    </rPh>
    <rPh sb="12" eb="14">
      <t>レンドウ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</si>
</sst>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49807</c:v>
                </c:pt>
                <c:pt idx="1">
                  <c:v>46645</c:v>
                </c:pt>
                <c:pt idx="2">
                  <c:v>47866</c:v>
                </c:pt>
                <c:pt idx="3">
                  <c:v>62857</c:v>
                </c:pt>
                <c:pt idx="4">
                  <c:v>59595</c:v>
                </c:pt>
              </c:numCache>
            </c:numRef>
          </c:val>
          <c:smooth val="0"/>
        </c:ser>
        <c:dLbls>
          <c:showLegendKey val="0"/>
          <c:showVal val="0"/>
          <c:showCatName val="0"/>
          <c:showSerName val="0"/>
          <c:showPercent val="0"/>
          <c:showBubbleSize val="0"/>
        </c:dLbls>
        <c:marker val="1"/>
        <c:smooth val="0"/>
        <c:axId val="170703488"/>
        <c:axId val="186532608"/>
      </c:lineChart>
      <c:catAx>
        <c:axId val="170703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532608"/>
        <c:crosses val="autoZero"/>
        <c:auto val="1"/>
        <c:lblAlgn val="ctr"/>
        <c:lblOffset val="100"/>
        <c:tickLblSkip val="1"/>
        <c:tickMarkSkip val="1"/>
        <c:noMultiLvlLbl val="0"/>
      </c:catAx>
      <c:valAx>
        <c:axId val="186532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703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2.5499999999999998</c:v>
                </c:pt>
                <c:pt idx="1">
                  <c:v>2.25</c:v>
                </c:pt>
                <c:pt idx="2">
                  <c:v>1.82</c:v>
                </c:pt>
                <c:pt idx="3">
                  <c:v>2.15</c:v>
                </c:pt>
                <c:pt idx="4">
                  <c:v>1.87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7.72</c:v>
                </c:pt>
                <c:pt idx="1">
                  <c:v>7.43</c:v>
                </c:pt>
                <c:pt idx="2">
                  <c:v>6.86</c:v>
                </c:pt>
                <c:pt idx="3">
                  <c:v>6.29</c:v>
                </c:pt>
                <c:pt idx="4">
                  <c:v>6.27</c:v>
                </c:pt>
              </c:numCache>
            </c:numRef>
          </c:val>
        </c:ser>
        <c:dLbls>
          <c:showLegendKey val="0"/>
          <c:showVal val="0"/>
          <c:showCatName val="0"/>
          <c:showSerName val="0"/>
          <c:showPercent val="0"/>
          <c:showBubbleSize val="0"/>
        </c:dLbls>
        <c:gapWidth val="250"/>
        <c:overlap val="100"/>
        <c:axId val="186950784"/>
        <c:axId val="18695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-1.93</c:v>
                </c:pt>
                <c:pt idx="1">
                  <c:v>-0.16</c:v>
                </c:pt>
                <c:pt idx="2">
                  <c:v>-0.62</c:v>
                </c:pt>
                <c:pt idx="3">
                  <c:v>-0.16</c:v>
                </c:pt>
                <c:pt idx="4">
                  <c:v>-0.25</c:v>
                </c:pt>
              </c:numCache>
            </c:numRef>
          </c:val>
          <c:smooth val="0"/>
        </c:ser>
        <c:dLbls>
          <c:showLegendKey val="0"/>
          <c:showVal val="0"/>
          <c:showCatName val="0"/>
          <c:showSerName val="0"/>
          <c:showPercent val="0"/>
          <c:showBubbleSize val="0"/>
        </c:dLbls>
        <c:marker val="1"/>
        <c:smooth val="0"/>
        <c:axId val="186950784"/>
        <c:axId val="186952704"/>
      </c:lineChart>
      <c:catAx>
        <c:axId val="1869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952704"/>
        <c:crosses val="autoZero"/>
        <c:auto val="1"/>
        <c:lblAlgn val="ctr"/>
        <c:lblOffset val="100"/>
        <c:tickLblSkip val="1"/>
        <c:tickMarkSkip val="1"/>
        <c:noMultiLvlLbl val="0"/>
      </c:catAx>
      <c:valAx>
        <c:axId val="18695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95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0.31</c:v>
                </c:pt>
                <c:pt idx="2">
                  <c:v>#N/A</c:v>
                </c:pt>
                <c:pt idx="3">
                  <c:v>0.36</c:v>
                </c:pt>
                <c:pt idx="4">
                  <c:v>#N/A</c:v>
                </c:pt>
                <c:pt idx="5">
                  <c:v>0.45</c:v>
                </c:pt>
                <c:pt idx="6">
                  <c:v>#N/A</c:v>
                </c:pt>
                <c:pt idx="7">
                  <c:v>0.28000000000000003</c:v>
                </c:pt>
                <c:pt idx="8">
                  <c:v>#N/A</c:v>
                </c:pt>
                <c:pt idx="9">
                  <c:v>0.27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0.15</c:v>
                </c:pt>
                <c:pt idx="6">
                  <c:v>#N/A</c:v>
                </c:pt>
                <c:pt idx="7">
                  <c:v>0.14000000000000001</c:v>
                </c:pt>
                <c:pt idx="8">
                  <c:v>#N/A</c:v>
                </c:pt>
                <c:pt idx="9">
                  <c:v>0.14000000000000001</c:v>
                </c:pt>
              </c:numCache>
            </c:numRef>
          </c:val>
        </c:ser>
        <c:ser>
          <c:idx val="3"/>
          <c:order val="3"/>
          <c:tx>
            <c:strRef>
              <c:f>データシート!$A$30</c:f>
              <c:strCache>
                <c:ptCount val="1"/>
                <c:pt idx="0">
                  <c:v>介護保険会計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1.62</c:v>
                </c:pt>
                <c:pt idx="2">
                  <c:v>#N/A</c:v>
                </c:pt>
                <c:pt idx="3">
                  <c:v>0.78</c:v>
                </c:pt>
                <c:pt idx="4">
                  <c:v>#N/A</c:v>
                </c:pt>
                <c:pt idx="5">
                  <c:v>0.99</c:v>
                </c:pt>
                <c:pt idx="6">
                  <c:v>#N/A</c:v>
                </c:pt>
                <c:pt idx="7">
                  <c:v>1.1000000000000001</c:v>
                </c:pt>
                <c:pt idx="8">
                  <c:v>#N/A</c:v>
                </c:pt>
                <c:pt idx="9">
                  <c:v>0.69</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0.65</c:v>
                </c:pt>
                <c:pt idx="2">
                  <c:v>#N/A</c:v>
                </c:pt>
                <c:pt idx="3">
                  <c:v>0.56999999999999995</c:v>
                </c:pt>
                <c:pt idx="4">
                  <c:v>#N/A</c:v>
                </c:pt>
                <c:pt idx="5">
                  <c:v>0.86</c:v>
                </c:pt>
                <c:pt idx="6">
                  <c:v>#N/A</c:v>
                </c:pt>
                <c:pt idx="7">
                  <c:v>0.92</c:v>
                </c:pt>
                <c:pt idx="8">
                  <c:v>#N/A</c:v>
                </c:pt>
                <c:pt idx="9">
                  <c:v>1.1100000000000001</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2.44</c:v>
                </c:pt>
                <c:pt idx="2">
                  <c:v>#N/A</c:v>
                </c:pt>
                <c:pt idx="3">
                  <c:v>2.11</c:v>
                </c:pt>
                <c:pt idx="4">
                  <c:v>#N/A</c:v>
                </c:pt>
                <c:pt idx="5">
                  <c:v>1.68</c:v>
                </c:pt>
                <c:pt idx="6">
                  <c:v>#N/A</c:v>
                </c:pt>
                <c:pt idx="7">
                  <c:v>2.06</c:v>
                </c:pt>
                <c:pt idx="8">
                  <c:v>#N/A</c:v>
                </c:pt>
                <c:pt idx="9">
                  <c:v>1.75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5.13</c:v>
                </c:pt>
                <c:pt idx="2">
                  <c:v>#N/A</c:v>
                </c:pt>
                <c:pt idx="3">
                  <c:v>5.99</c:v>
                </c:pt>
                <c:pt idx="4">
                  <c:v>#N/A</c:v>
                </c:pt>
                <c:pt idx="5">
                  <c:v>5.7</c:v>
                </c:pt>
                <c:pt idx="6">
                  <c:v>#N/A</c:v>
                </c:pt>
                <c:pt idx="7">
                  <c:v>5.81</c:v>
                </c:pt>
                <c:pt idx="8">
                  <c:v>#N/A</c:v>
                </c:pt>
                <c:pt idx="9">
                  <c:v>6.21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6.78</c:v>
                </c:pt>
                <c:pt idx="2">
                  <c:v>#N/A</c:v>
                </c:pt>
                <c:pt idx="3">
                  <c:v>7.21</c:v>
                </c:pt>
                <c:pt idx="4">
                  <c:v>#N/A</c:v>
                </c:pt>
                <c:pt idx="5">
                  <c:v>7</c:v>
                </c:pt>
                <c:pt idx="6">
                  <c:v>#N/A</c:v>
                </c:pt>
                <c:pt idx="7">
                  <c:v>6.84</c:v>
                </c:pt>
                <c:pt idx="8">
                  <c:v>#N/A</c:v>
                </c:pt>
                <c:pt idx="9">
                  <c:v>7.19</c:v>
                </c:pt>
              </c:numCache>
            </c:numRef>
          </c:val>
        </c:ser>
        <c:ser>
          <c:idx val="8"/>
          <c:order val="8"/>
          <c:tx>
            <c:strRef>
              <c:f>データシート!$A$35</c:f>
              <c:strCache>
                <c:ptCount val="1"/>
                <c:pt idx="0">
                  <c:v>交通事業会計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2.86</c:v>
                </c:pt>
                <c:pt idx="1">
                  <c:v>#N/A</c:v>
                </c:pt>
                <c:pt idx="2">
                  <c:v>2.27</c:v>
                </c:pt>
                <c:pt idx="3">
                  <c:v>#N/A</c:v>
                </c:pt>
                <c:pt idx="4">
                  <c:v>1.89</c:v>
                </c:pt>
                <c:pt idx="5">
                  <c:v>#N/A</c:v>
                </c:pt>
                <c:pt idx="6">
                  <c:v>1.2</c:v>
                </c:pt>
                <c:pt idx="7">
                  <c:v>#N/A</c:v>
                </c:pt>
                <c:pt idx="8">
                  <c:v>0.66</c:v>
                </c:pt>
                <c:pt idx="9">
                  <c:v>#N/A</c:v>
                </c:pt>
              </c:numCache>
            </c:numRef>
          </c:val>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4.99</c:v>
                </c:pt>
                <c:pt idx="1">
                  <c:v>#N/A</c:v>
                </c:pt>
                <c:pt idx="2">
                  <c:v>3.48</c:v>
                </c:pt>
                <c:pt idx="3">
                  <c:v>#N/A</c:v>
                </c:pt>
                <c:pt idx="4">
                  <c:v>1.38</c:v>
                </c:pt>
                <c:pt idx="5">
                  <c:v>#N/A</c:v>
                </c:pt>
                <c:pt idx="6">
                  <c:v>0.93</c:v>
                </c:pt>
                <c:pt idx="7">
                  <c:v>#N/A</c:v>
                </c:pt>
                <c:pt idx="8">
                  <c:v>1.27</c:v>
                </c:pt>
                <c:pt idx="9">
                  <c:v>#N/A</c:v>
                </c:pt>
              </c:numCache>
            </c:numRef>
          </c:val>
        </c:ser>
        <c:dLbls>
          <c:showLegendKey val="0"/>
          <c:showVal val="0"/>
          <c:showCatName val="0"/>
          <c:showSerName val="0"/>
          <c:showPercent val="0"/>
          <c:showBubbleSize val="0"/>
        </c:dLbls>
        <c:gapWidth val="150"/>
        <c:overlap val="100"/>
        <c:axId val="187407744"/>
        <c:axId val="187413632"/>
      </c:barChart>
      <c:catAx>
        <c:axId val="18740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413632"/>
        <c:crosses val="autoZero"/>
        <c:auto val="1"/>
        <c:lblAlgn val="ctr"/>
        <c:lblOffset val="100"/>
        <c:tickLblSkip val="1"/>
        <c:tickMarkSkip val="1"/>
        <c:noMultiLvlLbl val="0"/>
      </c:catAx>
      <c:valAx>
        <c:axId val="18741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40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25692</c:v>
                </c:pt>
                <c:pt idx="5">
                  <c:v>25862</c:v>
                </c:pt>
                <c:pt idx="8">
                  <c:v>26275</c:v>
                </c:pt>
                <c:pt idx="11">
                  <c:v>26287</c:v>
                </c:pt>
                <c:pt idx="14">
                  <c:v>27078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1</c:v>
                </c:pt>
                <c:pt idx="6">
                  <c:v>4</c:v>
                </c:pt>
                <c:pt idx="9">
                  <c:v>1</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370</c:v>
                </c:pt>
                <c:pt idx="3">
                  <c:v>445</c:v>
                </c:pt>
                <c:pt idx="6">
                  <c:v>406</c:v>
                </c:pt>
                <c:pt idx="9">
                  <c:v>392</c:v>
                </c:pt>
                <c:pt idx="12">
                  <c:v>362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293</c:v>
                </c:pt>
                <c:pt idx="3">
                  <c:v>292</c:v>
                </c:pt>
                <c:pt idx="6">
                  <c:v>207</c:v>
                </c:pt>
                <c:pt idx="9">
                  <c:v>166</c:v>
                </c:pt>
                <c:pt idx="12">
                  <c:v>254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7526</c:v>
                </c:pt>
                <c:pt idx="3">
                  <c:v>7536</c:v>
                </c:pt>
                <c:pt idx="6">
                  <c:v>7095</c:v>
                </c:pt>
                <c:pt idx="9">
                  <c:v>6866</c:v>
                </c:pt>
                <c:pt idx="12">
                  <c:v>6782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34</c:v>
                </c:pt>
                <c:pt idx="3">
                  <c:v>19</c:v>
                </c:pt>
                <c:pt idx="6">
                  <c:v>4</c:v>
                </c:pt>
                <c:pt idx="9">
                  <c:v>333</c:v>
                </c:pt>
                <c:pt idx="12">
                  <c:v>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32098</c:v>
                </c:pt>
                <c:pt idx="3">
                  <c:v>33025</c:v>
                </c:pt>
                <c:pt idx="6">
                  <c:v>32879</c:v>
                </c:pt>
                <c:pt idx="9">
                  <c:v>32520</c:v>
                </c:pt>
                <c:pt idx="12">
                  <c:v>32131</c:v>
                </c:pt>
              </c:numCache>
            </c:numRef>
          </c:val>
        </c:ser>
        <c:dLbls>
          <c:showLegendKey val="0"/>
          <c:showVal val="0"/>
          <c:showCatName val="0"/>
          <c:showSerName val="0"/>
          <c:showPercent val="0"/>
          <c:showBubbleSize val="0"/>
        </c:dLbls>
        <c:gapWidth val="100"/>
        <c:overlap val="100"/>
        <c:axId val="186059776"/>
        <c:axId val="18607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14632</c:v>
                </c:pt>
                <c:pt idx="2">
                  <c:v>#N/A</c:v>
                </c:pt>
                <c:pt idx="3">
                  <c:v>#N/A</c:v>
                </c:pt>
                <c:pt idx="4">
                  <c:v>15456</c:v>
                </c:pt>
                <c:pt idx="5">
                  <c:v>#N/A</c:v>
                </c:pt>
                <c:pt idx="6">
                  <c:v>#N/A</c:v>
                </c:pt>
                <c:pt idx="7">
                  <c:v>14320</c:v>
                </c:pt>
                <c:pt idx="8">
                  <c:v>#N/A</c:v>
                </c:pt>
                <c:pt idx="9">
                  <c:v>#N/A</c:v>
                </c:pt>
                <c:pt idx="10">
                  <c:v>13991</c:v>
                </c:pt>
                <c:pt idx="11">
                  <c:v>#N/A</c:v>
                </c:pt>
                <c:pt idx="12">
                  <c:v>#N/A</c:v>
                </c:pt>
                <c:pt idx="13">
                  <c:v>13121</c:v>
                </c:pt>
                <c:pt idx="14">
                  <c:v>#N/A</c:v>
                </c:pt>
              </c:numCache>
            </c:numRef>
          </c:val>
          <c:smooth val="0"/>
        </c:ser>
        <c:dLbls>
          <c:showLegendKey val="0"/>
          <c:showVal val="0"/>
          <c:showCatName val="0"/>
          <c:showSerName val="0"/>
          <c:showPercent val="0"/>
          <c:showBubbleSize val="0"/>
        </c:dLbls>
        <c:marker val="1"/>
        <c:smooth val="0"/>
        <c:axId val="186059776"/>
        <c:axId val="186070144"/>
      </c:lineChart>
      <c:catAx>
        <c:axId val="18605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070144"/>
        <c:crosses val="autoZero"/>
        <c:auto val="1"/>
        <c:lblAlgn val="ctr"/>
        <c:lblOffset val="100"/>
        <c:tickLblSkip val="1"/>
        <c:tickMarkSkip val="1"/>
        <c:noMultiLvlLbl val="0"/>
      </c:catAx>
      <c:valAx>
        <c:axId val="18607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5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218722</c:v>
                </c:pt>
                <c:pt idx="5">
                  <c:v>223533</c:v>
                </c:pt>
                <c:pt idx="8">
                  <c:v>235676</c:v>
                </c:pt>
                <c:pt idx="11">
                  <c:v>249404</c:v>
                </c:pt>
                <c:pt idx="14">
                  <c:v>262084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30587</c:v>
                </c:pt>
                <c:pt idx="5">
                  <c:v>28630</c:v>
                </c:pt>
                <c:pt idx="8">
                  <c:v>28020</c:v>
                </c:pt>
                <c:pt idx="11">
                  <c:v>27710</c:v>
                </c:pt>
                <c:pt idx="14">
                  <c:v>28119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19581</c:v>
                </c:pt>
                <c:pt idx="5">
                  <c:v>18338</c:v>
                </c:pt>
                <c:pt idx="8">
                  <c:v>17271</c:v>
                </c:pt>
                <c:pt idx="11">
                  <c:v>15435</c:v>
                </c:pt>
                <c:pt idx="14">
                  <c:v>15128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49582</c:v>
                </c:pt>
                <c:pt idx="3">
                  <c:v>46470</c:v>
                </c:pt>
                <c:pt idx="6">
                  <c:v>46611</c:v>
                </c:pt>
                <c:pt idx="9">
                  <c:v>46290</c:v>
                </c:pt>
                <c:pt idx="12">
                  <c:v>44003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1013</c:v>
                </c:pt>
                <c:pt idx="3">
                  <c:v>771</c:v>
                </c:pt>
                <c:pt idx="6">
                  <c:v>635</c:v>
                </c:pt>
                <c:pt idx="9">
                  <c:v>533</c:v>
                </c:pt>
                <c:pt idx="12">
                  <c:v>229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84607</c:v>
                </c:pt>
                <c:pt idx="3">
                  <c:v>80456</c:v>
                </c:pt>
                <c:pt idx="6">
                  <c:v>79510</c:v>
                </c:pt>
                <c:pt idx="9">
                  <c:v>79964</c:v>
                </c:pt>
                <c:pt idx="12">
                  <c:v>78990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4330</c:v>
                </c:pt>
                <c:pt idx="3">
                  <c:v>3984</c:v>
                </c:pt>
                <c:pt idx="6">
                  <c:v>3635</c:v>
                </c:pt>
                <c:pt idx="9">
                  <c:v>3283</c:v>
                </c:pt>
                <c:pt idx="12">
                  <c:v>2927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301581</c:v>
                </c:pt>
                <c:pt idx="3">
                  <c:v>305341</c:v>
                </c:pt>
                <c:pt idx="6">
                  <c:v>317632</c:v>
                </c:pt>
                <c:pt idx="9">
                  <c:v>333942</c:v>
                </c:pt>
                <c:pt idx="12">
                  <c:v>350443</c:v>
                </c:pt>
              </c:numCache>
            </c:numRef>
          </c:val>
        </c:ser>
        <c:dLbls>
          <c:showLegendKey val="0"/>
          <c:showVal val="0"/>
          <c:showCatName val="0"/>
          <c:showSerName val="0"/>
          <c:showPercent val="0"/>
          <c:showBubbleSize val="0"/>
        </c:dLbls>
        <c:gapWidth val="100"/>
        <c:overlap val="100"/>
        <c:axId val="187001856"/>
        <c:axId val="18700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172223</c:v>
                </c:pt>
                <c:pt idx="2">
                  <c:v>#N/A</c:v>
                </c:pt>
                <c:pt idx="3">
                  <c:v>#N/A</c:v>
                </c:pt>
                <c:pt idx="4">
                  <c:v>166521</c:v>
                </c:pt>
                <c:pt idx="5">
                  <c:v>#N/A</c:v>
                </c:pt>
                <c:pt idx="6">
                  <c:v>#N/A</c:v>
                </c:pt>
                <c:pt idx="7">
                  <c:v>167056</c:v>
                </c:pt>
                <c:pt idx="8">
                  <c:v>#N/A</c:v>
                </c:pt>
                <c:pt idx="9">
                  <c:v>#N/A</c:v>
                </c:pt>
                <c:pt idx="10">
                  <c:v>171463</c:v>
                </c:pt>
                <c:pt idx="11">
                  <c:v>#N/A</c:v>
                </c:pt>
                <c:pt idx="12">
                  <c:v>#N/A</c:v>
                </c:pt>
                <c:pt idx="13">
                  <c:v>171262</c:v>
                </c:pt>
                <c:pt idx="14">
                  <c:v>#N/A</c:v>
                </c:pt>
              </c:numCache>
            </c:numRef>
          </c:val>
          <c:smooth val="0"/>
        </c:ser>
        <c:dLbls>
          <c:showLegendKey val="0"/>
          <c:showVal val="0"/>
          <c:showCatName val="0"/>
          <c:showSerName val="0"/>
          <c:showPercent val="0"/>
          <c:showBubbleSize val="0"/>
        </c:dLbls>
        <c:marker val="1"/>
        <c:smooth val="0"/>
        <c:axId val="187001856"/>
        <c:axId val="187004032"/>
      </c:lineChart>
      <c:catAx>
        <c:axId val="18700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004032"/>
        <c:crosses val="autoZero"/>
        <c:auto val="1"/>
        <c:lblAlgn val="ctr"/>
        <c:lblOffset val="100"/>
        <c:tickLblSkip val="1"/>
        <c:tickMarkSkip val="1"/>
        <c:noMultiLvlLbl val="0"/>
      </c:catAx>
      <c:valAx>
        <c:axId val="18700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00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734,917
730,465
390.32
303,191,422
297,382,812
3,007,255
160,524,751
349,664,458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類似団体と比較し、第</a:t>
          </a:r>
          <a:r>
            <a:rPr kumimoji="1" lang="en-US" altLang="ja-JP" sz="1300">
              <a:latin typeface="ＭＳ Ｐゴシック"/>
            </a:rPr>
            <a:t>1</a:t>
          </a:r>
          <a:r>
            <a:rPr kumimoji="1" lang="ja-JP" altLang="en-US" sz="1300">
              <a:latin typeface="ＭＳ Ｐゴシック"/>
            </a:rPr>
            <a:t>次産業人口の割合（</a:t>
          </a:r>
          <a:r>
            <a:rPr kumimoji="1" lang="en-US" altLang="ja-JP" sz="1300">
              <a:latin typeface="ＭＳ Ｐゴシック"/>
            </a:rPr>
            <a:t>3.9</a:t>
          </a:r>
          <a:r>
            <a:rPr kumimoji="1" lang="ja-JP" altLang="en-US" sz="1300">
              <a:latin typeface="ＭＳ Ｐゴシック"/>
            </a:rPr>
            <a:t>％）は高いが第</a:t>
          </a:r>
          <a:r>
            <a:rPr kumimoji="1" lang="en-US" altLang="ja-JP" sz="1300">
              <a:latin typeface="ＭＳ Ｐゴシック"/>
            </a:rPr>
            <a:t>2</a:t>
          </a:r>
          <a:r>
            <a:rPr kumimoji="1" lang="ja-JP" altLang="en-US" sz="1300">
              <a:latin typeface="ＭＳ Ｐゴシック"/>
            </a:rPr>
            <a:t>次産業人口の割合（</a:t>
          </a:r>
          <a:r>
            <a:rPr kumimoji="1" lang="en-US" altLang="ja-JP" sz="1300">
              <a:latin typeface="ＭＳ Ｐゴシック"/>
            </a:rPr>
            <a:t>16.8</a:t>
          </a:r>
          <a:r>
            <a:rPr kumimoji="1" lang="ja-JP" altLang="en-US" sz="1300">
              <a:latin typeface="ＭＳ Ｐゴシック"/>
            </a:rPr>
            <a:t>％）は低く、製造品出荷額や事業所数が少ないなど、産業構造上の税収基盤が弱い状況にあり、財政力指数は下位にある。</a:t>
          </a:r>
          <a:endParaRPr kumimoji="1" lang="en-US" altLang="ja-JP" sz="1300">
            <a:latin typeface="ＭＳ Ｐゴシック"/>
          </a:endParaRPr>
        </a:p>
        <a:p>
          <a:r>
            <a:rPr kumimoji="1" lang="ja-JP" altLang="en-US" sz="1300">
              <a:latin typeface="ＭＳ Ｐゴシック"/>
            </a:rPr>
            <a:t>しかしながら、市税徴収率の向上（平成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2.1</a:t>
          </a:r>
          <a:r>
            <a:rPr kumimoji="1" lang="ja-JP" altLang="en-US" sz="1300">
              <a:latin typeface="ＭＳ Ｐゴシック"/>
            </a:rPr>
            <a:t>ポイント）等に伴い、財政力指数もわずかに改善している。</a:t>
          </a:r>
        </a:p>
        <a:p>
          <a:r>
            <a:rPr kumimoji="1" lang="ja-JP" altLang="en-US" sz="1300">
              <a:latin typeface="ＭＳ Ｐゴシック"/>
            </a:rPr>
            <a:t>今後も、企業誘致や地場産業の育成に努めるとともに、市税の徴収率向上等による歳入確保に努める。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43</xdr:row>
      <xdr:rowOff>14817</xdr:rowOff>
    </xdr:to>
    <xdr:cxnSp macro="">
      <xdr:nvCxnSpPr>
        <xdr:cNvPr id="62" name="直線コネクタ 61"/>
        <xdr:cNvCxnSpPr/>
      </xdr:nvCxnSpPr>
      <xdr:spPr>
        <a:xfrm flipV="1">
          <a:off x="4953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158344</xdr:rowOff>
    </xdr:from>
    <xdr:ext cx="762000" cy="259045"/>
    <xdr:sp macro="" textlink="">
      <xdr:nvSpPr>
        <xdr:cNvPr id="63" name="財政力最小値テキスト"/>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43</xdr:row>
      <xdr:rowOff>14817</xdr:rowOff>
    </xdr:from>
    <xdr:to>
      <xdr:col>7</xdr:col>
      <xdr:colOff>241300</xdr:colOff>
      <xdr:row>43</xdr:row>
      <xdr:rowOff>14817</xdr:rowOff>
    </xdr:to>
    <xdr:cxnSp macro="">
      <xdr:nvCxnSpPr>
        <xdr:cNvPr id="64" name="直線コネクタ 63"/>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95250</xdr:rowOff>
    </xdr:to>
    <xdr:cxnSp macro="">
      <xdr:nvCxnSpPr>
        <xdr:cNvPr id="67" name="直線コネクタ 66"/>
        <xdr:cNvCxnSpPr/>
      </xdr:nvCxnSpPr>
      <xdr:spPr>
        <a:xfrm flipV="1">
          <a:off x="4114800" y="73871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63094</xdr:rowOff>
    </xdr:from>
    <xdr:ext cx="762000" cy="259045"/>
    <xdr:sp macro="" textlink="">
      <xdr:nvSpPr>
        <xdr:cNvPr id="68" name="財政力平均値テキスト"/>
        <xdr:cNvSpPr txBox="1"/>
      </xdr:nvSpPr>
      <xdr:spPr>
        <a:xfrm>
          <a:off x="5041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69" name="フローチャート : 判断 68"/>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44</xdr:row>
      <xdr:rowOff>4233</xdr:rowOff>
    </xdr:to>
    <xdr:cxnSp macro="">
      <xdr:nvCxnSpPr>
        <xdr:cNvPr id="70" name="直線コネクタ 69"/>
        <xdr:cNvCxnSpPr/>
      </xdr:nvCxnSpPr>
      <xdr:spPr>
        <a:xfrm flipV="1">
          <a:off x="3225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71" name="フローチャート : 判断 70"/>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2" name="テキスト ボックス 71"/>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3" name="直線コネクタ 72"/>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86783</xdr:rowOff>
    </xdr:from>
    <xdr:to>
      <xdr:col>4</xdr:col>
      <xdr:colOff>533400</xdr:colOff>
      <xdr:row>40</xdr:row>
      <xdr:rowOff>16933</xdr:rowOff>
    </xdr:to>
    <xdr:sp macro="" textlink="">
      <xdr:nvSpPr>
        <xdr:cNvPr id="74" name="フローチャート : 判断 73"/>
        <xdr:cNvSpPr/>
      </xdr:nvSpPr>
      <xdr:spPr>
        <a:xfrm>
          <a:off x="3175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75" name="テキスト ボックス 74"/>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6" name="直線コネクタ 75"/>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79" name="フローチャート : 判断 78"/>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0" name="テキスト ボックス 79"/>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31344</xdr:rowOff>
    </xdr:from>
    <xdr:ext cx="762000" cy="259045"/>
    <xdr:sp macro="" textlink="">
      <xdr:nvSpPr>
        <xdr:cNvPr id="87" name="財政力該当値テキスト"/>
        <xdr:cNvSpPr txBox="1"/>
      </xdr:nvSpPr>
      <xdr:spPr>
        <a:xfrm>
          <a:off x="5041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市税収入額の増加（平成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22</a:t>
          </a:r>
          <a:r>
            <a:rPr kumimoji="1" lang="ja-JP" altLang="en-US" sz="1300">
              <a:latin typeface="ＭＳ Ｐゴシック"/>
            </a:rPr>
            <a:t>億円）等により経常一般財源は増加傾向にあるものの、主に扶助費の増加（平成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25</a:t>
          </a:r>
          <a:r>
            <a:rPr kumimoji="1" lang="ja-JP" altLang="en-US" sz="1300">
              <a:latin typeface="ＭＳ Ｐゴシック"/>
            </a:rPr>
            <a:t>億円）による経常経費充当一般財源の増加が上回っており、経常収支比率はわずかに悪化している。</a:t>
          </a:r>
        </a:p>
        <a:p>
          <a:r>
            <a:rPr kumimoji="1" lang="ja-JP" altLang="en-US" sz="1300">
              <a:latin typeface="ＭＳ Ｐゴシック"/>
            </a:rPr>
            <a:t>今後も、扶助費に係る資格審査の適正化や単独事業の見直し等による歳出抑制とともに、市税の徴収率向上等による歳入確保に努め、行財政改革計画の目標値（平成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89.1</a:t>
          </a:r>
          <a:r>
            <a:rPr kumimoji="1" lang="ja-JP" altLang="en-US" sz="1300">
              <a:latin typeface="ＭＳ Ｐゴシック"/>
            </a:rPr>
            <a:t>％相当）を目指す。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7" name="直線コネクタ 126"/>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8"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9" name="直線コネクタ 128"/>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104926</xdr:rowOff>
    </xdr:from>
    <xdr:to>
      <xdr:col>7</xdr:col>
      <xdr:colOff>152400</xdr:colOff>
      <xdr:row>60</xdr:row>
      <xdr:rowOff>59872</xdr:rowOff>
    </xdr:to>
    <xdr:cxnSp macro="">
      <xdr:nvCxnSpPr>
        <xdr:cNvPr id="132" name="直線コネクタ 131"/>
        <xdr:cNvCxnSpPr/>
      </xdr:nvCxnSpPr>
      <xdr:spPr>
        <a:xfrm>
          <a:off x="4114800" y="1022047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3"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4" name="フローチャート : 判断 133"/>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58965</xdr:rowOff>
    </xdr:from>
    <xdr:to>
      <xdr:col>6</xdr:col>
      <xdr:colOff>0</xdr:colOff>
      <xdr:row>59</xdr:row>
      <xdr:rowOff>104926</xdr:rowOff>
    </xdr:to>
    <xdr:cxnSp macro="">
      <xdr:nvCxnSpPr>
        <xdr:cNvPr id="135" name="直線コネクタ 134"/>
        <xdr:cNvCxnSpPr/>
      </xdr:nvCxnSpPr>
      <xdr:spPr>
        <a:xfrm>
          <a:off x="3225800" y="101745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6" name="フローチャート : 判断 135"/>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7" name="テキスト ボックス 136"/>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58965</xdr:rowOff>
    </xdr:from>
    <xdr:to>
      <xdr:col>4</xdr:col>
      <xdr:colOff>482600</xdr:colOff>
      <xdr:row>60</xdr:row>
      <xdr:rowOff>48381</xdr:rowOff>
    </xdr:to>
    <xdr:cxnSp macro="">
      <xdr:nvCxnSpPr>
        <xdr:cNvPr id="138" name="直線コネクタ 137"/>
        <xdr:cNvCxnSpPr/>
      </xdr:nvCxnSpPr>
      <xdr:spPr>
        <a:xfrm flipV="1">
          <a:off x="2336800" y="1017451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9" name="フローチャート : 判断 138"/>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0" name="テキスト ボックス 139"/>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48381</xdr:rowOff>
    </xdr:from>
    <xdr:to>
      <xdr:col>3</xdr:col>
      <xdr:colOff>279400</xdr:colOff>
      <xdr:row>60</xdr:row>
      <xdr:rowOff>117324</xdr:rowOff>
    </xdr:to>
    <xdr:cxnSp macro="">
      <xdr:nvCxnSpPr>
        <xdr:cNvPr id="141" name="直線コネクタ 140"/>
        <xdr:cNvCxnSpPr/>
      </xdr:nvCxnSpPr>
      <xdr:spPr>
        <a:xfrm flipV="1">
          <a:off x="1447800" y="103353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123069</xdr:rowOff>
    </xdr:from>
    <xdr:to>
      <xdr:col>3</xdr:col>
      <xdr:colOff>330200</xdr:colOff>
      <xdr:row>60</xdr:row>
      <xdr:rowOff>53219</xdr:rowOff>
    </xdr:to>
    <xdr:sp macro="" textlink="">
      <xdr:nvSpPr>
        <xdr:cNvPr id="142" name="フローチャート : 判断 141"/>
        <xdr:cNvSpPr/>
      </xdr:nvSpPr>
      <xdr:spPr>
        <a:xfrm>
          <a:off x="2286000" y="1023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63396</xdr:rowOff>
    </xdr:from>
    <xdr:ext cx="762000" cy="259045"/>
    <xdr:sp macro="" textlink="">
      <xdr:nvSpPr>
        <xdr:cNvPr id="143" name="テキスト ボックス 142"/>
        <xdr:cNvSpPr txBox="1"/>
      </xdr:nvSpPr>
      <xdr:spPr>
        <a:xfrm>
          <a:off x="1955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88598</xdr:rowOff>
    </xdr:from>
    <xdr:to>
      <xdr:col>2</xdr:col>
      <xdr:colOff>127000</xdr:colOff>
      <xdr:row>60</xdr:row>
      <xdr:rowOff>18748</xdr:rowOff>
    </xdr:to>
    <xdr:sp macro="" textlink="">
      <xdr:nvSpPr>
        <xdr:cNvPr id="144" name="フローチャート : 判断 143"/>
        <xdr:cNvSpPr/>
      </xdr:nvSpPr>
      <xdr:spPr>
        <a:xfrm>
          <a:off x="1397000" y="1020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28925</xdr:rowOff>
    </xdr:from>
    <xdr:ext cx="762000" cy="259045"/>
    <xdr:sp macro="" textlink="">
      <xdr:nvSpPr>
        <xdr:cNvPr id="145" name="テキスト ボックス 144"/>
        <xdr:cNvSpPr txBox="1"/>
      </xdr:nvSpPr>
      <xdr:spPr>
        <a:xfrm>
          <a:off x="1066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9072</xdr:rowOff>
    </xdr:from>
    <xdr:to>
      <xdr:col>7</xdr:col>
      <xdr:colOff>203200</xdr:colOff>
      <xdr:row>60</xdr:row>
      <xdr:rowOff>110672</xdr:rowOff>
    </xdr:to>
    <xdr:sp macro="" textlink="">
      <xdr:nvSpPr>
        <xdr:cNvPr id="151" name="円/楕円 150"/>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25599</xdr:rowOff>
    </xdr:from>
    <xdr:ext cx="762000" cy="259045"/>
    <xdr:sp macro="" textlink="">
      <xdr:nvSpPr>
        <xdr:cNvPr id="152"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54126</xdr:rowOff>
    </xdr:from>
    <xdr:to>
      <xdr:col>6</xdr:col>
      <xdr:colOff>50800</xdr:colOff>
      <xdr:row>59</xdr:row>
      <xdr:rowOff>155726</xdr:rowOff>
    </xdr:to>
    <xdr:sp macro="" textlink="">
      <xdr:nvSpPr>
        <xdr:cNvPr id="153" name="円/楕円 152"/>
        <xdr:cNvSpPr/>
      </xdr:nvSpPr>
      <xdr:spPr>
        <a:xfrm>
          <a:off x="4064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165903</xdr:rowOff>
    </xdr:from>
    <xdr:ext cx="736600" cy="259045"/>
    <xdr:sp macro="" textlink="">
      <xdr:nvSpPr>
        <xdr:cNvPr id="154" name="テキスト ボックス 153"/>
        <xdr:cNvSpPr txBox="1"/>
      </xdr:nvSpPr>
      <xdr:spPr>
        <a:xfrm>
          <a:off x="3733800" y="99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8165</xdr:rowOff>
    </xdr:from>
    <xdr:to>
      <xdr:col>4</xdr:col>
      <xdr:colOff>533400</xdr:colOff>
      <xdr:row>59</xdr:row>
      <xdr:rowOff>109765</xdr:rowOff>
    </xdr:to>
    <xdr:sp macro="" textlink="">
      <xdr:nvSpPr>
        <xdr:cNvPr id="155" name="円/楕円 154"/>
        <xdr:cNvSpPr/>
      </xdr:nvSpPr>
      <xdr:spPr>
        <a:xfrm>
          <a:off x="3175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119942</xdr:rowOff>
    </xdr:from>
    <xdr:ext cx="762000" cy="259045"/>
    <xdr:sp macro="" textlink="">
      <xdr:nvSpPr>
        <xdr:cNvPr id="156" name="テキスト ボックス 155"/>
        <xdr:cNvSpPr txBox="1"/>
      </xdr:nvSpPr>
      <xdr:spPr>
        <a:xfrm>
          <a:off x="2844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169031</xdr:rowOff>
    </xdr:from>
    <xdr:to>
      <xdr:col>3</xdr:col>
      <xdr:colOff>330200</xdr:colOff>
      <xdr:row>60</xdr:row>
      <xdr:rowOff>99181</xdr:rowOff>
    </xdr:to>
    <xdr:sp macro="" textlink="">
      <xdr:nvSpPr>
        <xdr:cNvPr id="157" name="円/楕円 156"/>
        <xdr:cNvSpPr/>
      </xdr:nvSpPr>
      <xdr:spPr>
        <a:xfrm>
          <a:off x="2286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83958</xdr:rowOff>
    </xdr:from>
    <xdr:ext cx="762000" cy="259045"/>
    <xdr:sp macro="" textlink="">
      <xdr:nvSpPr>
        <xdr:cNvPr id="158" name="テキスト ボックス 157"/>
        <xdr:cNvSpPr txBox="1"/>
      </xdr:nvSpPr>
      <xdr:spPr>
        <a:xfrm>
          <a:off x="1955800" y="1037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66524</xdr:rowOff>
    </xdr:from>
    <xdr:to>
      <xdr:col>2</xdr:col>
      <xdr:colOff>127000</xdr:colOff>
      <xdr:row>60</xdr:row>
      <xdr:rowOff>168124</xdr:rowOff>
    </xdr:to>
    <xdr:sp macro="" textlink="">
      <xdr:nvSpPr>
        <xdr:cNvPr id="159" name="円/楕円 158"/>
        <xdr:cNvSpPr/>
      </xdr:nvSpPr>
      <xdr:spPr>
        <a:xfrm>
          <a:off x="1397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152901</xdr:rowOff>
    </xdr:from>
    <xdr:ext cx="762000" cy="259045"/>
    <xdr:sp macro="" textlink="">
      <xdr:nvSpPr>
        <xdr:cNvPr id="160" name="テキスト ボックス 159"/>
        <xdr:cNvSpPr txBox="1"/>
      </xdr:nvSpPr>
      <xdr:spPr>
        <a:xfrm>
          <a:off x="1066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定員管理計画に基づく正職員数の適正化や給与削減（平成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9</a:t>
          </a:r>
          <a:r>
            <a:rPr kumimoji="1" lang="ja-JP" altLang="en-US" sz="1300">
              <a:latin typeface="ＭＳ Ｐゴシック"/>
            </a:rPr>
            <a:t>ヶ月実施）等により減少傾向にあったが、平成</a:t>
          </a:r>
          <a:r>
            <a:rPr kumimoji="1" lang="en-US" altLang="ja-JP" sz="1300">
              <a:latin typeface="ＭＳ Ｐゴシック"/>
            </a:rPr>
            <a:t>26</a:t>
          </a:r>
          <a:r>
            <a:rPr kumimoji="1" lang="ja-JP" altLang="en-US" sz="1300">
              <a:latin typeface="ＭＳ Ｐゴシック"/>
            </a:rPr>
            <a:t>年度は人事委員会勧告を踏まえた給与改定（月例給平均＋</a:t>
          </a:r>
          <a:r>
            <a:rPr kumimoji="1" lang="en-US" altLang="ja-JP" sz="1300">
              <a:latin typeface="ＭＳ Ｐゴシック"/>
            </a:rPr>
            <a:t>0.43</a:t>
          </a:r>
          <a:r>
            <a:rPr kumimoji="1" lang="ja-JP" altLang="en-US" sz="1300">
              <a:latin typeface="ＭＳ Ｐゴシック"/>
            </a:rPr>
            <a:t>％等）や前年度の給与削減からの復元等により、人件費が前年度比で</a:t>
          </a:r>
          <a:r>
            <a:rPr kumimoji="1" lang="en-US" altLang="ja-JP" sz="1300">
              <a:latin typeface="ＭＳ Ｐゴシック"/>
            </a:rPr>
            <a:t>26</a:t>
          </a:r>
          <a:r>
            <a:rPr kumimoji="1" lang="ja-JP" altLang="en-US" sz="1300">
              <a:latin typeface="ＭＳ Ｐゴシック"/>
            </a:rPr>
            <a:t>億円増加し、人口</a:t>
          </a:r>
          <a:r>
            <a:rPr kumimoji="1" lang="en-US" altLang="ja-JP" sz="1300">
              <a:latin typeface="ＭＳ Ｐゴシック"/>
            </a:rPr>
            <a:t>1</a:t>
          </a:r>
          <a:r>
            <a:rPr kumimoji="1" lang="ja-JP" altLang="en-US" sz="1300">
              <a:latin typeface="ＭＳ Ｐゴシック"/>
            </a:rPr>
            <a:t>人当たりの経費が悪化したもの。</a:t>
          </a:r>
        </a:p>
        <a:p>
          <a:r>
            <a:rPr kumimoji="1" lang="ja-JP" altLang="en-US" sz="1300">
              <a:latin typeface="ＭＳ Ｐゴシック"/>
            </a:rPr>
            <a:t>今後も、正職員数の適正化を着実に進めるとともに、行財政改革計画に基づく人件費、物件費等の削減に取組む。</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90" name="直線コネクタ 189"/>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91"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2" name="直線コネクタ 191"/>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3"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4" name="直線コネクタ 193"/>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22554</xdr:rowOff>
    </xdr:from>
    <xdr:to>
      <xdr:col>7</xdr:col>
      <xdr:colOff>152400</xdr:colOff>
      <xdr:row>84</xdr:row>
      <xdr:rowOff>78529</xdr:rowOff>
    </xdr:to>
    <xdr:cxnSp macro="">
      <xdr:nvCxnSpPr>
        <xdr:cNvPr id="195" name="直線コネクタ 194"/>
        <xdr:cNvCxnSpPr/>
      </xdr:nvCxnSpPr>
      <xdr:spPr>
        <a:xfrm>
          <a:off x="4114800" y="14252904"/>
          <a:ext cx="838200" cy="2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6"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7" name="フローチャート : 判断 196"/>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22554</xdr:rowOff>
    </xdr:from>
    <xdr:to>
      <xdr:col>6</xdr:col>
      <xdr:colOff>0</xdr:colOff>
      <xdr:row>83</xdr:row>
      <xdr:rowOff>49941</xdr:rowOff>
    </xdr:to>
    <xdr:cxnSp macro="">
      <xdr:nvCxnSpPr>
        <xdr:cNvPr id="198" name="直線コネクタ 197"/>
        <xdr:cNvCxnSpPr/>
      </xdr:nvCxnSpPr>
      <xdr:spPr>
        <a:xfrm flipV="1">
          <a:off x="3225800" y="14252904"/>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9" name="フローチャート : 判断 198"/>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200" name="テキスト ボックス 199"/>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49941</xdr:rowOff>
    </xdr:from>
    <xdr:to>
      <xdr:col>4</xdr:col>
      <xdr:colOff>482600</xdr:colOff>
      <xdr:row>83</xdr:row>
      <xdr:rowOff>69004</xdr:rowOff>
    </xdr:to>
    <xdr:cxnSp macro="">
      <xdr:nvCxnSpPr>
        <xdr:cNvPr id="201" name="直線コネクタ 200"/>
        <xdr:cNvCxnSpPr/>
      </xdr:nvCxnSpPr>
      <xdr:spPr>
        <a:xfrm flipV="1">
          <a:off x="2336800" y="14280291"/>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2" name="フローチャート :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41060</xdr:rowOff>
    </xdr:from>
    <xdr:to>
      <xdr:col>3</xdr:col>
      <xdr:colOff>279400</xdr:colOff>
      <xdr:row>83</xdr:row>
      <xdr:rowOff>69004</xdr:rowOff>
    </xdr:to>
    <xdr:cxnSp macro="">
      <xdr:nvCxnSpPr>
        <xdr:cNvPr id="204" name="直線コネクタ 203"/>
        <xdr:cNvCxnSpPr/>
      </xdr:nvCxnSpPr>
      <xdr:spPr>
        <a:xfrm>
          <a:off x="1447800" y="14099960"/>
          <a:ext cx="889000" cy="19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75633</xdr:rowOff>
    </xdr:from>
    <xdr:to>
      <xdr:col>3</xdr:col>
      <xdr:colOff>330200</xdr:colOff>
      <xdr:row>84</xdr:row>
      <xdr:rowOff>5783</xdr:rowOff>
    </xdr:to>
    <xdr:sp macro="" textlink="">
      <xdr:nvSpPr>
        <xdr:cNvPr id="205" name="フローチャート : 判断 204"/>
        <xdr:cNvSpPr/>
      </xdr:nvSpPr>
      <xdr:spPr>
        <a:xfrm>
          <a:off x="2286000" y="143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162010</xdr:rowOff>
    </xdr:from>
    <xdr:ext cx="762000" cy="259045"/>
    <xdr:sp macro="" textlink="">
      <xdr:nvSpPr>
        <xdr:cNvPr id="206" name="テキスト ボックス 205"/>
        <xdr:cNvSpPr txBox="1"/>
      </xdr:nvSpPr>
      <xdr:spPr>
        <a:xfrm>
          <a:off x="1955800" y="1439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100011</xdr:rowOff>
    </xdr:from>
    <xdr:to>
      <xdr:col>2</xdr:col>
      <xdr:colOff>127000</xdr:colOff>
      <xdr:row>83</xdr:row>
      <xdr:rowOff>30161</xdr:rowOff>
    </xdr:to>
    <xdr:sp macro="" textlink="">
      <xdr:nvSpPr>
        <xdr:cNvPr id="207" name="フローチャート : 判断 206"/>
        <xdr:cNvSpPr/>
      </xdr:nvSpPr>
      <xdr:spPr>
        <a:xfrm>
          <a:off x="1397000" y="1415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14938</xdr:rowOff>
    </xdr:from>
    <xdr:ext cx="762000" cy="259045"/>
    <xdr:sp macro="" textlink="">
      <xdr:nvSpPr>
        <xdr:cNvPr id="208" name="テキスト ボックス 207"/>
        <xdr:cNvSpPr txBox="1"/>
      </xdr:nvSpPr>
      <xdr:spPr>
        <a:xfrm>
          <a:off x="1066800" y="1424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27729</xdr:rowOff>
    </xdr:from>
    <xdr:to>
      <xdr:col>7</xdr:col>
      <xdr:colOff>203200</xdr:colOff>
      <xdr:row>84</xdr:row>
      <xdr:rowOff>129329</xdr:rowOff>
    </xdr:to>
    <xdr:sp macro="" textlink="">
      <xdr:nvSpPr>
        <xdr:cNvPr id="214" name="円/楕円 213"/>
        <xdr:cNvSpPr/>
      </xdr:nvSpPr>
      <xdr:spPr>
        <a:xfrm>
          <a:off x="4902200" y="144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44256</xdr:rowOff>
    </xdr:from>
    <xdr:ext cx="762000" cy="259045"/>
    <xdr:sp macro="" textlink="">
      <xdr:nvSpPr>
        <xdr:cNvPr id="215" name="人件費・物件費等の状況該当値テキスト"/>
        <xdr:cNvSpPr txBox="1"/>
      </xdr:nvSpPr>
      <xdr:spPr>
        <a:xfrm>
          <a:off x="5041900" y="1427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143204</xdr:rowOff>
    </xdr:from>
    <xdr:to>
      <xdr:col>6</xdr:col>
      <xdr:colOff>50800</xdr:colOff>
      <xdr:row>83</xdr:row>
      <xdr:rowOff>73354</xdr:rowOff>
    </xdr:to>
    <xdr:sp macro="" textlink="">
      <xdr:nvSpPr>
        <xdr:cNvPr id="216" name="円/楕円 215"/>
        <xdr:cNvSpPr/>
      </xdr:nvSpPr>
      <xdr:spPr>
        <a:xfrm>
          <a:off x="4064000" y="142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83531</xdr:rowOff>
    </xdr:from>
    <xdr:ext cx="736600" cy="259045"/>
    <xdr:sp macro="" textlink="">
      <xdr:nvSpPr>
        <xdr:cNvPr id="217" name="テキスト ボックス 216"/>
        <xdr:cNvSpPr txBox="1"/>
      </xdr:nvSpPr>
      <xdr:spPr>
        <a:xfrm>
          <a:off x="3733800" y="1397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170591</xdr:rowOff>
    </xdr:from>
    <xdr:to>
      <xdr:col>4</xdr:col>
      <xdr:colOff>533400</xdr:colOff>
      <xdr:row>83</xdr:row>
      <xdr:rowOff>100741</xdr:rowOff>
    </xdr:to>
    <xdr:sp macro="" textlink="">
      <xdr:nvSpPr>
        <xdr:cNvPr id="218" name="円/楕円 217"/>
        <xdr:cNvSpPr/>
      </xdr:nvSpPr>
      <xdr:spPr>
        <a:xfrm>
          <a:off x="3175000" y="1422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110918</xdr:rowOff>
    </xdr:from>
    <xdr:ext cx="762000" cy="259045"/>
    <xdr:sp macro="" textlink="">
      <xdr:nvSpPr>
        <xdr:cNvPr id="219" name="テキスト ボックス 218"/>
        <xdr:cNvSpPr txBox="1"/>
      </xdr:nvSpPr>
      <xdr:spPr>
        <a:xfrm>
          <a:off x="2844800" y="1399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101,926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18204</xdr:rowOff>
    </xdr:from>
    <xdr:to>
      <xdr:col>3</xdr:col>
      <xdr:colOff>330200</xdr:colOff>
      <xdr:row>83</xdr:row>
      <xdr:rowOff>119804</xdr:rowOff>
    </xdr:to>
    <xdr:sp macro="" textlink="">
      <xdr:nvSpPr>
        <xdr:cNvPr id="220" name="円/楕円 219"/>
        <xdr:cNvSpPr/>
      </xdr:nvSpPr>
      <xdr:spPr>
        <a:xfrm>
          <a:off x="2286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129981</xdr:rowOff>
    </xdr:from>
    <xdr:ext cx="762000" cy="259045"/>
    <xdr:sp macro="" textlink="">
      <xdr:nvSpPr>
        <xdr:cNvPr id="221" name="テキスト ボックス 220"/>
        <xdr:cNvSpPr txBox="1"/>
      </xdr:nvSpPr>
      <xdr:spPr>
        <a:xfrm>
          <a:off x="1955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161710</xdr:rowOff>
    </xdr:from>
    <xdr:to>
      <xdr:col>2</xdr:col>
      <xdr:colOff>127000</xdr:colOff>
      <xdr:row>82</xdr:row>
      <xdr:rowOff>91860</xdr:rowOff>
    </xdr:to>
    <xdr:sp macro="" textlink="">
      <xdr:nvSpPr>
        <xdr:cNvPr id="222" name="円/楕円 221"/>
        <xdr:cNvSpPr/>
      </xdr:nvSpPr>
      <xdr:spPr>
        <a:xfrm>
          <a:off x="1397000" y="140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102037</xdr:rowOff>
    </xdr:from>
    <xdr:ext cx="762000" cy="259045"/>
    <xdr:sp macro="" textlink="">
      <xdr:nvSpPr>
        <xdr:cNvPr id="223" name="テキスト ボックス 222"/>
        <xdr:cNvSpPr txBox="1"/>
      </xdr:nvSpPr>
      <xdr:spPr>
        <a:xfrm>
          <a:off x="1066800" y="138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国の給与を上回る水準であったため、本市独自の給与水準抑制措置（平成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日給料表切替等）を行ったところ、Ｈ</a:t>
          </a:r>
          <a:r>
            <a:rPr kumimoji="1" lang="en-US" altLang="ja-JP" sz="1300">
              <a:latin typeface="ＭＳ Ｐゴシック"/>
            </a:rPr>
            <a:t>25</a:t>
          </a:r>
          <a:r>
            <a:rPr kumimoji="1" lang="ja-JP" altLang="en-US" sz="1300">
              <a:latin typeface="ＭＳ Ｐゴシック"/>
            </a:rPr>
            <a:t>年度以降、国と同水準にあり、類似団体平均を下回る水準にある。</a:t>
          </a:r>
        </a:p>
        <a:p>
          <a:r>
            <a:rPr kumimoji="1" lang="ja-JP" altLang="en-US" sz="1300">
              <a:latin typeface="ＭＳ Ｐゴシック"/>
            </a:rPr>
            <a:t>今後も引き続き人事委員会の勧告等を踏まえながら、給与制度を継続的に点検し、必要に応じて見直しを行う。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4" name="直線コネクタ 253"/>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5"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6" name="直線コネクタ 255"/>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143934</xdr:rowOff>
    </xdr:to>
    <xdr:cxnSp macro="">
      <xdr:nvCxnSpPr>
        <xdr:cNvPr id="259" name="直線コネクタ 258"/>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0"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1" name="フローチャート : 判断 260"/>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88</xdr:row>
      <xdr:rowOff>0</xdr:rowOff>
    </xdr:to>
    <xdr:cxnSp macro="">
      <xdr:nvCxnSpPr>
        <xdr:cNvPr id="262" name="直線コネクタ 261"/>
        <xdr:cNvCxnSpPr/>
      </xdr:nvCxnSpPr>
      <xdr:spPr>
        <a:xfrm flipV="1">
          <a:off x="15290800" y="14202834"/>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3" name="フローチャート : 判断 262"/>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64" name="テキスト ボックス 263"/>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103414</xdr:rowOff>
    </xdr:to>
    <xdr:cxnSp macro="">
      <xdr:nvCxnSpPr>
        <xdr:cNvPr id="265" name="直線コネクタ 264"/>
        <xdr:cNvCxnSpPr/>
      </xdr:nvCxnSpPr>
      <xdr:spPr>
        <a:xfrm flipV="1">
          <a:off x="14401800" y="150876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6" name="フローチャート : 判断 265"/>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7" name="テキスト ボックス 266"/>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88</xdr:row>
      <xdr:rowOff>103414</xdr:rowOff>
    </xdr:to>
    <xdr:cxnSp macro="">
      <xdr:nvCxnSpPr>
        <xdr:cNvPr id="268" name="直線コネクタ 267"/>
        <xdr:cNvCxnSpPr/>
      </xdr:nvCxnSpPr>
      <xdr:spPr>
        <a:xfrm>
          <a:off x="13512800" y="14363700"/>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150482</xdr:rowOff>
    </xdr:from>
    <xdr:ext cx="762000" cy="259045"/>
    <xdr:sp macro="" textlink="">
      <xdr:nvSpPr>
        <xdr:cNvPr id="270" name="テキスト ボックス 269"/>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1" name="フローチャート : 判断 270"/>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72" name="テキスト ボックス 271"/>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8" name="円/楕円 277"/>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9"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80" name="円/楕円 279"/>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81" name="テキスト ボックス 280"/>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82" name="円/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83" name="テキスト ボックス 282"/>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4" name="円/楕円 283"/>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85" name="テキスト ボックス 284"/>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6" name="円/楕円 28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7" name="テキスト ボックス 286"/>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類似団体をやや上回る水準である。近隣町との合併や政令指定都市移行などにより、人口や職員数が増加したが、組織体制の見直しや民間委託の推進、職員数の削減等に取り組んだ結果、平成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年度からほぼ横ばいの数値となっている。</a:t>
          </a:r>
        </a:p>
        <a:p>
          <a:r>
            <a:rPr kumimoji="1" lang="ja-JP" altLang="en-US" sz="1300">
              <a:solidFill>
                <a:schemeClr val="dk1"/>
              </a:solidFill>
              <a:effectLst/>
              <a:latin typeface="+mn-lt"/>
              <a:ea typeface="+mn-ea"/>
              <a:cs typeface="+mn-cs"/>
            </a:rPr>
            <a:t>類似団体の中では、依然として高い水準にあることから、正職員数の適正化に向け、第</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次行財政改革計画に掲げる目標値（平成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日時点で職員数</a:t>
          </a:r>
          <a:r>
            <a:rPr kumimoji="1" lang="en-US" altLang="ja-JP" sz="1300">
              <a:solidFill>
                <a:schemeClr val="dk1"/>
              </a:solidFill>
              <a:effectLst/>
              <a:latin typeface="+mn-lt"/>
              <a:ea typeface="+mn-ea"/>
              <a:cs typeface="+mn-cs"/>
            </a:rPr>
            <a:t>6,300</a:t>
          </a:r>
          <a:r>
            <a:rPr kumimoji="1" lang="ja-JP" altLang="en-US" sz="1300">
              <a:solidFill>
                <a:schemeClr val="dk1"/>
              </a:solidFill>
              <a:effectLst/>
              <a:latin typeface="+mn-lt"/>
              <a:ea typeface="+mn-ea"/>
              <a:cs typeface="+mn-cs"/>
            </a:rPr>
            <a:t>人）を目指した職員数の削減に努める。 </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7" name="直線コネクタ 316"/>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8"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9" name="直線コネクタ 318"/>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20"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21" name="直線コネクタ 320"/>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56515</xdr:rowOff>
    </xdr:from>
    <xdr:to>
      <xdr:col>24</xdr:col>
      <xdr:colOff>558800</xdr:colOff>
      <xdr:row>62</xdr:row>
      <xdr:rowOff>72602</xdr:rowOff>
    </xdr:to>
    <xdr:cxnSp macro="">
      <xdr:nvCxnSpPr>
        <xdr:cNvPr id="322" name="直線コネクタ 321"/>
        <xdr:cNvCxnSpPr/>
      </xdr:nvCxnSpPr>
      <xdr:spPr>
        <a:xfrm>
          <a:off x="16179800" y="1068641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3"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4" name="フローチャート : 判断 323"/>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56515</xdr:rowOff>
    </xdr:from>
    <xdr:to>
      <xdr:col>23</xdr:col>
      <xdr:colOff>406400</xdr:colOff>
      <xdr:row>62</xdr:row>
      <xdr:rowOff>56515</xdr:rowOff>
    </xdr:to>
    <xdr:cxnSp macro="">
      <xdr:nvCxnSpPr>
        <xdr:cNvPr id="325" name="直線コネクタ 324"/>
        <xdr:cNvCxnSpPr/>
      </xdr:nvCxnSpPr>
      <xdr:spPr>
        <a:xfrm>
          <a:off x="15290800" y="1068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6" name="フローチャート : 判断 325"/>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7" name="テキスト ボックス 326"/>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56515</xdr:rowOff>
    </xdr:from>
    <xdr:to>
      <xdr:col>22</xdr:col>
      <xdr:colOff>203200</xdr:colOff>
      <xdr:row>62</xdr:row>
      <xdr:rowOff>60537</xdr:rowOff>
    </xdr:to>
    <xdr:cxnSp macro="">
      <xdr:nvCxnSpPr>
        <xdr:cNvPr id="328" name="直線コネクタ 327"/>
        <xdr:cNvCxnSpPr/>
      </xdr:nvCxnSpPr>
      <xdr:spPr>
        <a:xfrm flipV="1">
          <a:off x="14401800" y="1068641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9" name="フローチャート : 判断 328"/>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0" name="テキスト ボックス 329"/>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4233</xdr:rowOff>
    </xdr:from>
    <xdr:to>
      <xdr:col>21</xdr:col>
      <xdr:colOff>0</xdr:colOff>
      <xdr:row>62</xdr:row>
      <xdr:rowOff>60537</xdr:rowOff>
    </xdr:to>
    <xdr:cxnSp macro="">
      <xdr:nvCxnSpPr>
        <xdr:cNvPr id="331" name="直線コネクタ 330"/>
        <xdr:cNvCxnSpPr/>
      </xdr:nvCxnSpPr>
      <xdr:spPr>
        <a:xfrm>
          <a:off x="13512800" y="106341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32" name="フローチャート : 判断 331"/>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33" name="テキスト ボックス 332"/>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4" name="フローチャート : 判断 333"/>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5" name="テキスト ボックス 334"/>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41" name="円/楕円 340"/>
        <xdr:cNvSpPr/>
      </xdr:nvSpPr>
      <xdr:spPr>
        <a:xfrm>
          <a:off x="16967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165329</xdr:rowOff>
    </xdr:from>
    <xdr:ext cx="762000" cy="259045"/>
    <xdr:sp macro="" textlink="">
      <xdr:nvSpPr>
        <xdr:cNvPr id="342" name="定員管理の状況該当値テキスト"/>
        <xdr:cNvSpPr txBox="1"/>
      </xdr:nvSpPr>
      <xdr:spPr>
        <a:xfrm>
          <a:off x="17106900" y="1062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5715</xdr:rowOff>
    </xdr:from>
    <xdr:to>
      <xdr:col>23</xdr:col>
      <xdr:colOff>457200</xdr:colOff>
      <xdr:row>62</xdr:row>
      <xdr:rowOff>107315</xdr:rowOff>
    </xdr:to>
    <xdr:sp macro="" textlink="">
      <xdr:nvSpPr>
        <xdr:cNvPr id="343" name="円/楕円 342"/>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92092</xdr:rowOff>
    </xdr:from>
    <xdr:ext cx="736600" cy="259045"/>
    <xdr:sp macro="" textlink="">
      <xdr:nvSpPr>
        <xdr:cNvPr id="344" name="テキスト ボックス 343"/>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5715</xdr:rowOff>
    </xdr:from>
    <xdr:to>
      <xdr:col>22</xdr:col>
      <xdr:colOff>254000</xdr:colOff>
      <xdr:row>62</xdr:row>
      <xdr:rowOff>107315</xdr:rowOff>
    </xdr:to>
    <xdr:sp macro="" textlink="">
      <xdr:nvSpPr>
        <xdr:cNvPr id="345" name="円/楕円 344"/>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92092</xdr:rowOff>
    </xdr:from>
    <xdr:ext cx="762000" cy="259045"/>
    <xdr:sp macro="" textlink="">
      <xdr:nvSpPr>
        <xdr:cNvPr id="346" name="テキスト ボックス 345"/>
        <xdr:cNvSpPr txBox="1"/>
      </xdr:nvSpPr>
      <xdr:spPr>
        <a:xfrm>
          <a:off x="14909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9737</xdr:rowOff>
    </xdr:from>
    <xdr:to>
      <xdr:col>21</xdr:col>
      <xdr:colOff>50800</xdr:colOff>
      <xdr:row>62</xdr:row>
      <xdr:rowOff>111337</xdr:rowOff>
    </xdr:to>
    <xdr:sp macro="" textlink="">
      <xdr:nvSpPr>
        <xdr:cNvPr id="347" name="円/楕円 346"/>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96114</xdr:rowOff>
    </xdr:from>
    <xdr:ext cx="762000" cy="259045"/>
    <xdr:sp macro="" textlink="">
      <xdr:nvSpPr>
        <xdr:cNvPr id="348" name="テキスト ボックス 347"/>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124883</xdr:rowOff>
    </xdr:from>
    <xdr:to>
      <xdr:col>19</xdr:col>
      <xdr:colOff>533400</xdr:colOff>
      <xdr:row>62</xdr:row>
      <xdr:rowOff>55033</xdr:rowOff>
    </xdr:to>
    <xdr:sp macro="" textlink="">
      <xdr:nvSpPr>
        <xdr:cNvPr id="349" name="円/楕円 348"/>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39810</xdr:rowOff>
    </xdr:from>
    <xdr:ext cx="762000" cy="259045"/>
    <xdr:sp macro="" textlink="">
      <xdr:nvSpPr>
        <xdr:cNvPr id="350" name="テキスト ボックス 349"/>
        <xdr:cNvSpPr txBox="1"/>
      </xdr:nvSpPr>
      <xdr:spPr>
        <a:xfrm>
          <a:off x="13131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12</a:t>
          </a:r>
          <a:r>
            <a:rPr kumimoji="1" lang="ja-JP" altLang="en-US" sz="1300">
              <a:latin typeface="ＭＳ Ｐゴシック"/>
            </a:rPr>
            <a:t>年度以降、投資的経費の抑制や繰上償還の推進等に取り組み、臨時財政対策債分を除く元利償還金が減少傾向（平成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140</a:t>
          </a:r>
          <a:r>
            <a:rPr kumimoji="1" lang="ja-JP" altLang="en-US" sz="1300">
              <a:latin typeface="ＭＳ Ｐゴシック"/>
            </a:rPr>
            <a:t>億円）にあること等により、実質公債費比率も減少が続いており、類似団体平均を下回っている。</a:t>
          </a:r>
          <a:endParaRPr kumimoji="1" lang="en-US" altLang="ja-JP" sz="1300">
            <a:latin typeface="ＭＳ Ｐゴシック"/>
          </a:endParaRPr>
        </a:p>
        <a:p>
          <a:r>
            <a:rPr kumimoji="1" lang="ja-JP" altLang="en-US" sz="1300">
              <a:latin typeface="ＭＳ Ｐゴシック"/>
            </a:rPr>
            <a:t>今後は、指定都市移行に伴う投資的経費の増により、新発債発行額が既発債分償還額を上回る見込みであり、引き続き事業の選択と集中を図り、公債費の抑制に努めることで指標の改善を図っていく。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2" name="直線コネクタ 381"/>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3"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4" name="直線コネクタ 383"/>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5"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6" name="直線コネクタ 385"/>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58057</xdr:rowOff>
    </xdr:from>
    <xdr:to>
      <xdr:col>24</xdr:col>
      <xdr:colOff>558800</xdr:colOff>
      <xdr:row>40</xdr:row>
      <xdr:rowOff>138491</xdr:rowOff>
    </xdr:to>
    <xdr:cxnSp macro="">
      <xdr:nvCxnSpPr>
        <xdr:cNvPr id="387" name="直線コネクタ 386"/>
        <xdr:cNvCxnSpPr/>
      </xdr:nvCxnSpPr>
      <xdr:spPr>
        <a:xfrm flipV="1">
          <a:off x="16179800" y="69160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8"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9" name="フローチャート : 判断 388"/>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138491</xdr:rowOff>
    </xdr:from>
    <xdr:to>
      <xdr:col>23</xdr:col>
      <xdr:colOff>406400</xdr:colOff>
      <xdr:row>41</xdr:row>
      <xdr:rowOff>24493</xdr:rowOff>
    </xdr:to>
    <xdr:cxnSp macro="">
      <xdr:nvCxnSpPr>
        <xdr:cNvPr id="390" name="直線コネクタ 389"/>
        <xdr:cNvCxnSpPr/>
      </xdr:nvCxnSpPr>
      <xdr:spPr>
        <a:xfrm flipV="1">
          <a:off x="15290800" y="699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1" name="フローチャート : 判断 390"/>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2" name="テキスト ボックス 391"/>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104926</xdr:rowOff>
    </xdr:to>
    <xdr:cxnSp macro="">
      <xdr:nvCxnSpPr>
        <xdr:cNvPr id="393" name="直線コネクタ 392"/>
        <xdr:cNvCxnSpPr/>
      </xdr:nvCxnSpPr>
      <xdr:spPr>
        <a:xfrm flipV="1">
          <a:off x="14401800" y="705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4" name="フローチャート : 判断 393"/>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5" name="テキスト ボックス 394"/>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104926</xdr:rowOff>
    </xdr:from>
    <xdr:to>
      <xdr:col>21</xdr:col>
      <xdr:colOff>0</xdr:colOff>
      <xdr:row>41</xdr:row>
      <xdr:rowOff>150888</xdr:rowOff>
    </xdr:to>
    <xdr:cxnSp macro="">
      <xdr:nvCxnSpPr>
        <xdr:cNvPr id="396" name="直線コネクタ 395"/>
        <xdr:cNvCxnSpPr/>
      </xdr:nvCxnSpPr>
      <xdr:spPr>
        <a:xfrm flipV="1">
          <a:off x="13512800" y="71343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98274</xdr:rowOff>
    </xdr:from>
    <xdr:to>
      <xdr:col>21</xdr:col>
      <xdr:colOff>50800</xdr:colOff>
      <xdr:row>40</xdr:row>
      <xdr:rowOff>28424</xdr:rowOff>
    </xdr:to>
    <xdr:sp macro="" textlink="">
      <xdr:nvSpPr>
        <xdr:cNvPr id="397" name="フローチャート : 判断 396"/>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38601</xdr:rowOff>
    </xdr:from>
    <xdr:ext cx="762000" cy="259045"/>
    <xdr:sp macro="" textlink="">
      <xdr:nvSpPr>
        <xdr:cNvPr id="398" name="テキスト ボックス 397"/>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399" name="フローチャート : 判断 398"/>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400" name="テキスト ボックス 399"/>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406" name="円/楕円 405"/>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23784</xdr:rowOff>
    </xdr:from>
    <xdr:ext cx="762000" cy="259045"/>
    <xdr:sp macro="" textlink="">
      <xdr:nvSpPr>
        <xdr:cNvPr id="407" name="公債費負担の状況該当値テキスト"/>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87691</xdr:rowOff>
    </xdr:from>
    <xdr:to>
      <xdr:col>23</xdr:col>
      <xdr:colOff>457200</xdr:colOff>
      <xdr:row>41</xdr:row>
      <xdr:rowOff>17841</xdr:rowOff>
    </xdr:to>
    <xdr:sp macro="" textlink="">
      <xdr:nvSpPr>
        <xdr:cNvPr id="408" name="円/楕円 407"/>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28018</xdr:rowOff>
    </xdr:from>
    <xdr:ext cx="736600" cy="259045"/>
    <xdr:sp macro="" textlink="">
      <xdr:nvSpPr>
        <xdr:cNvPr id="409" name="テキスト ボックス 408"/>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10" name="円/楕円 409"/>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11" name="テキスト ボックス 410"/>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54126</xdr:rowOff>
    </xdr:from>
    <xdr:to>
      <xdr:col>21</xdr:col>
      <xdr:colOff>50800</xdr:colOff>
      <xdr:row>41</xdr:row>
      <xdr:rowOff>155726</xdr:rowOff>
    </xdr:to>
    <xdr:sp macro="" textlink="">
      <xdr:nvSpPr>
        <xdr:cNvPr id="412" name="円/楕円 411"/>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140503</xdr:rowOff>
    </xdr:from>
    <xdr:ext cx="762000" cy="259045"/>
    <xdr:sp macro="" textlink="">
      <xdr:nvSpPr>
        <xdr:cNvPr id="413" name="テキスト ボックス 412"/>
        <xdr:cNvSpPr txBox="1"/>
      </xdr:nvSpPr>
      <xdr:spPr>
        <a:xfrm>
          <a:off x="14020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100088</xdr:rowOff>
    </xdr:from>
    <xdr:to>
      <xdr:col>19</xdr:col>
      <xdr:colOff>533400</xdr:colOff>
      <xdr:row>42</xdr:row>
      <xdr:rowOff>30238</xdr:rowOff>
    </xdr:to>
    <xdr:sp macro="" textlink="">
      <xdr:nvSpPr>
        <xdr:cNvPr id="414" name="円/楕円 413"/>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15015</xdr:rowOff>
    </xdr:from>
    <xdr:ext cx="762000" cy="259045"/>
    <xdr:sp macro="" textlink="">
      <xdr:nvSpPr>
        <xdr:cNvPr id="415" name="テキスト ボックス 414"/>
        <xdr:cNvSpPr txBox="1"/>
      </xdr:nvSpPr>
      <xdr:spPr>
        <a:xfrm>
          <a:off x="13131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臨時財政対策債を除く市債残高の減少（平成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140</a:t>
          </a:r>
          <a:r>
            <a:rPr kumimoji="1" lang="ja-JP" altLang="en-US" sz="1300">
              <a:latin typeface="ＭＳ Ｐゴシック"/>
            </a:rPr>
            <a:t>億円）等により改善傾向にあったが、合併町整備基金等の充当可能財源も減少し、また、標準財政規模と算入公債費等は前年度比でそれぞれ</a:t>
          </a:r>
          <a:r>
            <a:rPr kumimoji="1" lang="en-US" altLang="ja-JP" sz="1300">
              <a:latin typeface="ＭＳ Ｐゴシック"/>
            </a:rPr>
            <a:t>8</a:t>
          </a:r>
          <a:r>
            <a:rPr kumimoji="1" lang="ja-JP" altLang="en-US" sz="1300">
              <a:latin typeface="ＭＳ Ｐゴシック"/>
            </a:rPr>
            <a:t>億円ずつ増えているため、将来負担比率はほぼ横ばいとなっている。</a:t>
          </a:r>
        </a:p>
        <a:p>
          <a:r>
            <a:rPr kumimoji="1" lang="ja-JP" altLang="en-US" sz="1300">
              <a:latin typeface="ＭＳ Ｐゴシック"/>
            </a:rPr>
            <a:t>今後は、国県道整備に係る市債発行により残高が増加し、指標の悪化が見込まれるものの、財政の中期見通しに基づく投資的経費の総額管理等による計画的な市債発行により、比率の暫減を目指す。</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2" name="直線コネクタ 441"/>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3"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4" name="直線コネクタ 443"/>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127152</xdr:rowOff>
    </xdr:from>
    <xdr:to>
      <xdr:col>24</xdr:col>
      <xdr:colOff>558800</xdr:colOff>
      <xdr:row>17</xdr:row>
      <xdr:rowOff>127635</xdr:rowOff>
    </xdr:to>
    <xdr:cxnSp macro="">
      <xdr:nvCxnSpPr>
        <xdr:cNvPr id="447" name="直線コネクタ 446"/>
        <xdr:cNvCxnSpPr/>
      </xdr:nvCxnSpPr>
      <xdr:spPr>
        <a:xfrm flipV="1">
          <a:off x="16179800" y="3041802"/>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8"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9" name="フローチャート : 判断 448"/>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118948</xdr:rowOff>
    </xdr:from>
    <xdr:to>
      <xdr:col>23</xdr:col>
      <xdr:colOff>406400</xdr:colOff>
      <xdr:row>17</xdr:row>
      <xdr:rowOff>127635</xdr:rowOff>
    </xdr:to>
    <xdr:cxnSp macro="">
      <xdr:nvCxnSpPr>
        <xdr:cNvPr id="450" name="直線コネクタ 449"/>
        <xdr:cNvCxnSpPr/>
      </xdr:nvCxnSpPr>
      <xdr:spPr>
        <a:xfrm>
          <a:off x="15290800" y="303359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51" name="フローチャート : 判断 450"/>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2" name="テキスト ボックス 451"/>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118948</xdr:rowOff>
    </xdr:from>
    <xdr:to>
      <xdr:col>22</xdr:col>
      <xdr:colOff>203200</xdr:colOff>
      <xdr:row>17</xdr:row>
      <xdr:rowOff>141148</xdr:rowOff>
    </xdr:to>
    <xdr:cxnSp macro="">
      <xdr:nvCxnSpPr>
        <xdr:cNvPr id="453" name="直線コネクタ 452"/>
        <xdr:cNvCxnSpPr/>
      </xdr:nvCxnSpPr>
      <xdr:spPr>
        <a:xfrm flipV="1">
          <a:off x="14401800" y="303359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4" name="フローチャート : 判断 453"/>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5" name="テキスト ボックス 454"/>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141148</xdr:rowOff>
    </xdr:from>
    <xdr:to>
      <xdr:col>21</xdr:col>
      <xdr:colOff>0</xdr:colOff>
      <xdr:row>18</xdr:row>
      <xdr:rowOff>19888</xdr:rowOff>
    </xdr:to>
    <xdr:cxnSp macro="">
      <xdr:nvCxnSpPr>
        <xdr:cNvPr id="456" name="直線コネクタ 455"/>
        <xdr:cNvCxnSpPr/>
      </xdr:nvCxnSpPr>
      <xdr:spPr>
        <a:xfrm flipV="1">
          <a:off x="13512800" y="3055798"/>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8" name="テキスト ボックス 45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86614</xdr:rowOff>
    </xdr:from>
    <xdr:to>
      <xdr:col>19</xdr:col>
      <xdr:colOff>533400</xdr:colOff>
      <xdr:row>17</xdr:row>
      <xdr:rowOff>16764</xdr:rowOff>
    </xdr:to>
    <xdr:sp macro="" textlink="">
      <xdr:nvSpPr>
        <xdr:cNvPr id="459" name="フローチャート : 判断 458"/>
        <xdr:cNvSpPr/>
      </xdr:nvSpPr>
      <xdr:spPr>
        <a:xfrm>
          <a:off x="13462000" y="282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26941</xdr:rowOff>
    </xdr:from>
    <xdr:ext cx="762000" cy="259045"/>
    <xdr:sp macro="" textlink="">
      <xdr:nvSpPr>
        <xdr:cNvPr id="460" name="テキスト ボックス 459"/>
        <xdr:cNvSpPr txBox="1"/>
      </xdr:nvSpPr>
      <xdr:spPr>
        <a:xfrm>
          <a:off x="13131800" y="259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76352</xdr:rowOff>
    </xdr:from>
    <xdr:to>
      <xdr:col>24</xdr:col>
      <xdr:colOff>609600</xdr:colOff>
      <xdr:row>18</xdr:row>
      <xdr:rowOff>6502</xdr:rowOff>
    </xdr:to>
    <xdr:sp macro="" textlink="">
      <xdr:nvSpPr>
        <xdr:cNvPr id="466" name="円/楕円 465"/>
        <xdr:cNvSpPr/>
      </xdr:nvSpPr>
      <xdr:spPr>
        <a:xfrm>
          <a:off x="16967200" y="29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92879</xdr:rowOff>
    </xdr:from>
    <xdr:ext cx="762000" cy="259045"/>
    <xdr:sp macro="" textlink="">
      <xdr:nvSpPr>
        <xdr:cNvPr id="467" name="将来負担の状況該当値テキスト"/>
        <xdr:cNvSpPr txBox="1"/>
      </xdr:nvSpPr>
      <xdr:spPr>
        <a:xfrm>
          <a:off x="17106900" y="283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76835</xdr:rowOff>
    </xdr:from>
    <xdr:to>
      <xdr:col>23</xdr:col>
      <xdr:colOff>457200</xdr:colOff>
      <xdr:row>18</xdr:row>
      <xdr:rowOff>6985</xdr:rowOff>
    </xdr:to>
    <xdr:sp macro="" textlink="">
      <xdr:nvSpPr>
        <xdr:cNvPr id="468" name="円/楕円 467"/>
        <xdr:cNvSpPr/>
      </xdr:nvSpPr>
      <xdr:spPr>
        <a:xfrm>
          <a:off x="16129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17162</xdr:rowOff>
    </xdr:from>
    <xdr:ext cx="736600" cy="259045"/>
    <xdr:sp macro="" textlink="">
      <xdr:nvSpPr>
        <xdr:cNvPr id="469" name="テキスト ボックス 468"/>
        <xdr:cNvSpPr txBox="1"/>
      </xdr:nvSpPr>
      <xdr:spPr>
        <a:xfrm>
          <a:off x="15798800" y="27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68148</xdr:rowOff>
    </xdr:from>
    <xdr:to>
      <xdr:col>22</xdr:col>
      <xdr:colOff>254000</xdr:colOff>
      <xdr:row>17</xdr:row>
      <xdr:rowOff>169748</xdr:rowOff>
    </xdr:to>
    <xdr:sp macro="" textlink="">
      <xdr:nvSpPr>
        <xdr:cNvPr id="470" name="円/楕円 469"/>
        <xdr:cNvSpPr/>
      </xdr:nvSpPr>
      <xdr:spPr>
        <a:xfrm>
          <a:off x="15240000" y="29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8475</xdr:rowOff>
    </xdr:from>
    <xdr:ext cx="762000" cy="259045"/>
    <xdr:sp macro="" textlink="">
      <xdr:nvSpPr>
        <xdr:cNvPr id="471" name="テキスト ボックス 470"/>
        <xdr:cNvSpPr txBox="1"/>
      </xdr:nvSpPr>
      <xdr:spPr>
        <a:xfrm>
          <a:off x="14909800" y="275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90348</xdr:rowOff>
    </xdr:from>
    <xdr:to>
      <xdr:col>21</xdr:col>
      <xdr:colOff>50800</xdr:colOff>
      <xdr:row>18</xdr:row>
      <xdr:rowOff>20498</xdr:rowOff>
    </xdr:to>
    <xdr:sp macro="" textlink="">
      <xdr:nvSpPr>
        <xdr:cNvPr id="472" name="円/楕円 471"/>
        <xdr:cNvSpPr/>
      </xdr:nvSpPr>
      <xdr:spPr>
        <a:xfrm>
          <a:off x="14351000" y="300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5275</xdr:rowOff>
    </xdr:from>
    <xdr:ext cx="762000" cy="259045"/>
    <xdr:sp macro="" textlink="">
      <xdr:nvSpPr>
        <xdr:cNvPr id="473" name="テキスト ボックス 472"/>
        <xdr:cNvSpPr txBox="1"/>
      </xdr:nvSpPr>
      <xdr:spPr>
        <a:xfrm>
          <a:off x="14020800" y="309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140538</xdr:rowOff>
    </xdr:from>
    <xdr:to>
      <xdr:col>19</xdr:col>
      <xdr:colOff>533400</xdr:colOff>
      <xdr:row>18</xdr:row>
      <xdr:rowOff>70688</xdr:rowOff>
    </xdr:to>
    <xdr:sp macro="" textlink="">
      <xdr:nvSpPr>
        <xdr:cNvPr id="474" name="円/楕円 473"/>
        <xdr:cNvSpPr/>
      </xdr:nvSpPr>
      <xdr:spPr>
        <a:xfrm>
          <a:off x="13462000" y="30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55465</xdr:rowOff>
    </xdr:from>
    <xdr:ext cx="762000" cy="259045"/>
    <xdr:sp macro="" textlink="">
      <xdr:nvSpPr>
        <xdr:cNvPr id="475" name="テキスト ボックス 474"/>
        <xdr:cNvSpPr txBox="1"/>
      </xdr:nvSpPr>
      <xdr:spPr>
        <a:xfrm>
          <a:off x="13131800" y="314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734,917
730,465
390.32
303,191,422
297,382,812
3,007,255
160,524,751
349,664,458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定員管理計画に基づく正職員数の適正化や給与削減（平成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9</a:t>
          </a:r>
          <a:r>
            <a:rPr kumimoji="1" lang="ja-JP" altLang="en-US" sz="1300">
              <a:latin typeface="ＭＳ Ｐゴシック"/>
            </a:rPr>
            <a:t>ヶ月実施）等により減少傾向にあったが、平成</a:t>
          </a:r>
          <a:r>
            <a:rPr kumimoji="1" lang="en-US" altLang="ja-JP" sz="1300">
              <a:latin typeface="ＭＳ Ｐゴシック"/>
            </a:rPr>
            <a:t>26</a:t>
          </a:r>
          <a:r>
            <a:rPr kumimoji="1" lang="ja-JP" altLang="en-US" sz="1300">
              <a:latin typeface="ＭＳ Ｐゴシック"/>
            </a:rPr>
            <a:t>年度は人事委員会勧告を踏まえた給与改定（月例給平均＋</a:t>
          </a:r>
          <a:r>
            <a:rPr kumimoji="1" lang="en-US" altLang="ja-JP" sz="1300">
              <a:latin typeface="ＭＳ Ｐゴシック"/>
            </a:rPr>
            <a:t>0.43</a:t>
          </a:r>
          <a:r>
            <a:rPr kumimoji="1" lang="ja-JP" altLang="en-US" sz="1300">
              <a:latin typeface="ＭＳ Ｐゴシック"/>
            </a:rPr>
            <a:t>％等）や前年度の給与削減からの復元等により、経常経費充当一般財源が</a:t>
          </a:r>
          <a:r>
            <a:rPr kumimoji="1" lang="en-US" altLang="ja-JP" sz="1300">
              <a:latin typeface="ＭＳ Ｐゴシック"/>
            </a:rPr>
            <a:t>24</a:t>
          </a:r>
          <a:r>
            <a:rPr kumimoji="1" lang="ja-JP" altLang="en-US" sz="1300">
              <a:latin typeface="ＭＳ Ｐゴシック"/>
            </a:rPr>
            <a:t>億円増加し、悪化したもの。</a:t>
          </a:r>
        </a:p>
        <a:p>
          <a:r>
            <a:rPr kumimoji="1" lang="ja-JP" altLang="en-US" sz="1300">
              <a:latin typeface="ＭＳ Ｐゴシック"/>
            </a:rPr>
            <a:t>また、類似団体と比較し職員数が多いこと等の要因により依然として高い水準にあるため、今後も、定員管理計画に基づく正職員数の適正化等を図る。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135165</xdr:rowOff>
    </xdr:from>
    <xdr:to>
      <xdr:col>7</xdr:col>
      <xdr:colOff>15875</xdr:colOff>
      <xdr:row>40</xdr:row>
      <xdr:rowOff>159657</xdr:rowOff>
    </xdr:to>
    <xdr:cxnSp macro="">
      <xdr:nvCxnSpPr>
        <xdr:cNvPr id="66" name="直線コネクタ 65"/>
        <xdr:cNvCxnSpPr/>
      </xdr:nvCxnSpPr>
      <xdr:spPr>
        <a:xfrm>
          <a:off x="3987800" y="68217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135165</xdr:rowOff>
    </xdr:from>
    <xdr:to>
      <xdr:col>5</xdr:col>
      <xdr:colOff>549275</xdr:colOff>
      <xdr:row>40</xdr:row>
      <xdr:rowOff>127000</xdr:rowOff>
    </xdr:to>
    <xdr:cxnSp macro="">
      <xdr:nvCxnSpPr>
        <xdr:cNvPr id="69" name="直線コネクタ 68"/>
        <xdr:cNvCxnSpPr/>
      </xdr:nvCxnSpPr>
      <xdr:spPr>
        <a:xfrm flipV="1">
          <a:off x="3098800" y="68217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41020</xdr:rowOff>
    </xdr:from>
    <xdr:ext cx="736600" cy="259045"/>
    <xdr:sp macro="" textlink="">
      <xdr:nvSpPr>
        <xdr:cNvPr id="71" name="テキスト ボックス 70"/>
        <xdr:cNvSpPr txBox="1"/>
      </xdr:nvSpPr>
      <xdr:spPr>
        <a:xfrm>
          <a:off x="3606800" y="62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127000</xdr:rowOff>
    </xdr:from>
    <xdr:to>
      <xdr:col>4</xdr:col>
      <xdr:colOff>346075</xdr:colOff>
      <xdr:row>42</xdr:row>
      <xdr:rowOff>61685</xdr:rowOff>
    </xdr:to>
    <xdr:cxnSp macro="">
      <xdr:nvCxnSpPr>
        <xdr:cNvPr id="72" name="直線コネクタ 71"/>
        <xdr:cNvCxnSpPr/>
      </xdr:nvCxnSpPr>
      <xdr:spPr>
        <a:xfrm flipV="1">
          <a:off x="2209800" y="69850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4" name="テキスト ボックス 73"/>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42</xdr:row>
      <xdr:rowOff>29028</xdr:rowOff>
    </xdr:from>
    <xdr:to>
      <xdr:col>3</xdr:col>
      <xdr:colOff>142875</xdr:colOff>
      <xdr:row>42</xdr:row>
      <xdr:rowOff>61685</xdr:rowOff>
    </xdr:to>
    <xdr:cxnSp macro="">
      <xdr:nvCxnSpPr>
        <xdr:cNvPr id="75" name="直線コネクタ 74"/>
        <xdr:cNvCxnSpPr/>
      </xdr:nvCxnSpPr>
      <xdr:spPr>
        <a:xfrm>
          <a:off x="1320800" y="7229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35378</xdr:rowOff>
    </xdr:from>
    <xdr:to>
      <xdr:col>3</xdr:col>
      <xdr:colOff>193675</xdr:colOff>
      <xdr:row>39</xdr:row>
      <xdr:rowOff>136978</xdr:rowOff>
    </xdr:to>
    <xdr:sp macro="" textlink="">
      <xdr:nvSpPr>
        <xdr:cNvPr id="76" name="フローチャート : 判断 75"/>
        <xdr:cNvSpPr/>
      </xdr:nvSpPr>
      <xdr:spPr>
        <a:xfrm>
          <a:off x="2159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147155</xdr:rowOff>
    </xdr:from>
    <xdr:ext cx="762000" cy="259045"/>
    <xdr:sp macro="" textlink="">
      <xdr:nvSpPr>
        <xdr:cNvPr id="77" name="テキスト ボックス 76"/>
        <xdr:cNvSpPr txBox="1"/>
      </xdr:nvSpPr>
      <xdr:spPr>
        <a:xfrm>
          <a:off x="1828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108857</xdr:rowOff>
    </xdr:from>
    <xdr:to>
      <xdr:col>7</xdr:col>
      <xdr:colOff>66675</xdr:colOff>
      <xdr:row>41</xdr:row>
      <xdr:rowOff>39007</xdr:rowOff>
    </xdr:to>
    <xdr:sp macro="" textlink="">
      <xdr:nvSpPr>
        <xdr:cNvPr id="85" name="円/楕円 84"/>
        <xdr:cNvSpPr/>
      </xdr:nvSpPr>
      <xdr:spPr>
        <a:xfrm>
          <a:off x="47752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80934</xdr:rowOff>
    </xdr:from>
    <xdr:ext cx="762000" cy="259045"/>
    <xdr:sp macro="" textlink="">
      <xdr:nvSpPr>
        <xdr:cNvPr id="86" name="人件費該当値テキスト"/>
        <xdr:cNvSpPr txBox="1"/>
      </xdr:nvSpPr>
      <xdr:spPr>
        <a:xfrm>
          <a:off x="49149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84365</xdr:rowOff>
    </xdr:from>
    <xdr:to>
      <xdr:col>5</xdr:col>
      <xdr:colOff>600075</xdr:colOff>
      <xdr:row>40</xdr:row>
      <xdr:rowOff>14515</xdr:rowOff>
    </xdr:to>
    <xdr:sp macro="" textlink="">
      <xdr:nvSpPr>
        <xdr:cNvPr id="87" name="円/楕円 86"/>
        <xdr:cNvSpPr/>
      </xdr:nvSpPr>
      <xdr:spPr>
        <a:xfrm>
          <a:off x="3937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170742</xdr:rowOff>
    </xdr:from>
    <xdr:ext cx="736600" cy="259045"/>
    <xdr:sp macro="" textlink="">
      <xdr:nvSpPr>
        <xdr:cNvPr id="88" name="テキスト ボックス 87"/>
        <xdr:cNvSpPr txBox="1"/>
      </xdr:nvSpPr>
      <xdr:spPr>
        <a:xfrm>
          <a:off x="3606800" y="685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76200</xdr:rowOff>
    </xdr:from>
    <xdr:to>
      <xdr:col>4</xdr:col>
      <xdr:colOff>396875</xdr:colOff>
      <xdr:row>41</xdr:row>
      <xdr:rowOff>6350</xdr:rowOff>
    </xdr:to>
    <xdr:sp macro="" textlink="">
      <xdr:nvSpPr>
        <xdr:cNvPr id="89" name="円/楕円 88"/>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162577</xdr:rowOff>
    </xdr:from>
    <xdr:ext cx="762000" cy="259045"/>
    <xdr:sp macro="" textlink="">
      <xdr:nvSpPr>
        <xdr:cNvPr id="90" name="テキスト ボックス 89"/>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42</xdr:row>
      <xdr:rowOff>10885</xdr:rowOff>
    </xdr:from>
    <xdr:to>
      <xdr:col>3</xdr:col>
      <xdr:colOff>193675</xdr:colOff>
      <xdr:row>42</xdr:row>
      <xdr:rowOff>112485</xdr:rowOff>
    </xdr:to>
    <xdr:sp macro="" textlink="">
      <xdr:nvSpPr>
        <xdr:cNvPr id="91" name="円/楕円 90"/>
        <xdr:cNvSpPr/>
      </xdr:nvSpPr>
      <xdr:spPr>
        <a:xfrm>
          <a:off x="2159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97262</xdr:rowOff>
    </xdr:from>
    <xdr:ext cx="762000" cy="259045"/>
    <xdr:sp macro="" textlink="">
      <xdr:nvSpPr>
        <xdr:cNvPr id="92" name="テキスト ボックス 91"/>
        <xdr:cNvSpPr txBox="1"/>
      </xdr:nvSpPr>
      <xdr:spPr>
        <a:xfrm>
          <a:off x="1828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149678</xdr:rowOff>
    </xdr:from>
    <xdr:to>
      <xdr:col>1</xdr:col>
      <xdr:colOff>676275</xdr:colOff>
      <xdr:row>42</xdr:row>
      <xdr:rowOff>79828</xdr:rowOff>
    </xdr:to>
    <xdr:sp macro="" textlink="">
      <xdr:nvSpPr>
        <xdr:cNvPr id="93" name="円/楕円 92"/>
        <xdr:cNvSpPr/>
      </xdr:nvSpPr>
      <xdr:spPr>
        <a:xfrm>
          <a:off x="1270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64605</xdr:rowOff>
    </xdr:from>
    <xdr:ext cx="762000" cy="259045"/>
    <xdr:sp macro="" textlink="">
      <xdr:nvSpPr>
        <xdr:cNvPr id="94" name="テキスト ボックス 93"/>
        <xdr:cNvSpPr txBox="1"/>
      </xdr:nvSpPr>
      <xdr:spPr>
        <a:xfrm>
          <a:off x="939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年度は庁内ネットワーク関連等経費（前年度比＋</a:t>
          </a:r>
          <a:r>
            <a:rPr kumimoji="1" lang="en-US" altLang="ja-JP" sz="1300">
              <a:latin typeface="ＭＳ Ｐゴシック"/>
            </a:rPr>
            <a:t>12</a:t>
          </a:r>
          <a:r>
            <a:rPr kumimoji="1" lang="ja-JP" altLang="en-US" sz="1300">
              <a:latin typeface="ＭＳ Ｐゴシック"/>
            </a:rPr>
            <a:t>億円）の影響等により比率が悪化した。</a:t>
          </a:r>
          <a:endParaRPr kumimoji="1" lang="en-US" altLang="ja-JP" sz="1300">
            <a:latin typeface="ＭＳ Ｐゴシック"/>
          </a:endParaRPr>
        </a:p>
        <a:p>
          <a:r>
            <a:rPr kumimoji="1" lang="ja-JP" altLang="en-US" sz="1300">
              <a:latin typeface="ＭＳ Ｐゴシック"/>
            </a:rPr>
            <a:t>近年は、行財政改革計画に基づく民間委託や指定管理者制度の導入等による増加はあるものの、当初予算編成時における事業のスクラップや見直し等により経常経費充当一般財源に大幅な変動はなく、類似団体平均を下回っている。</a:t>
          </a:r>
          <a:endParaRPr kumimoji="1" lang="en-US" altLang="ja-JP" sz="1300">
            <a:latin typeface="ＭＳ Ｐゴシック"/>
          </a:endParaRPr>
        </a:p>
        <a:p>
          <a:endParaRPr kumimoji="1" lang="ja-JP" altLang="en-US" sz="1300" b="1">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57150</xdr:rowOff>
    </xdr:from>
    <xdr:to>
      <xdr:col>24</xdr:col>
      <xdr:colOff>31750</xdr:colOff>
      <xdr:row>13</xdr:row>
      <xdr:rowOff>69850</xdr:rowOff>
    </xdr:to>
    <xdr:cxnSp macro="">
      <xdr:nvCxnSpPr>
        <xdr:cNvPr id="127" name="直線コネクタ 126"/>
        <xdr:cNvCxnSpPr/>
      </xdr:nvCxnSpPr>
      <xdr:spPr>
        <a:xfrm flipV="1">
          <a:off x="15671800" y="228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76200</xdr:rowOff>
    </xdr:from>
    <xdr:to>
      <xdr:col>22</xdr:col>
      <xdr:colOff>565150</xdr:colOff>
      <xdr:row>13</xdr:row>
      <xdr:rowOff>69850</xdr:rowOff>
    </xdr:to>
    <xdr:cxnSp macro="">
      <xdr:nvCxnSpPr>
        <xdr:cNvPr id="130" name="直線コネクタ 129"/>
        <xdr:cNvCxnSpPr/>
      </xdr:nvCxnSpPr>
      <xdr:spPr>
        <a:xfrm>
          <a:off x="14782800" y="2133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76200</xdr:rowOff>
    </xdr:from>
    <xdr:to>
      <xdr:col>21</xdr:col>
      <xdr:colOff>361950</xdr:colOff>
      <xdr:row>12</xdr:row>
      <xdr:rowOff>101600</xdr:rowOff>
    </xdr:to>
    <xdr:cxnSp macro="">
      <xdr:nvCxnSpPr>
        <xdr:cNvPr id="133" name="直線コネクタ 132"/>
        <xdr:cNvCxnSpPr/>
      </xdr:nvCxnSpPr>
      <xdr:spPr>
        <a:xfrm flipV="1">
          <a:off x="13893800" y="213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5" name="テキスト ボックス 134"/>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88900</xdr:rowOff>
    </xdr:from>
    <xdr:to>
      <xdr:col>20</xdr:col>
      <xdr:colOff>158750</xdr:colOff>
      <xdr:row>12</xdr:row>
      <xdr:rowOff>101600</xdr:rowOff>
    </xdr:to>
    <xdr:cxnSp macro="">
      <xdr:nvCxnSpPr>
        <xdr:cNvPr id="136" name="直線コネクタ 135"/>
        <xdr:cNvCxnSpPr/>
      </xdr:nvCxnSpPr>
      <xdr:spPr>
        <a:xfrm>
          <a:off x="13004800" y="214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6350</xdr:rowOff>
    </xdr:from>
    <xdr:to>
      <xdr:col>24</xdr:col>
      <xdr:colOff>82550</xdr:colOff>
      <xdr:row>13</xdr:row>
      <xdr:rowOff>107950</xdr:rowOff>
    </xdr:to>
    <xdr:sp macro="" textlink="">
      <xdr:nvSpPr>
        <xdr:cNvPr id="146" name="円/楕円 145"/>
        <xdr:cNvSpPr/>
      </xdr:nvSpPr>
      <xdr:spPr>
        <a:xfrm>
          <a:off x="164592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22877</xdr:rowOff>
    </xdr:from>
    <xdr:ext cx="762000" cy="259045"/>
    <xdr:sp macro="" textlink="">
      <xdr:nvSpPr>
        <xdr:cNvPr id="147" name="物件費該当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8" name="円/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25400</xdr:rowOff>
    </xdr:from>
    <xdr:to>
      <xdr:col>21</xdr:col>
      <xdr:colOff>412750</xdr:colOff>
      <xdr:row>12</xdr:row>
      <xdr:rowOff>127000</xdr:rowOff>
    </xdr:to>
    <xdr:sp macro="" textlink="">
      <xdr:nvSpPr>
        <xdr:cNvPr id="150" name="円/楕円 149"/>
        <xdr:cNvSpPr/>
      </xdr:nvSpPr>
      <xdr:spPr>
        <a:xfrm>
          <a:off x="14732000" y="20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10</xdr:row>
      <xdr:rowOff>137177</xdr:rowOff>
    </xdr:from>
    <xdr:ext cx="762000" cy="259045"/>
    <xdr:sp macro="" textlink="">
      <xdr:nvSpPr>
        <xdr:cNvPr id="151" name="テキスト ボックス 150"/>
        <xdr:cNvSpPr txBox="1"/>
      </xdr:nvSpPr>
      <xdr:spPr>
        <a:xfrm>
          <a:off x="144018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50800</xdr:rowOff>
    </xdr:from>
    <xdr:to>
      <xdr:col>20</xdr:col>
      <xdr:colOff>209550</xdr:colOff>
      <xdr:row>12</xdr:row>
      <xdr:rowOff>152400</xdr:rowOff>
    </xdr:to>
    <xdr:sp macro="" textlink="">
      <xdr:nvSpPr>
        <xdr:cNvPr id="152" name="円/楕円 151"/>
        <xdr:cNvSpPr/>
      </xdr:nvSpPr>
      <xdr:spPr>
        <a:xfrm>
          <a:off x="13843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162577</xdr:rowOff>
    </xdr:from>
    <xdr:ext cx="762000" cy="259045"/>
    <xdr:sp macro="" textlink="">
      <xdr:nvSpPr>
        <xdr:cNvPr id="153" name="テキスト ボックス 152"/>
        <xdr:cNvSpPr txBox="1"/>
      </xdr:nvSpPr>
      <xdr:spPr>
        <a:xfrm>
          <a:off x="13512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38100</xdr:rowOff>
    </xdr:from>
    <xdr:to>
      <xdr:col>19</xdr:col>
      <xdr:colOff>6350</xdr:colOff>
      <xdr:row>12</xdr:row>
      <xdr:rowOff>139700</xdr:rowOff>
    </xdr:to>
    <xdr:sp macro="" textlink="">
      <xdr:nvSpPr>
        <xdr:cNvPr id="154" name="円/楕円 153"/>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149877</xdr:rowOff>
    </xdr:from>
    <xdr:ext cx="762000" cy="259045"/>
    <xdr:sp macro="" textlink="">
      <xdr:nvSpPr>
        <xdr:cNvPr id="155" name="テキスト ボックス 154"/>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主に生活保護費及び障がい者自立支援給付費の増加を要因とし、経常経費充当一般財源の増加傾向が続いている。（平成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年度で生活保護費＋</a:t>
          </a:r>
          <a:r>
            <a:rPr kumimoji="1" lang="en-US" altLang="ja-JP" sz="1300">
              <a:latin typeface="ＭＳ Ｐゴシック"/>
            </a:rPr>
            <a:t>16</a:t>
          </a:r>
          <a:r>
            <a:rPr kumimoji="1" lang="ja-JP" altLang="en-US" sz="1300">
              <a:latin typeface="ＭＳ Ｐゴシック"/>
            </a:rPr>
            <a:t>億円、自立支援給付費関連＋</a:t>
          </a:r>
          <a:r>
            <a:rPr kumimoji="1" lang="en-US" altLang="ja-JP" sz="1300">
              <a:latin typeface="ＭＳ Ｐゴシック"/>
            </a:rPr>
            <a:t>19</a:t>
          </a:r>
          <a:r>
            <a:rPr kumimoji="1" lang="ja-JP" altLang="en-US" sz="1300">
              <a:latin typeface="ＭＳ Ｐゴシック"/>
            </a:rPr>
            <a:t>億円）</a:t>
          </a:r>
          <a:endParaRPr kumimoji="1" lang="en-US" altLang="ja-JP" sz="1300">
            <a:latin typeface="ＭＳ Ｐゴシック"/>
          </a:endParaRPr>
        </a:p>
        <a:p>
          <a:r>
            <a:rPr kumimoji="1" lang="ja-JP" altLang="en-US" sz="1300">
              <a:latin typeface="ＭＳ Ｐゴシック"/>
            </a:rPr>
            <a:t>今後も少子高齢化の進展等により増加傾向が見込まれるが、資格審査の適正化や単独事業の見直し等に努める。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102507</xdr:rowOff>
    </xdr:from>
    <xdr:to>
      <xdr:col>7</xdr:col>
      <xdr:colOff>15875</xdr:colOff>
      <xdr:row>60</xdr:row>
      <xdr:rowOff>78015</xdr:rowOff>
    </xdr:to>
    <xdr:cxnSp macro="">
      <xdr:nvCxnSpPr>
        <xdr:cNvPr id="190" name="直線コネクタ 189"/>
        <xdr:cNvCxnSpPr/>
      </xdr:nvCxnSpPr>
      <xdr:spPr>
        <a:xfrm>
          <a:off x="3987800" y="102180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91"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59</xdr:row>
      <xdr:rowOff>102507</xdr:rowOff>
    </xdr:to>
    <xdr:cxnSp macro="">
      <xdr:nvCxnSpPr>
        <xdr:cNvPr id="193" name="直線コネクタ 192"/>
        <xdr:cNvCxnSpPr/>
      </xdr:nvCxnSpPr>
      <xdr:spPr>
        <a:xfrm>
          <a:off x="3098800" y="10169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195" name="テキスト ボックス 194"/>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94343</xdr:rowOff>
    </xdr:from>
    <xdr:to>
      <xdr:col>4</xdr:col>
      <xdr:colOff>346075</xdr:colOff>
      <xdr:row>59</xdr:row>
      <xdr:rowOff>53522</xdr:rowOff>
    </xdr:to>
    <xdr:cxnSp macro="">
      <xdr:nvCxnSpPr>
        <xdr:cNvPr id="196" name="直線コネクタ 195"/>
        <xdr:cNvCxnSpPr/>
      </xdr:nvCxnSpPr>
      <xdr:spPr>
        <a:xfrm>
          <a:off x="2209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198" name="テキスト ボックス 197"/>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94343</xdr:rowOff>
    </xdr:from>
    <xdr:to>
      <xdr:col>3</xdr:col>
      <xdr:colOff>142875</xdr:colOff>
      <xdr:row>59</xdr:row>
      <xdr:rowOff>20865</xdr:rowOff>
    </xdr:to>
    <xdr:cxnSp macro="">
      <xdr:nvCxnSpPr>
        <xdr:cNvPr id="199" name="直線コネクタ 198"/>
        <xdr:cNvCxnSpPr/>
      </xdr:nvCxnSpPr>
      <xdr:spPr>
        <a:xfrm flipV="1">
          <a:off x="1320800" y="10038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0" name="フローチャート : 判断 199"/>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01" name="テキスト ボックス 200"/>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02" name="フローチャート : 判断 201"/>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03" name="テキスト ボックス 202"/>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27215</xdr:rowOff>
    </xdr:from>
    <xdr:to>
      <xdr:col>7</xdr:col>
      <xdr:colOff>66675</xdr:colOff>
      <xdr:row>60</xdr:row>
      <xdr:rowOff>128815</xdr:rowOff>
    </xdr:to>
    <xdr:sp macro="" textlink="">
      <xdr:nvSpPr>
        <xdr:cNvPr id="209" name="円/楕円 208"/>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170742</xdr:rowOff>
    </xdr:from>
    <xdr:ext cx="762000" cy="259045"/>
    <xdr:sp macro="" textlink="">
      <xdr:nvSpPr>
        <xdr:cNvPr id="210" name="扶助費該当値テキスト"/>
        <xdr:cNvSpPr txBox="1"/>
      </xdr:nvSpPr>
      <xdr:spPr>
        <a:xfrm>
          <a:off x="4914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51707</xdr:rowOff>
    </xdr:from>
    <xdr:to>
      <xdr:col>5</xdr:col>
      <xdr:colOff>600075</xdr:colOff>
      <xdr:row>59</xdr:row>
      <xdr:rowOff>153307</xdr:rowOff>
    </xdr:to>
    <xdr:sp macro="" textlink="">
      <xdr:nvSpPr>
        <xdr:cNvPr id="211" name="円/楕円 210"/>
        <xdr:cNvSpPr/>
      </xdr:nvSpPr>
      <xdr:spPr>
        <a:xfrm>
          <a:off x="3937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138084</xdr:rowOff>
    </xdr:from>
    <xdr:ext cx="736600" cy="259045"/>
    <xdr:sp macro="" textlink="">
      <xdr:nvSpPr>
        <xdr:cNvPr id="212" name="テキスト ボックス 211"/>
        <xdr:cNvSpPr txBox="1"/>
      </xdr:nvSpPr>
      <xdr:spPr>
        <a:xfrm>
          <a:off x="3606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3" name="円/楕円 212"/>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4" name="テキスト ボックス 213"/>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43543</xdr:rowOff>
    </xdr:from>
    <xdr:to>
      <xdr:col>3</xdr:col>
      <xdr:colOff>193675</xdr:colOff>
      <xdr:row>58</xdr:row>
      <xdr:rowOff>145143</xdr:rowOff>
    </xdr:to>
    <xdr:sp macro="" textlink="">
      <xdr:nvSpPr>
        <xdr:cNvPr id="215" name="円/楕円 214"/>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129920</xdr:rowOff>
    </xdr:from>
    <xdr:ext cx="762000" cy="259045"/>
    <xdr:sp macro="" textlink="">
      <xdr:nvSpPr>
        <xdr:cNvPr id="216" name="テキスト ボックス 215"/>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141515</xdr:rowOff>
    </xdr:from>
    <xdr:to>
      <xdr:col>1</xdr:col>
      <xdr:colOff>676275</xdr:colOff>
      <xdr:row>59</xdr:row>
      <xdr:rowOff>71665</xdr:rowOff>
    </xdr:to>
    <xdr:sp macro="" textlink="">
      <xdr:nvSpPr>
        <xdr:cNvPr id="217" name="円/楕円 216"/>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56442</xdr:rowOff>
    </xdr:from>
    <xdr:ext cx="762000" cy="259045"/>
    <xdr:sp macro="" textlink="">
      <xdr:nvSpPr>
        <xdr:cNvPr id="218" name="テキスト ボックス 217"/>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介護給付費等に係る介護保険会計繰出金の増加（平成</a:t>
          </a:r>
          <a:r>
            <a:rPr kumimoji="1" lang="en-US" altLang="ja-JP" sz="1300">
              <a:latin typeface="ＭＳ Ｐゴシック"/>
            </a:rPr>
            <a:t>26</a:t>
          </a:r>
          <a:r>
            <a:rPr kumimoji="1" lang="ja-JP" altLang="en-US" sz="1300">
              <a:latin typeface="ＭＳ Ｐゴシック"/>
            </a:rPr>
            <a:t>年度の前年度比＋</a:t>
          </a:r>
          <a:r>
            <a:rPr kumimoji="1" lang="en-US" altLang="ja-JP" sz="1300">
              <a:latin typeface="ＭＳ Ｐゴシック"/>
            </a:rPr>
            <a:t>3</a:t>
          </a:r>
          <a:r>
            <a:rPr kumimoji="1" lang="ja-JP" altLang="en-US" sz="1300">
              <a:latin typeface="ＭＳ Ｐゴシック"/>
            </a:rPr>
            <a:t>億円）など、主に繰出金の増加により比率は悪化傾向にある。</a:t>
          </a:r>
        </a:p>
        <a:p>
          <a:r>
            <a:rPr kumimoji="1" lang="ja-JP" altLang="en-US" sz="1300">
              <a:latin typeface="ＭＳ Ｐゴシック"/>
            </a:rPr>
            <a:t>また、累積赤字を抱える国民健康保険会計に対する収支補填の繰出金が多額に上っていること等から類似団体平均を上回っており、今後も保険料収納率の向上や医療費の適正化等に取り組み、累積赤字の解消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xdr:rowOff>
    </xdr:from>
    <xdr:to>
      <xdr:col>24</xdr:col>
      <xdr:colOff>31750</xdr:colOff>
      <xdr:row>57</xdr:row>
      <xdr:rowOff>88900</xdr:rowOff>
    </xdr:to>
    <xdr:cxnSp macro="">
      <xdr:nvCxnSpPr>
        <xdr:cNvPr id="251" name="直線コネクタ 250"/>
        <xdr:cNvCxnSpPr/>
      </xdr:nvCxnSpPr>
      <xdr:spPr>
        <a:xfrm>
          <a:off x="15671800" y="9785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12700</xdr:rowOff>
    </xdr:to>
    <xdr:cxnSp macro="">
      <xdr:nvCxnSpPr>
        <xdr:cNvPr id="254" name="直線コネクタ 253"/>
        <xdr:cNvCxnSpPr/>
      </xdr:nvCxnSpPr>
      <xdr:spPr>
        <a:xfrm>
          <a:off x="14782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127000</xdr:rowOff>
    </xdr:to>
    <xdr:cxnSp macro="">
      <xdr:nvCxnSpPr>
        <xdr:cNvPr id="257" name="直線コネクタ 256"/>
        <xdr:cNvCxnSpPr/>
      </xdr:nvCxnSpPr>
      <xdr:spPr>
        <a:xfrm>
          <a:off x="13893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9" name="テキスト ボックス 258"/>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31750</xdr:rowOff>
    </xdr:to>
    <xdr:cxnSp macro="">
      <xdr:nvCxnSpPr>
        <xdr:cNvPr id="260" name="直線コネクタ 259"/>
        <xdr:cNvCxnSpPr/>
      </xdr:nvCxnSpPr>
      <xdr:spPr>
        <a:xfrm flipV="1">
          <a:off x="13004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1" name="フローチャート : 判断 260"/>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2" name="テキスト ボックス 261"/>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63" name="フローチャート :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38100</xdr:rowOff>
    </xdr:from>
    <xdr:to>
      <xdr:col>24</xdr:col>
      <xdr:colOff>82550</xdr:colOff>
      <xdr:row>57</xdr:row>
      <xdr:rowOff>139700</xdr:rowOff>
    </xdr:to>
    <xdr:sp macro="" textlink="">
      <xdr:nvSpPr>
        <xdr:cNvPr id="270" name="円/楕円 269"/>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10177</xdr:rowOff>
    </xdr:from>
    <xdr:ext cx="762000" cy="259045"/>
    <xdr:sp macro="" textlink="">
      <xdr:nvSpPr>
        <xdr:cNvPr id="271" name="その他該当値テキスト"/>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133350</xdr:rowOff>
    </xdr:from>
    <xdr:to>
      <xdr:col>22</xdr:col>
      <xdr:colOff>615950</xdr:colOff>
      <xdr:row>57</xdr:row>
      <xdr:rowOff>63500</xdr:rowOff>
    </xdr:to>
    <xdr:sp macro="" textlink="">
      <xdr:nvSpPr>
        <xdr:cNvPr id="272" name="円/楕円 271"/>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48277</xdr:rowOff>
    </xdr:from>
    <xdr:ext cx="736600" cy="259045"/>
    <xdr:sp macro="" textlink="">
      <xdr:nvSpPr>
        <xdr:cNvPr id="273" name="テキスト ボックス 272"/>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5" name="テキスト ボックス 27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152400</xdr:rowOff>
    </xdr:from>
    <xdr:to>
      <xdr:col>19</xdr:col>
      <xdr:colOff>6350</xdr:colOff>
      <xdr:row>56</xdr:row>
      <xdr:rowOff>82550</xdr:rowOff>
    </xdr:to>
    <xdr:sp macro="" textlink="">
      <xdr:nvSpPr>
        <xdr:cNvPr id="278" name="円/楕円 277"/>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92727</xdr:rowOff>
    </xdr:from>
    <xdr:ext cx="762000" cy="259045"/>
    <xdr:sp macro="" textlink="">
      <xdr:nvSpPr>
        <xdr:cNvPr id="279" name="テキスト ボックス 278"/>
        <xdr:cNvSpPr txBox="1"/>
      </xdr:nvSpPr>
      <xdr:spPr>
        <a:xfrm>
          <a:off x="12623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行財政改革計画に基づき、各種団体等への補助金や事業負担金を定期的に見直していること等から、比率は類似団体平均を下回っており、わずかながら減少傾向にある。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年度は、指定都市移行に伴う交流職員人件費負担金や近隣の広域行政組合に対する負担金支出の終了等により、経常経費充当一般財源が</a:t>
          </a:r>
          <a:r>
            <a:rPr kumimoji="1" lang="en-US" altLang="ja-JP" sz="1300">
              <a:latin typeface="ＭＳ Ｐゴシック"/>
            </a:rPr>
            <a:t>12</a:t>
          </a:r>
          <a:r>
            <a:rPr kumimoji="1" lang="ja-JP" altLang="en-US" sz="1300">
              <a:latin typeface="ＭＳ Ｐゴシック"/>
            </a:rPr>
            <a:t>億円減少し改善したもの。</a:t>
          </a:r>
        </a:p>
        <a:p>
          <a:r>
            <a:rPr kumimoji="1" lang="ja-JP" altLang="en-US" sz="1300">
              <a:latin typeface="ＭＳ Ｐゴシック"/>
            </a:rPr>
            <a:t>今後も必要性や効果等を検証し、継続的な見直しに努める。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127000</xdr:rowOff>
    </xdr:from>
    <xdr:to>
      <xdr:col>24</xdr:col>
      <xdr:colOff>31750</xdr:colOff>
      <xdr:row>33</xdr:row>
      <xdr:rowOff>127000</xdr:rowOff>
    </xdr:to>
    <xdr:cxnSp macro="">
      <xdr:nvCxnSpPr>
        <xdr:cNvPr id="312" name="直線コネクタ 311"/>
        <xdr:cNvCxnSpPr/>
      </xdr:nvCxnSpPr>
      <xdr:spPr>
        <a:xfrm flipV="1">
          <a:off x="15671800" y="56134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127000</xdr:rowOff>
    </xdr:from>
    <xdr:to>
      <xdr:col>22</xdr:col>
      <xdr:colOff>565150</xdr:colOff>
      <xdr:row>33</xdr:row>
      <xdr:rowOff>127000</xdr:rowOff>
    </xdr:to>
    <xdr:cxnSp macro="">
      <xdr:nvCxnSpPr>
        <xdr:cNvPr id="315" name="直線コネクタ 314"/>
        <xdr:cNvCxnSpPr/>
      </xdr:nvCxnSpPr>
      <xdr:spPr>
        <a:xfrm>
          <a:off x="14782800" y="578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127000</xdr:rowOff>
    </xdr:from>
    <xdr:to>
      <xdr:col>21</xdr:col>
      <xdr:colOff>361950</xdr:colOff>
      <xdr:row>33</xdr:row>
      <xdr:rowOff>165100</xdr:rowOff>
    </xdr:to>
    <xdr:cxnSp macro="">
      <xdr:nvCxnSpPr>
        <xdr:cNvPr id="318" name="直線コネクタ 317"/>
        <xdr:cNvCxnSpPr/>
      </xdr:nvCxnSpPr>
      <xdr:spPr>
        <a:xfrm flipV="1">
          <a:off x="13893800" y="578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165100</xdr:rowOff>
    </xdr:from>
    <xdr:to>
      <xdr:col>20</xdr:col>
      <xdr:colOff>158750</xdr:colOff>
      <xdr:row>34</xdr:row>
      <xdr:rowOff>31750</xdr:rowOff>
    </xdr:to>
    <xdr:cxnSp macro="">
      <xdr:nvCxnSpPr>
        <xdr:cNvPr id="321" name="直線コネクタ 320"/>
        <xdr:cNvCxnSpPr/>
      </xdr:nvCxnSpPr>
      <xdr:spPr>
        <a:xfrm flipV="1">
          <a:off x="13004800" y="582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19050</xdr:rowOff>
    </xdr:from>
    <xdr:to>
      <xdr:col>20</xdr:col>
      <xdr:colOff>209550</xdr:colOff>
      <xdr:row>35</xdr:row>
      <xdr:rowOff>120650</xdr:rowOff>
    </xdr:to>
    <xdr:sp macro="" textlink="">
      <xdr:nvSpPr>
        <xdr:cNvPr id="322" name="フローチャート :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24" name="フローチャート : 判断 323"/>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76200</xdr:rowOff>
    </xdr:from>
    <xdr:to>
      <xdr:col>24</xdr:col>
      <xdr:colOff>82550</xdr:colOff>
      <xdr:row>33</xdr:row>
      <xdr:rowOff>6350</xdr:rowOff>
    </xdr:to>
    <xdr:sp macro="" textlink="">
      <xdr:nvSpPr>
        <xdr:cNvPr id="331" name="円/楕円 330"/>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156227</xdr:rowOff>
    </xdr:from>
    <xdr:ext cx="762000" cy="259045"/>
    <xdr:sp macro="" textlink="">
      <xdr:nvSpPr>
        <xdr:cNvPr id="332" name="補助費等該当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76200</xdr:rowOff>
    </xdr:from>
    <xdr:to>
      <xdr:col>22</xdr:col>
      <xdr:colOff>615950</xdr:colOff>
      <xdr:row>34</xdr:row>
      <xdr:rowOff>6350</xdr:rowOff>
    </xdr:to>
    <xdr:sp macro="" textlink="">
      <xdr:nvSpPr>
        <xdr:cNvPr id="333" name="円/楕円 332"/>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16527</xdr:rowOff>
    </xdr:from>
    <xdr:ext cx="736600" cy="259045"/>
    <xdr:sp macro="" textlink="">
      <xdr:nvSpPr>
        <xdr:cNvPr id="334" name="テキスト ボックス 333"/>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76200</xdr:rowOff>
    </xdr:from>
    <xdr:to>
      <xdr:col>21</xdr:col>
      <xdr:colOff>412750</xdr:colOff>
      <xdr:row>34</xdr:row>
      <xdr:rowOff>6350</xdr:rowOff>
    </xdr:to>
    <xdr:sp macro="" textlink="">
      <xdr:nvSpPr>
        <xdr:cNvPr id="335" name="円/楕円 334"/>
        <xdr:cNvSpPr/>
      </xdr:nvSpPr>
      <xdr:spPr>
        <a:xfrm>
          <a:off x="14732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16527</xdr:rowOff>
    </xdr:from>
    <xdr:ext cx="762000" cy="259045"/>
    <xdr:sp macro="" textlink="">
      <xdr:nvSpPr>
        <xdr:cNvPr id="336" name="テキスト ボックス 335"/>
        <xdr:cNvSpPr txBox="1"/>
      </xdr:nvSpPr>
      <xdr:spPr>
        <a:xfrm>
          <a:off x="14401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114300</xdr:rowOff>
    </xdr:from>
    <xdr:to>
      <xdr:col>20</xdr:col>
      <xdr:colOff>209550</xdr:colOff>
      <xdr:row>34</xdr:row>
      <xdr:rowOff>44450</xdr:rowOff>
    </xdr:to>
    <xdr:sp macro="" textlink="">
      <xdr:nvSpPr>
        <xdr:cNvPr id="337" name="円/楕円 336"/>
        <xdr:cNvSpPr/>
      </xdr:nvSpPr>
      <xdr:spPr>
        <a:xfrm>
          <a:off x="13843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54627</xdr:rowOff>
    </xdr:from>
    <xdr:ext cx="762000" cy="259045"/>
    <xdr:sp macro="" textlink="">
      <xdr:nvSpPr>
        <xdr:cNvPr id="338" name="テキスト ボックス 337"/>
        <xdr:cNvSpPr txBox="1"/>
      </xdr:nvSpPr>
      <xdr:spPr>
        <a:xfrm>
          <a:off x="13512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152400</xdr:rowOff>
    </xdr:from>
    <xdr:to>
      <xdr:col>19</xdr:col>
      <xdr:colOff>6350</xdr:colOff>
      <xdr:row>34</xdr:row>
      <xdr:rowOff>82550</xdr:rowOff>
    </xdr:to>
    <xdr:sp macro="" textlink="">
      <xdr:nvSpPr>
        <xdr:cNvPr id="339" name="円/楕円 338"/>
        <xdr:cNvSpPr/>
      </xdr:nvSpPr>
      <xdr:spPr>
        <a:xfrm>
          <a:off x="12954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92727</xdr:rowOff>
    </xdr:from>
    <xdr:ext cx="762000" cy="259045"/>
    <xdr:sp macro="" textlink="">
      <xdr:nvSpPr>
        <xdr:cNvPr id="340" name="テキスト ボックス 339"/>
        <xdr:cNvSpPr txBox="1"/>
      </xdr:nvSpPr>
      <xdr:spPr>
        <a:xfrm>
          <a:off x="12623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12</a:t>
          </a:r>
          <a:r>
            <a:rPr kumimoji="1" lang="ja-JP" altLang="en-US" sz="1300">
              <a:latin typeface="ＭＳ Ｐゴシック"/>
            </a:rPr>
            <a:t>年度以降、投資的経費の抑制や繰上償還の推進等に取り組み、臨時財政対策債分を除く元利償還金が減少傾向（平成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140</a:t>
          </a:r>
          <a:r>
            <a:rPr kumimoji="1" lang="ja-JP" altLang="en-US" sz="1300">
              <a:latin typeface="ＭＳ Ｐゴシック"/>
            </a:rPr>
            <a:t>億円）にあること等により改善している。</a:t>
          </a:r>
        </a:p>
        <a:p>
          <a:r>
            <a:rPr kumimoji="1" lang="ja-JP" altLang="en-US" sz="1300">
              <a:latin typeface="ＭＳ Ｐゴシック"/>
            </a:rPr>
            <a:t>今後は、国県道整備に係る市債や臨時財政対策債の発行により公債費は増加すると見込まれるものの、財政の中期見通しに基づく投資的経費の総額管理等による計画的な市債発行により、公債費負担の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74</xdr:row>
      <xdr:rowOff>170543</xdr:rowOff>
    </xdr:to>
    <xdr:cxnSp macro="">
      <xdr:nvCxnSpPr>
        <xdr:cNvPr id="375" name="直線コネクタ 374"/>
        <xdr:cNvCxnSpPr/>
      </xdr:nvCxnSpPr>
      <xdr:spPr>
        <a:xfrm flipV="1">
          <a:off x="3987800" y="12814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170543</xdr:rowOff>
    </xdr:from>
    <xdr:to>
      <xdr:col>5</xdr:col>
      <xdr:colOff>549275</xdr:colOff>
      <xdr:row>75</xdr:row>
      <xdr:rowOff>53522</xdr:rowOff>
    </xdr:to>
    <xdr:cxnSp macro="">
      <xdr:nvCxnSpPr>
        <xdr:cNvPr id="378" name="直線コネクタ 377"/>
        <xdr:cNvCxnSpPr/>
      </xdr:nvCxnSpPr>
      <xdr:spPr>
        <a:xfrm flipV="1">
          <a:off x="3098800" y="12857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53522</xdr:rowOff>
    </xdr:from>
    <xdr:to>
      <xdr:col>4</xdr:col>
      <xdr:colOff>346075</xdr:colOff>
      <xdr:row>75</xdr:row>
      <xdr:rowOff>129722</xdr:rowOff>
    </xdr:to>
    <xdr:cxnSp macro="">
      <xdr:nvCxnSpPr>
        <xdr:cNvPr id="381" name="直線コネクタ 380"/>
        <xdr:cNvCxnSpPr/>
      </xdr:nvCxnSpPr>
      <xdr:spPr>
        <a:xfrm flipV="1">
          <a:off x="2209800" y="12912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129722</xdr:rowOff>
    </xdr:from>
    <xdr:to>
      <xdr:col>3</xdr:col>
      <xdr:colOff>142875</xdr:colOff>
      <xdr:row>75</xdr:row>
      <xdr:rowOff>129722</xdr:rowOff>
    </xdr:to>
    <xdr:cxnSp macro="">
      <xdr:nvCxnSpPr>
        <xdr:cNvPr id="384" name="直線コネクタ 383"/>
        <xdr:cNvCxnSpPr/>
      </xdr:nvCxnSpPr>
      <xdr:spPr>
        <a:xfrm>
          <a:off x="1320800" y="12988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119743</xdr:rowOff>
    </xdr:from>
    <xdr:to>
      <xdr:col>3</xdr:col>
      <xdr:colOff>193675</xdr:colOff>
      <xdr:row>75</xdr:row>
      <xdr:rowOff>49893</xdr:rowOff>
    </xdr:to>
    <xdr:sp macro="" textlink="">
      <xdr:nvSpPr>
        <xdr:cNvPr id="385" name="フローチャート : 判断 384"/>
        <xdr:cNvSpPr/>
      </xdr:nvSpPr>
      <xdr:spPr>
        <a:xfrm>
          <a:off x="2159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60070</xdr:rowOff>
    </xdr:from>
    <xdr:ext cx="762000" cy="259045"/>
    <xdr:sp macro="" textlink="">
      <xdr:nvSpPr>
        <xdr:cNvPr id="386" name="テキスト ボックス 385"/>
        <xdr:cNvSpPr txBox="1"/>
      </xdr:nvSpPr>
      <xdr:spPr>
        <a:xfrm>
          <a:off x="1828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141515</xdr:rowOff>
    </xdr:from>
    <xdr:to>
      <xdr:col>1</xdr:col>
      <xdr:colOff>676275</xdr:colOff>
      <xdr:row>75</xdr:row>
      <xdr:rowOff>71665</xdr:rowOff>
    </xdr:to>
    <xdr:sp macro="" textlink="">
      <xdr:nvSpPr>
        <xdr:cNvPr id="387" name="フローチャート : 判断 386"/>
        <xdr:cNvSpPr/>
      </xdr:nvSpPr>
      <xdr:spPr>
        <a:xfrm>
          <a:off x="1270000" y="1282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81842</xdr:rowOff>
    </xdr:from>
    <xdr:ext cx="762000" cy="259045"/>
    <xdr:sp macro="" textlink="">
      <xdr:nvSpPr>
        <xdr:cNvPr id="388" name="テキスト ボックス 387"/>
        <xdr:cNvSpPr txBox="1"/>
      </xdr:nvSpPr>
      <xdr:spPr>
        <a:xfrm>
          <a:off x="939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94" name="円/楕円 393"/>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95"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119743</xdr:rowOff>
    </xdr:from>
    <xdr:to>
      <xdr:col>5</xdr:col>
      <xdr:colOff>600075</xdr:colOff>
      <xdr:row>75</xdr:row>
      <xdr:rowOff>49893</xdr:rowOff>
    </xdr:to>
    <xdr:sp macro="" textlink="">
      <xdr:nvSpPr>
        <xdr:cNvPr id="396" name="円/楕円 395"/>
        <xdr:cNvSpPr/>
      </xdr:nvSpPr>
      <xdr:spPr>
        <a:xfrm>
          <a:off x="3937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60070</xdr:rowOff>
    </xdr:from>
    <xdr:ext cx="736600" cy="259045"/>
    <xdr:sp macro="" textlink="">
      <xdr:nvSpPr>
        <xdr:cNvPr id="397" name="テキスト ボックス 396"/>
        <xdr:cNvSpPr txBox="1"/>
      </xdr:nvSpPr>
      <xdr:spPr>
        <a:xfrm>
          <a:off x="3606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2722</xdr:rowOff>
    </xdr:from>
    <xdr:to>
      <xdr:col>4</xdr:col>
      <xdr:colOff>396875</xdr:colOff>
      <xdr:row>75</xdr:row>
      <xdr:rowOff>104322</xdr:rowOff>
    </xdr:to>
    <xdr:sp macro="" textlink="">
      <xdr:nvSpPr>
        <xdr:cNvPr id="398" name="円/楕円 397"/>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114499</xdr:rowOff>
    </xdr:from>
    <xdr:ext cx="762000" cy="259045"/>
    <xdr:sp macro="" textlink="">
      <xdr:nvSpPr>
        <xdr:cNvPr id="399" name="テキスト ボックス 398"/>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78922</xdr:rowOff>
    </xdr:from>
    <xdr:to>
      <xdr:col>3</xdr:col>
      <xdr:colOff>193675</xdr:colOff>
      <xdr:row>76</xdr:row>
      <xdr:rowOff>9072</xdr:rowOff>
    </xdr:to>
    <xdr:sp macro="" textlink="">
      <xdr:nvSpPr>
        <xdr:cNvPr id="400" name="円/楕円 399"/>
        <xdr:cNvSpPr/>
      </xdr:nvSpPr>
      <xdr:spPr>
        <a:xfrm>
          <a:off x="2159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165298</xdr:rowOff>
    </xdr:from>
    <xdr:ext cx="762000" cy="259045"/>
    <xdr:sp macro="" textlink="">
      <xdr:nvSpPr>
        <xdr:cNvPr id="401" name="テキスト ボックス 400"/>
        <xdr:cNvSpPr txBox="1"/>
      </xdr:nvSpPr>
      <xdr:spPr>
        <a:xfrm>
          <a:off x="1828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78922</xdr:rowOff>
    </xdr:from>
    <xdr:to>
      <xdr:col>1</xdr:col>
      <xdr:colOff>676275</xdr:colOff>
      <xdr:row>76</xdr:row>
      <xdr:rowOff>9072</xdr:rowOff>
    </xdr:to>
    <xdr:sp macro="" textlink="">
      <xdr:nvSpPr>
        <xdr:cNvPr id="402" name="円/楕円 401"/>
        <xdr:cNvSpPr/>
      </xdr:nvSpPr>
      <xdr:spPr>
        <a:xfrm>
          <a:off x="1270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165298</xdr:rowOff>
    </xdr:from>
    <xdr:ext cx="762000" cy="259045"/>
    <xdr:sp macro="" textlink="">
      <xdr:nvSpPr>
        <xdr:cNvPr id="403" name="テキスト ボックス 402"/>
        <xdr:cNvSpPr txBox="1"/>
      </xdr:nvSpPr>
      <xdr:spPr>
        <a:xfrm>
          <a:off x="939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扶助費に係る経常経費充当一般財源の増加（平成</a:t>
          </a:r>
          <a:r>
            <a:rPr kumimoji="1" lang="en-US" altLang="ja-JP" sz="1300">
              <a:latin typeface="ＭＳ Ｐゴシック"/>
            </a:rPr>
            <a:t>26</a:t>
          </a:r>
          <a:r>
            <a:rPr kumimoji="1" lang="ja-JP" altLang="en-US" sz="1300">
              <a:latin typeface="ＭＳ Ｐゴシック"/>
            </a:rPr>
            <a:t>年度の前年度比＋</a:t>
          </a:r>
          <a:r>
            <a:rPr kumimoji="1" lang="en-US" altLang="ja-JP" sz="1300">
              <a:latin typeface="ＭＳ Ｐゴシック"/>
            </a:rPr>
            <a:t>18</a:t>
          </a:r>
          <a:r>
            <a:rPr kumimoji="1" lang="ja-JP" altLang="en-US" sz="1300">
              <a:latin typeface="ＭＳ Ｐゴシック"/>
            </a:rPr>
            <a:t>億円）等により比率は悪化傾向で、加えて、平成</a:t>
          </a:r>
          <a:r>
            <a:rPr kumimoji="1" lang="en-US" altLang="ja-JP" sz="1300">
              <a:latin typeface="ＭＳ Ｐゴシック"/>
            </a:rPr>
            <a:t>26</a:t>
          </a:r>
          <a:r>
            <a:rPr kumimoji="1" lang="ja-JP" altLang="en-US" sz="1300">
              <a:latin typeface="ＭＳ Ｐゴシック"/>
            </a:rPr>
            <a:t>年度は人事委員会勧告を踏まえた給与改定（月例給平均</a:t>
          </a:r>
          <a:r>
            <a:rPr kumimoji="1" lang="en-US" altLang="ja-JP" sz="1300">
              <a:latin typeface="ＭＳ Ｐゴシック"/>
            </a:rPr>
            <a:t>+0.43</a:t>
          </a:r>
          <a:r>
            <a:rPr kumimoji="1" lang="ja-JP" altLang="en-US" sz="1300">
              <a:latin typeface="ＭＳ Ｐゴシック"/>
            </a:rPr>
            <a:t>％等）や前年度の給与削減からの復元等による人件費の経常経費充当一般財源の増加（前年度比＋</a:t>
          </a:r>
          <a:r>
            <a:rPr kumimoji="1" lang="en-US" altLang="ja-JP" sz="1300">
              <a:latin typeface="ＭＳ Ｐゴシック"/>
            </a:rPr>
            <a:t>24</a:t>
          </a:r>
          <a:r>
            <a:rPr kumimoji="1" lang="ja-JP" altLang="en-US" sz="1300">
              <a:latin typeface="ＭＳ Ｐゴシック"/>
            </a:rPr>
            <a:t>億円）が影響している。</a:t>
          </a:r>
          <a:endParaRPr kumimoji="1" lang="en-US" altLang="ja-JP" sz="1300">
            <a:latin typeface="ＭＳ Ｐゴシック"/>
          </a:endParaRPr>
        </a:p>
        <a:p>
          <a:r>
            <a:rPr kumimoji="1" lang="ja-JP" altLang="en-US" sz="1300">
              <a:latin typeface="ＭＳ Ｐゴシック"/>
            </a:rPr>
            <a:t>今後も行財政改革に取り組み、比率の改善に努める。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xdr:rowOff>
    </xdr:from>
    <xdr:to>
      <xdr:col>24</xdr:col>
      <xdr:colOff>31750</xdr:colOff>
      <xdr:row>75</xdr:row>
      <xdr:rowOff>155575</xdr:rowOff>
    </xdr:to>
    <xdr:cxnSp macro="">
      <xdr:nvCxnSpPr>
        <xdr:cNvPr id="440" name="直線コネクタ 439"/>
        <xdr:cNvCxnSpPr/>
      </xdr:nvCxnSpPr>
      <xdr:spPr>
        <a:xfrm>
          <a:off x="15671800" y="1287145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95902</xdr:rowOff>
    </xdr:from>
    <xdr:ext cx="762000" cy="259045"/>
    <xdr:sp macro="" textlink="">
      <xdr:nvSpPr>
        <xdr:cNvPr id="441" name="公債費以外平均値テキスト"/>
        <xdr:cNvSpPr txBox="1"/>
      </xdr:nvSpPr>
      <xdr:spPr>
        <a:xfrm>
          <a:off x="16598900" y="1312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98425</xdr:rowOff>
    </xdr:from>
    <xdr:to>
      <xdr:col>22</xdr:col>
      <xdr:colOff>565150</xdr:colOff>
      <xdr:row>75</xdr:row>
      <xdr:rowOff>12700</xdr:rowOff>
    </xdr:to>
    <xdr:cxnSp macro="">
      <xdr:nvCxnSpPr>
        <xdr:cNvPr id="443" name="直線コネクタ 442"/>
        <xdr:cNvCxnSpPr/>
      </xdr:nvCxnSpPr>
      <xdr:spPr>
        <a:xfrm>
          <a:off x="14782800" y="12785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5" name="テキスト ボックス 444"/>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98425</xdr:rowOff>
    </xdr:from>
    <xdr:to>
      <xdr:col>21</xdr:col>
      <xdr:colOff>361950</xdr:colOff>
      <xdr:row>74</xdr:row>
      <xdr:rowOff>165100</xdr:rowOff>
    </xdr:to>
    <xdr:cxnSp macro="">
      <xdr:nvCxnSpPr>
        <xdr:cNvPr id="446" name="直線コネクタ 445"/>
        <xdr:cNvCxnSpPr/>
      </xdr:nvCxnSpPr>
      <xdr:spPr>
        <a:xfrm flipV="1">
          <a:off x="13893800" y="127857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114952</xdr:rowOff>
    </xdr:from>
    <xdr:ext cx="762000" cy="259045"/>
    <xdr:sp macro="" textlink="">
      <xdr:nvSpPr>
        <xdr:cNvPr id="448" name="テキスト ボックス 447"/>
        <xdr:cNvSpPr txBox="1"/>
      </xdr:nvSpPr>
      <xdr:spPr>
        <a:xfrm>
          <a:off x="14401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165100</xdr:rowOff>
    </xdr:from>
    <xdr:to>
      <xdr:col>20</xdr:col>
      <xdr:colOff>158750</xdr:colOff>
      <xdr:row>75</xdr:row>
      <xdr:rowOff>50800</xdr:rowOff>
    </xdr:to>
    <xdr:cxnSp macro="">
      <xdr:nvCxnSpPr>
        <xdr:cNvPr id="449" name="直線コネクタ 448"/>
        <xdr:cNvCxnSpPr/>
      </xdr:nvCxnSpPr>
      <xdr:spPr>
        <a:xfrm flipV="1">
          <a:off x="13004800" y="1285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50" name="フローチャート : 判断 449"/>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51" name="テキスト ボックス 450"/>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142875</xdr:rowOff>
    </xdr:from>
    <xdr:to>
      <xdr:col>19</xdr:col>
      <xdr:colOff>6350</xdr:colOff>
      <xdr:row>75</xdr:row>
      <xdr:rowOff>73025</xdr:rowOff>
    </xdr:to>
    <xdr:sp macro="" textlink="">
      <xdr:nvSpPr>
        <xdr:cNvPr id="452" name="フローチャート : 判断 451"/>
        <xdr:cNvSpPr/>
      </xdr:nvSpPr>
      <xdr:spPr>
        <a:xfrm>
          <a:off x="12954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83202</xdr:rowOff>
    </xdr:from>
    <xdr:ext cx="762000" cy="259045"/>
    <xdr:sp macro="" textlink="">
      <xdr:nvSpPr>
        <xdr:cNvPr id="453" name="テキスト ボックス 452"/>
        <xdr:cNvSpPr txBox="1"/>
      </xdr:nvSpPr>
      <xdr:spPr>
        <a:xfrm>
          <a:off x="12623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104775</xdr:rowOff>
    </xdr:from>
    <xdr:to>
      <xdr:col>24</xdr:col>
      <xdr:colOff>82550</xdr:colOff>
      <xdr:row>76</xdr:row>
      <xdr:rowOff>34925</xdr:rowOff>
    </xdr:to>
    <xdr:sp macro="" textlink="">
      <xdr:nvSpPr>
        <xdr:cNvPr id="459" name="円/楕円 458"/>
        <xdr:cNvSpPr/>
      </xdr:nvSpPr>
      <xdr:spPr>
        <a:xfrm>
          <a:off x="164592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121302</xdr:rowOff>
    </xdr:from>
    <xdr:ext cx="762000" cy="259045"/>
    <xdr:sp macro="" textlink="">
      <xdr:nvSpPr>
        <xdr:cNvPr id="460" name="公債費以外該当値テキスト"/>
        <xdr:cNvSpPr txBox="1"/>
      </xdr:nvSpPr>
      <xdr:spPr>
        <a:xfrm>
          <a:off x="16598900" y="1280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133350</xdr:rowOff>
    </xdr:from>
    <xdr:to>
      <xdr:col>22</xdr:col>
      <xdr:colOff>615950</xdr:colOff>
      <xdr:row>75</xdr:row>
      <xdr:rowOff>63500</xdr:rowOff>
    </xdr:to>
    <xdr:sp macro="" textlink="">
      <xdr:nvSpPr>
        <xdr:cNvPr id="461" name="円/楕円 460"/>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73677</xdr:rowOff>
    </xdr:from>
    <xdr:ext cx="736600" cy="259045"/>
    <xdr:sp macro="" textlink="">
      <xdr:nvSpPr>
        <xdr:cNvPr id="462" name="テキスト ボックス 461"/>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47625</xdr:rowOff>
    </xdr:from>
    <xdr:to>
      <xdr:col>21</xdr:col>
      <xdr:colOff>412750</xdr:colOff>
      <xdr:row>74</xdr:row>
      <xdr:rowOff>149225</xdr:rowOff>
    </xdr:to>
    <xdr:sp macro="" textlink="">
      <xdr:nvSpPr>
        <xdr:cNvPr id="463" name="円/楕円 462"/>
        <xdr:cNvSpPr/>
      </xdr:nvSpPr>
      <xdr:spPr>
        <a:xfrm>
          <a:off x="14732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159402</xdr:rowOff>
    </xdr:from>
    <xdr:ext cx="762000" cy="259045"/>
    <xdr:sp macro="" textlink="">
      <xdr:nvSpPr>
        <xdr:cNvPr id="464" name="テキスト ボックス 463"/>
        <xdr:cNvSpPr txBox="1"/>
      </xdr:nvSpPr>
      <xdr:spPr>
        <a:xfrm>
          <a:off x="14401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114300</xdr:rowOff>
    </xdr:from>
    <xdr:to>
      <xdr:col>20</xdr:col>
      <xdr:colOff>209550</xdr:colOff>
      <xdr:row>75</xdr:row>
      <xdr:rowOff>44450</xdr:rowOff>
    </xdr:to>
    <xdr:sp macro="" textlink="">
      <xdr:nvSpPr>
        <xdr:cNvPr id="465" name="円/楕円 464"/>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54627</xdr:rowOff>
    </xdr:from>
    <xdr:ext cx="762000" cy="259045"/>
    <xdr:sp macro="" textlink="">
      <xdr:nvSpPr>
        <xdr:cNvPr id="466" name="テキスト ボックス 465"/>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0</xdr:rowOff>
    </xdr:from>
    <xdr:to>
      <xdr:col>19</xdr:col>
      <xdr:colOff>6350</xdr:colOff>
      <xdr:row>75</xdr:row>
      <xdr:rowOff>101600</xdr:rowOff>
    </xdr:to>
    <xdr:sp macro="" textlink="">
      <xdr:nvSpPr>
        <xdr:cNvPr id="467" name="円/楕円 466"/>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86377</xdr:rowOff>
    </xdr:from>
    <xdr:ext cx="762000" cy="259045"/>
    <xdr:sp macro="" textlink="">
      <xdr:nvSpPr>
        <xdr:cNvPr id="468" name="テキスト ボックス 467"/>
        <xdr:cNvSpPr txBox="1"/>
      </xdr:nvSpPr>
      <xdr:spPr>
        <a:xfrm>
          <a:off x="12623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熊本県熊本市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113269</xdr:rowOff>
    </xdr:from>
    <xdr:to>
      <xdr:col>4</xdr:col>
      <xdr:colOff>1117600</xdr:colOff>
      <xdr:row>16</xdr:row>
      <xdr:rowOff>69606</xdr:rowOff>
    </xdr:to>
    <xdr:cxnSp macro="">
      <xdr:nvCxnSpPr>
        <xdr:cNvPr id="48" name="直線コネクタ 47"/>
        <xdr:cNvCxnSpPr/>
      </xdr:nvCxnSpPr>
      <xdr:spPr bwMode="auto">
        <a:xfrm flipV="1">
          <a:off x="5003800" y="2732644"/>
          <a:ext cx="647700" cy="12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107920</xdr:rowOff>
    </xdr:from>
    <xdr:to>
      <xdr:col>4</xdr:col>
      <xdr:colOff>469900</xdr:colOff>
      <xdr:row>16</xdr:row>
      <xdr:rowOff>69606</xdr:rowOff>
    </xdr:to>
    <xdr:cxnSp macro="">
      <xdr:nvCxnSpPr>
        <xdr:cNvPr id="51" name="直線コネクタ 50"/>
        <xdr:cNvCxnSpPr/>
      </xdr:nvCxnSpPr>
      <xdr:spPr bwMode="auto">
        <a:xfrm>
          <a:off x="4305300" y="2727295"/>
          <a:ext cx="698500" cy="13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89997</xdr:rowOff>
    </xdr:from>
    <xdr:to>
      <xdr:col>3</xdr:col>
      <xdr:colOff>904875</xdr:colOff>
      <xdr:row>15</xdr:row>
      <xdr:rowOff>107920</xdr:rowOff>
    </xdr:to>
    <xdr:cxnSp macro="">
      <xdr:nvCxnSpPr>
        <xdr:cNvPr id="54" name="直線コネクタ 53"/>
        <xdr:cNvCxnSpPr/>
      </xdr:nvCxnSpPr>
      <xdr:spPr bwMode="auto">
        <a:xfrm>
          <a:off x="3606800" y="2709372"/>
          <a:ext cx="698500" cy="17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89997</xdr:rowOff>
    </xdr:from>
    <xdr:to>
      <xdr:col>3</xdr:col>
      <xdr:colOff>206375</xdr:colOff>
      <xdr:row>15</xdr:row>
      <xdr:rowOff>103668</xdr:rowOff>
    </xdr:to>
    <xdr:cxnSp macro="">
      <xdr:nvCxnSpPr>
        <xdr:cNvPr id="57" name="直線コネクタ 56"/>
        <xdr:cNvCxnSpPr/>
      </xdr:nvCxnSpPr>
      <xdr:spPr bwMode="auto">
        <a:xfrm flipV="1">
          <a:off x="2908300" y="2709372"/>
          <a:ext cx="698500" cy="13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62469</xdr:rowOff>
    </xdr:from>
    <xdr:to>
      <xdr:col>5</xdr:col>
      <xdr:colOff>34925</xdr:colOff>
      <xdr:row>15</xdr:row>
      <xdr:rowOff>164069</xdr:rowOff>
    </xdr:to>
    <xdr:sp macro="" textlink="">
      <xdr:nvSpPr>
        <xdr:cNvPr id="67" name="円/楕円 66"/>
        <xdr:cNvSpPr/>
      </xdr:nvSpPr>
      <xdr:spPr bwMode="auto">
        <a:xfrm>
          <a:off x="5600700" y="268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78996</xdr:rowOff>
    </xdr:from>
    <xdr:ext cx="762000" cy="259045"/>
    <xdr:sp macro="" textlink="">
      <xdr:nvSpPr>
        <xdr:cNvPr id="68" name="人口1人当たり決算額の推移該当値テキスト130"/>
        <xdr:cNvSpPr txBox="1"/>
      </xdr:nvSpPr>
      <xdr:spPr>
        <a:xfrm>
          <a:off x="5740400" y="25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66,342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18806</xdr:rowOff>
    </xdr:from>
    <xdr:to>
      <xdr:col>4</xdr:col>
      <xdr:colOff>520700</xdr:colOff>
      <xdr:row>16</xdr:row>
      <xdr:rowOff>120406</xdr:rowOff>
    </xdr:to>
    <xdr:sp macro="" textlink="">
      <xdr:nvSpPr>
        <xdr:cNvPr id="69" name="円/楕円 68"/>
        <xdr:cNvSpPr/>
      </xdr:nvSpPr>
      <xdr:spPr bwMode="auto">
        <a:xfrm>
          <a:off x="4953000" y="280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130583</xdr:rowOff>
    </xdr:from>
    <xdr:ext cx="736600" cy="259045"/>
    <xdr:sp macro="" textlink="">
      <xdr:nvSpPr>
        <xdr:cNvPr id="70" name="テキスト ボックス 69"/>
        <xdr:cNvSpPr txBox="1"/>
      </xdr:nvSpPr>
      <xdr:spPr>
        <a:xfrm>
          <a:off x="4622800" y="257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63,547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57120</xdr:rowOff>
    </xdr:from>
    <xdr:to>
      <xdr:col>3</xdr:col>
      <xdr:colOff>955675</xdr:colOff>
      <xdr:row>15</xdr:row>
      <xdr:rowOff>158720</xdr:rowOff>
    </xdr:to>
    <xdr:sp macro="" textlink="">
      <xdr:nvSpPr>
        <xdr:cNvPr id="71" name="円/楕円 70"/>
        <xdr:cNvSpPr/>
      </xdr:nvSpPr>
      <xdr:spPr bwMode="auto">
        <a:xfrm>
          <a:off x="4254500" y="267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168897</xdr:rowOff>
    </xdr:from>
    <xdr:ext cx="762000" cy="259045"/>
    <xdr:sp macro="" textlink="">
      <xdr:nvSpPr>
        <xdr:cNvPr id="72" name="テキスト ボックス 71"/>
        <xdr:cNvSpPr txBox="1"/>
      </xdr:nvSpPr>
      <xdr:spPr>
        <a:xfrm>
          <a:off x="3924300" y="244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66,459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39197</xdr:rowOff>
    </xdr:from>
    <xdr:to>
      <xdr:col>3</xdr:col>
      <xdr:colOff>257175</xdr:colOff>
      <xdr:row>15</xdr:row>
      <xdr:rowOff>140797</xdr:rowOff>
    </xdr:to>
    <xdr:sp macro="" textlink="">
      <xdr:nvSpPr>
        <xdr:cNvPr id="73" name="円/楕円 72"/>
        <xdr:cNvSpPr/>
      </xdr:nvSpPr>
      <xdr:spPr bwMode="auto">
        <a:xfrm>
          <a:off x="3556000" y="265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150974</xdr:rowOff>
    </xdr:from>
    <xdr:ext cx="762000" cy="259045"/>
    <xdr:sp macro="" textlink="">
      <xdr:nvSpPr>
        <xdr:cNvPr id="74" name="テキスト ボックス 73"/>
        <xdr:cNvSpPr txBox="1"/>
      </xdr:nvSpPr>
      <xdr:spPr>
        <a:xfrm>
          <a:off x="3225800" y="24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66,851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52868</xdr:rowOff>
    </xdr:from>
    <xdr:to>
      <xdr:col>2</xdr:col>
      <xdr:colOff>692150</xdr:colOff>
      <xdr:row>15</xdr:row>
      <xdr:rowOff>154468</xdr:rowOff>
    </xdr:to>
    <xdr:sp macro="" textlink="">
      <xdr:nvSpPr>
        <xdr:cNvPr id="75" name="円/楕円 74"/>
        <xdr:cNvSpPr/>
      </xdr:nvSpPr>
      <xdr:spPr bwMode="auto">
        <a:xfrm>
          <a:off x="2857500" y="267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164645</xdr:rowOff>
    </xdr:from>
    <xdr:ext cx="762000" cy="259045"/>
    <xdr:sp macro="" textlink="">
      <xdr:nvSpPr>
        <xdr:cNvPr id="76" name="テキスト ボックス 75"/>
        <xdr:cNvSpPr txBox="1"/>
      </xdr:nvSpPr>
      <xdr:spPr>
        <a:xfrm>
          <a:off x="2527300" y="24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220231</xdr:rowOff>
    </xdr:from>
    <xdr:to>
      <xdr:col>4</xdr:col>
      <xdr:colOff>1117600</xdr:colOff>
      <xdr:row>35</xdr:row>
      <xdr:rowOff>265950</xdr:rowOff>
    </xdr:to>
    <xdr:cxnSp macro="">
      <xdr:nvCxnSpPr>
        <xdr:cNvPr id="110" name="直線コネクタ 109"/>
        <xdr:cNvCxnSpPr/>
      </xdr:nvCxnSpPr>
      <xdr:spPr bwMode="auto">
        <a:xfrm>
          <a:off x="5003800" y="6830581"/>
          <a:ext cx="647700" cy="4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200609</xdr:rowOff>
    </xdr:from>
    <xdr:to>
      <xdr:col>4</xdr:col>
      <xdr:colOff>469900</xdr:colOff>
      <xdr:row>35</xdr:row>
      <xdr:rowOff>220231</xdr:rowOff>
    </xdr:to>
    <xdr:cxnSp macro="">
      <xdr:nvCxnSpPr>
        <xdr:cNvPr id="113" name="直線コネクタ 112"/>
        <xdr:cNvCxnSpPr/>
      </xdr:nvCxnSpPr>
      <xdr:spPr bwMode="auto">
        <a:xfrm>
          <a:off x="4305300" y="6810959"/>
          <a:ext cx="698500" cy="19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133972</xdr:rowOff>
    </xdr:from>
    <xdr:to>
      <xdr:col>3</xdr:col>
      <xdr:colOff>904875</xdr:colOff>
      <xdr:row>35</xdr:row>
      <xdr:rowOff>200609</xdr:rowOff>
    </xdr:to>
    <xdr:cxnSp macro="">
      <xdr:nvCxnSpPr>
        <xdr:cNvPr id="116" name="直線コネクタ 115"/>
        <xdr:cNvCxnSpPr/>
      </xdr:nvCxnSpPr>
      <xdr:spPr bwMode="auto">
        <a:xfrm>
          <a:off x="3606800" y="6744322"/>
          <a:ext cx="698500" cy="6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133972</xdr:rowOff>
    </xdr:from>
    <xdr:to>
      <xdr:col>3</xdr:col>
      <xdr:colOff>206375</xdr:colOff>
      <xdr:row>35</xdr:row>
      <xdr:rowOff>176911</xdr:rowOff>
    </xdr:to>
    <xdr:cxnSp macro="">
      <xdr:nvCxnSpPr>
        <xdr:cNvPr id="119" name="直線コネクタ 118"/>
        <xdr:cNvCxnSpPr/>
      </xdr:nvCxnSpPr>
      <xdr:spPr bwMode="auto">
        <a:xfrm flipV="1">
          <a:off x="2908300" y="6744322"/>
          <a:ext cx="698500" cy="4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275958</xdr:rowOff>
    </xdr:from>
    <xdr:to>
      <xdr:col>3</xdr:col>
      <xdr:colOff>257175</xdr:colOff>
      <xdr:row>36</xdr:row>
      <xdr:rowOff>34658</xdr:rowOff>
    </xdr:to>
    <xdr:sp macro="" textlink="">
      <xdr:nvSpPr>
        <xdr:cNvPr id="120" name="フローチャート : 判断 119"/>
        <xdr:cNvSpPr/>
      </xdr:nvSpPr>
      <xdr:spPr bwMode="auto">
        <a:xfrm>
          <a:off x="3556000" y="6886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19435</xdr:rowOff>
    </xdr:from>
    <xdr:ext cx="762000" cy="259045"/>
    <xdr:sp macro="" textlink="">
      <xdr:nvSpPr>
        <xdr:cNvPr id="121" name="テキスト ボックス 120"/>
        <xdr:cNvSpPr txBox="1"/>
      </xdr:nvSpPr>
      <xdr:spPr>
        <a:xfrm>
          <a:off x="3225800" y="697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251841</xdr:rowOff>
    </xdr:from>
    <xdr:to>
      <xdr:col>2</xdr:col>
      <xdr:colOff>692150</xdr:colOff>
      <xdr:row>36</xdr:row>
      <xdr:rowOff>10541</xdr:rowOff>
    </xdr:to>
    <xdr:sp macro="" textlink="">
      <xdr:nvSpPr>
        <xdr:cNvPr id="122" name="フローチャート : 判断 121"/>
        <xdr:cNvSpPr/>
      </xdr:nvSpPr>
      <xdr:spPr bwMode="auto">
        <a:xfrm>
          <a:off x="2857500" y="6862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338218</xdr:rowOff>
    </xdr:from>
    <xdr:ext cx="762000" cy="259045"/>
    <xdr:sp macro="" textlink="">
      <xdr:nvSpPr>
        <xdr:cNvPr id="123" name="テキスト ボックス 122"/>
        <xdr:cNvSpPr txBox="1"/>
      </xdr:nvSpPr>
      <xdr:spPr>
        <a:xfrm>
          <a:off x="2527300" y="69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215150</xdr:rowOff>
    </xdr:from>
    <xdr:to>
      <xdr:col>5</xdr:col>
      <xdr:colOff>34925</xdr:colOff>
      <xdr:row>35</xdr:row>
      <xdr:rowOff>316750</xdr:rowOff>
    </xdr:to>
    <xdr:sp macro="" textlink="">
      <xdr:nvSpPr>
        <xdr:cNvPr id="129" name="円/楕円 128"/>
        <xdr:cNvSpPr/>
      </xdr:nvSpPr>
      <xdr:spPr bwMode="auto">
        <a:xfrm>
          <a:off x="5600700" y="682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187227</xdr:rowOff>
    </xdr:from>
    <xdr:ext cx="762000" cy="259045"/>
    <xdr:sp macro="" textlink="">
      <xdr:nvSpPr>
        <xdr:cNvPr id="130" name="人口1人当たり決算額の推移該当値テキスト445"/>
        <xdr:cNvSpPr txBox="1"/>
      </xdr:nvSpPr>
      <xdr:spPr>
        <a:xfrm>
          <a:off x="5740400" y="67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169431</xdr:rowOff>
    </xdr:from>
    <xdr:to>
      <xdr:col>4</xdr:col>
      <xdr:colOff>520700</xdr:colOff>
      <xdr:row>35</xdr:row>
      <xdr:rowOff>271031</xdr:rowOff>
    </xdr:to>
    <xdr:sp macro="" textlink="">
      <xdr:nvSpPr>
        <xdr:cNvPr id="131" name="円/楕円 130"/>
        <xdr:cNvSpPr/>
      </xdr:nvSpPr>
      <xdr:spPr bwMode="auto">
        <a:xfrm>
          <a:off x="4953000" y="6779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255808</xdr:rowOff>
    </xdr:from>
    <xdr:ext cx="736600" cy="259045"/>
    <xdr:sp macro="" textlink="">
      <xdr:nvSpPr>
        <xdr:cNvPr id="132" name="テキスト ボックス 131"/>
        <xdr:cNvSpPr txBox="1"/>
      </xdr:nvSpPr>
      <xdr:spPr>
        <a:xfrm>
          <a:off x="4622800" y="686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149809</xdr:rowOff>
    </xdr:from>
    <xdr:to>
      <xdr:col>3</xdr:col>
      <xdr:colOff>955675</xdr:colOff>
      <xdr:row>35</xdr:row>
      <xdr:rowOff>251409</xdr:rowOff>
    </xdr:to>
    <xdr:sp macro="" textlink="">
      <xdr:nvSpPr>
        <xdr:cNvPr id="133" name="円/楕円 132"/>
        <xdr:cNvSpPr/>
      </xdr:nvSpPr>
      <xdr:spPr bwMode="auto">
        <a:xfrm>
          <a:off x="4254500" y="676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236186</xdr:rowOff>
    </xdr:from>
    <xdr:ext cx="762000" cy="259045"/>
    <xdr:sp macro="" textlink="">
      <xdr:nvSpPr>
        <xdr:cNvPr id="134" name="テキスト ボックス 133"/>
        <xdr:cNvSpPr txBox="1"/>
      </xdr:nvSpPr>
      <xdr:spPr>
        <a:xfrm>
          <a:off x="3924300" y="684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83172</xdr:rowOff>
    </xdr:from>
    <xdr:to>
      <xdr:col>3</xdr:col>
      <xdr:colOff>257175</xdr:colOff>
      <xdr:row>35</xdr:row>
      <xdr:rowOff>184772</xdr:rowOff>
    </xdr:to>
    <xdr:sp macro="" textlink="">
      <xdr:nvSpPr>
        <xdr:cNvPr id="135" name="円/楕円 134"/>
        <xdr:cNvSpPr/>
      </xdr:nvSpPr>
      <xdr:spPr bwMode="auto">
        <a:xfrm>
          <a:off x="3556000" y="669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194949</xdr:rowOff>
    </xdr:from>
    <xdr:ext cx="762000" cy="259045"/>
    <xdr:sp macro="" textlink="">
      <xdr:nvSpPr>
        <xdr:cNvPr id="136" name="テキスト ボックス 135"/>
        <xdr:cNvSpPr txBox="1"/>
      </xdr:nvSpPr>
      <xdr:spPr>
        <a:xfrm>
          <a:off x="3225800" y="646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126111</xdr:rowOff>
    </xdr:from>
    <xdr:to>
      <xdr:col>2</xdr:col>
      <xdr:colOff>692150</xdr:colOff>
      <xdr:row>35</xdr:row>
      <xdr:rowOff>227711</xdr:rowOff>
    </xdr:to>
    <xdr:sp macro="" textlink="">
      <xdr:nvSpPr>
        <xdr:cNvPr id="137" name="円/楕円 136"/>
        <xdr:cNvSpPr/>
      </xdr:nvSpPr>
      <xdr:spPr bwMode="auto">
        <a:xfrm>
          <a:off x="2857500" y="673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237888</xdr:rowOff>
    </xdr:from>
    <xdr:ext cx="762000" cy="259045"/>
    <xdr:sp macro="" textlink="">
      <xdr:nvSpPr>
        <xdr:cNvPr id="138" name="テキスト ボックス 137"/>
        <xdr:cNvSpPr txBox="1"/>
      </xdr:nvSpPr>
      <xdr:spPr>
        <a:xfrm>
          <a:off x="2527300" y="6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標準財政規模の増加により比率は減少傾向にあるが、財政調整基金残高は、ほぼ同額を維持している。</a:t>
          </a:r>
        </a:p>
        <a:p>
          <a:r>
            <a:rPr kumimoji="1" lang="ja-JP" altLang="en-US" sz="1400">
              <a:latin typeface="ＭＳ ゴシック" pitchFamily="49" charset="-128"/>
              <a:ea typeface="ＭＳ ゴシック" pitchFamily="49" charset="-128"/>
            </a:rPr>
            <a:t>実質単年度収支は、少子高齢化の進展等に伴い扶助費に係る所要一般財源が増加（平成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億円）しているものの、それに対し市税の伸びは低い（平成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億円）等の要因により、歳出が歳入を超過している状況が続いている。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国民健康保険会計と交通事業会計については依然として累積赤字を抱えている。</a:t>
          </a:r>
        </a:p>
        <a:p>
          <a:r>
            <a:rPr kumimoji="1" lang="ja-JP" altLang="en-US" sz="1400">
              <a:latin typeface="ＭＳ ゴシック" pitchFamily="49" charset="-128"/>
              <a:ea typeface="ＭＳ ゴシック" pitchFamily="49" charset="-128"/>
            </a:rPr>
            <a:t>国民健康保険会計は、財政健全化計画に基づき、医療費の適正化や保険料収納率の向上等に取組んでいるものの、保険料収入の減少（前年度比▲</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億円）等により赤字額が増加した。</a:t>
          </a:r>
        </a:p>
        <a:p>
          <a:r>
            <a:rPr kumimoji="1" lang="ja-JP" altLang="en-US" sz="1400">
              <a:latin typeface="ＭＳ ゴシック" pitchFamily="49" charset="-128"/>
              <a:ea typeface="ＭＳ ゴシック" pitchFamily="49" charset="-128"/>
            </a:rPr>
            <a:t>交通事業会計は、経営健全化計画に基づくバス路線の民間移譲による人件費の削減等の取り組みにより、赤字額の改善に至った。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年度以降、投資的経費の抑制や繰上償還の推進等に取り組み、臨時財政対策債分を除く元利償還金が減少（平成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億円）しており、また、下水道会計をはじめとする公営企業債の元利償還金が減少したこともあり、実質公債費比率の分子は減少傾向にある。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年度以降、投資的経費の抑制等に取り組み、臨時財政対策債を除く市債残高が減少（平成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億円）傾向にあるものの、合併町整備基金を取り崩し、新市基本計画に基づく投資的経費等へ充当してきたこと等により、充当可能基金・特定歳入も減少しており、将来負担比率の分子はほぼ横ばい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303191422</v>
      </c>
      <c r="BO4" s="349"/>
      <c r="BP4" s="349"/>
      <c r="BQ4" s="349"/>
      <c r="BR4" s="349"/>
      <c r="BS4" s="349"/>
      <c r="BT4" s="349"/>
      <c r="BU4" s="350"/>
      <c r="BV4" s="348">
        <v>299359420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297382812</v>
      </c>
      <c r="BO5" s="386"/>
      <c r="BP5" s="386"/>
      <c r="BQ5" s="386"/>
      <c r="BR5" s="386"/>
      <c r="BS5" s="386"/>
      <c r="BT5" s="386"/>
      <c r="BU5" s="387"/>
      <c r="BV5" s="385">
        <v>294385551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90.6</v>
      </c>
      <c r="CU5" s="383"/>
      <c r="CV5" s="383"/>
      <c r="CW5" s="383"/>
      <c r="CX5" s="383"/>
      <c r="CY5" s="383"/>
      <c r="CZ5" s="383"/>
      <c r="DA5" s="384"/>
      <c r="DB5" s="382">
        <v>89.5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5808610</v>
      </c>
      <c r="BO6" s="386"/>
      <c r="BP6" s="386"/>
      <c r="BQ6" s="386"/>
      <c r="BR6" s="386"/>
      <c r="BS6" s="386"/>
      <c r="BT6" s="386"/>
      <c r="BU6" s="387"/>
      <c r="BV6" s="385">
        <v>4973869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104.6</v>
      </c>
      <c r="CU6" s="423"/>
      <c r="CV6" s="423"/>
      <c r="CW6" s="423"/>
      <c r="CX6" s="423"/>
      <c r="CY6" s="423"/>
      <c r="CZ6" s="423"/>
      <c r="DA6" s="424"/>
      <c r="DB6" s="422">
        <v>103.6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2801355</v>
      </c>
      <c r="BO7" s="386"/>
      <c r="BP7" s="386"/>
      <c r="BQ7" s="386"/>
      <c r="BR7" s="386"/>
      <c r="BS7" s="386"/>
      <c r="BT7" s="386"/>
      <c r="BU7" s="387"/>
      <c r="BV7" s="385">
        <v>1544527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160524751</v>
      </c>
      <c r="CU7" s="386"/>
      <c r="CV7" s="386"/>
      <c r="CW7" s="386"/>
      <c r="CX7" s="386"/>
      <c r="CY7" s="386"/>
      <c r="CZ7" s="386"/>
      <c r="DA7" s="387"/>
      <c r="DB7" s="385">
        <v>159765089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3007255</v>
      </c>
      <c r="BO8" s="386"/>
      <c r="BP8" s="386"/>
      <c r="BQ8" s="386"/>
      <c r="BR8" s="386"/>
      <c r="BS8" s="386"/>
      <c r="BT8" s="386"/>
      <c r="BU8" s="387"/>
      <c r="BV8" s="385">
        <v>3429342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734474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-422087</v>
      </c>
      <c r="BO9" s="386"/>
      <c r="BP9" s="386"/>
      <c r="BQ9" s="386"/>
      <c r="BR9" s="386"/>
      <c r="BS9" s="386"/>
      <c r="BT9" s="386"/>
      <c r="BU9" s="387"/>
      <c r="BV9" s="385">
        <v>548238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16.5</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727978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1465637</v>
      </c>
      <c r="BO10" s="386"/>
      <c r="BP10" s="386"/>
      <c r="BQ10" s="386"/>
      <c r="BR10" s="386"/>
      <c r="BS10" s="386"/>
      <c r="BT10" s="386"/>
      <c r="BU10" s="387"/>
      <c r="BV10" s="385">
        <v>1753549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734917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1450000</v>
      </c>
      <c r="BO12" s="386"/>
      <c r="BP12" s="386"/>
      <c r="BQ12" s="386"/>
      <c r="BR12" s="386"/>
      <c r="BS12" s="386"/>
      <c r="BT12" s="386"/>
      <c r="BU12" s="387"/>
      <c r="BV12" s="385">
        <v>2560000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730465</v>
      </c>
      <c r="S13" s="467"/>
      <c r="T13" s="467"/>
      <c r="U13" s="467"/>
      <c r="V13" s="468"/>
      <c r="W13" s="401" t="s">
        <v>124</v>
      </c>
      <c r="X13" s="402"/>
      <c r="Y13" s="402"/>
      <c r="Z13" s="402"/>
      <c r="AA13" s="402"/>
      <c r="AB13" s="392"/>
      <c r="AC13" s="436">
        <v>12280</v>
      </c>
      <c r="AD13" s="437"/>
      <c r="AE13" s="437"/>
      <c r="AF13" s="437"/>
      <c r="AG13" s="476"/>
      <c r="AH13" s="436">
        <v>15397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-406450</v>
      </c>
      <c r="BO13" s="386"/>
      <c r="BP13" s="386"/>
      <c r="BQ13" s="386"/>
      <c r="BR13" s="386"/>
      <c r="BS13" s="386"/>
      <c r="BT13" s="386"/>
      <c r="BU13" s="387"/>
      <c r="BV13" s="385">
        <v>-258213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734287</v>
      </c>
      <c r="S14" s="467"/>
      <c r="T14" s="467"/>
      <c r="U14" s="467"/>
      <c r="V14" s="468"/>
      <c r="W14" s="375"/>
      <c r="X14" s="376"/>
      <c r="Y14" s="376"/>
      <c r="Z14" s="376"/>
      <c r="AA14" s="376"/>
      <c r="AB14" s="365"/>
      <c r="AC14" s="469">
        <v>3.9</v>
      </c>
      <c r="AD14" s="470"/>
      <c r="AE14" s="470"/>
      <c r="AF14" s="470"/>
      <c r="AG14" s="471"/>
      <c r="AH14" s="469">
        <v>4.5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122.4</v>
      </c>
      <c r="CU14" s="481"/>
      <c r="CV14" s="481"/>
      <c r="CW14" s="481"/>
      <c r="CX14" s="481"/>
      <c r="CY14" s="481"/>
      <c r="CZ14" s="481"/>
      <c r="DA14" s="482"/>
      <c r="DB14" s="480">
        <v>122.5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729935</v>
      </c>
      <c r="S15" s="467"/>
      <c r="T15" s="467"/>
      <c r="U15" s="467"/>
      <c r="V15" s="468"/>
      <c r="W15" s="401" t="s">
        <v>131</v>
      </c>
      <c r="X15" s="402"/>
      <c r="Y15" s="402"/>
      <c r="Z15" s="402"/>
      <c r="AA15" s="402"/>
      <c r="AB15" s="392"/>
      <c r="AC15" s="436">
        <v>53403</v>
      </c>
      <c r="AD15" s="437"/>
      <c r="AE15" s="437"/>
      <c r="AF15" s="437"/>
      <c r="AG15" s="476"/>
      <c r="AH15" s="436">
        <v>59350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81467639</v>
      </c>
      <c r="BO15" s="349"/>
      <c r="BP15" s="349"/>
      <c r="BQ15" s="349"/>
      <c r="BR15" s="349"/>
      <c r="BS15" s="349"/>
      <c r="BT15" s="349"/>
      <c r="BU15" s="350"/>
      <c r="BV15" s="348">
        <v>79383696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16.8</v>
      </c>
      <c r="AD16" s="470"/>
      <c r="AE16" s="470"/>
      <c r="AF16" s="470"/>
      <c r="AG16" s="471"/>
      <c r="AH16" s="469">
        <v>17.3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114456165</v>
      </c>
      <c r="BO16" s="386"/>
      <c r="BP16" s="386"/>
      <c r="BQ16" s="386"/>
      <c r="BR16" s="386"/>
      <c r="BS16" s="386"/>
      <c r="BT16" s="386"/>
      <c r="BU16" s="387"/>
      <c r="BV16" s="385">
        <v>113590517</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58.3</v>
      </c>
      <c r="CU16" s="383"/>
      <c r="CV16" s="383"/>
      <c r="CW16" s="383"/>
      <c r="CX16" s="383"/>
      <c r="CY16" s="383"/>
      <c r="CZ16" s="383"/>
      <c r="DA16" s="384"/>
      <c r="DB16" s="382">
        <v>100.4</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135</v>
      </c>
      <c r="S17" s="487"/>
      <c r="T17" s="487"/>
      <c r="U17" s="487"/>
      <c r="V17" s="488"/>
      <c r="W17" s="401" t="s">
        <v>139</v>
      </c>
      <c r="X17" s="402"/>
      <c r="Y17" s="402"/>
      <c r="Z17" s="402"/>
      <c r="AA17" s="402"/>
      <c r="AB17" s="392"/>
      <c r="AC17" s="436">
        <v>251965</v>
      </c>
      <c r="AD17" s="437"/>
      <c r="AE17" s="437"/>
      <c r="AF17" s="437"/>
      <c r="AG17" s="476"/>
      <c r="AH17" s="436">
        <v>260910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105647856</v>
      </c>
      <c r="BO17" s="386"/>
      <c r="BP17" s="386"/>
      <c r="BQ17" s="386"/>
      <c r="BR17" s="386"/>
      <c r="BS17" s="386"/>
      <c r="BT17" s="386"/>
      <c r="BU17" s="387"/>
      <c r="BV17" s="385">
        <v>103496890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390.32</v>
      </c>
      <c r="M18" s="498"/>
      <c r="N18" s="498"/>
      <c r="O18" s="498"/>
      <c r="P18" s="498"/>
      <c r="Q18" s="498"/>
      <c r="R18" s="499"/>
      <c r="S18" s="499"/>
      <c r="T18" s="499"/>
      <c r="U18" s="499"/>
      <c r="V18" s="500"/>
      <c r="W18" s="403"/>
      <c r="X18" s="404"/>
      <c r="Y18" s="404"/>
      <c r="Z18" s="404"/>
      <c r="AA18" s="404"/>
      <c r="AB18" s="395"/>
      <c r="AC18" s="501">
        <v>79.3</v>
      </c>
      <c r="AD18" s="502"/>
      <c r="AE18" s="502"/>
      <c r="AF18" s="502"/>
      <c r="AG18" s="503"/>
      <c r="AH18" s="501">
        <v>76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148908368</v>
      </c>
      <c r="BO18" s="386"/>
      <c r="BP18" s="386"/>
      <c r="BQ18" s="386"/>
      <c r="BR18" s="386"/>
      <c r="BS18" s="386"/>
      <c r="BT18" s="386"/>
      <c r="BU18" s="387"/>
      <c r="BV18" s="385">
        <v>145363877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1882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182235150</v>
      </c>
      <c r="BO19" s="386"/>
      <c r="BP19" s="386"/>
      <c r="BQ19" s="386"/>
      <c r="BR19" s="386"/>
      <c r="BS19" s="386"/>
      <c r="BT19" s="386"/>
      <c r="BU19" s="387"/>
      <c r="BV19" s="385">
        <v>184630536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302413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349664458</v>
      </c>
      <c r="BO23" s="386"/>
      <c r="BP23" s="386"/>
      <c r="BQ23" s="386"/>
      <c r="BR23" s="386"/>
      <c r="BS23" s="386"/>
      <c r="BT23" s="386"/>
      <c r="BU23" s="387"/>
      <c r="BV23" s="385">
        <v>333891208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11860</v>
      </c>
      <c r="R24" s="437"/>
      <c r="S24" s="437"/>
      <c r="T24" s="437"/>
      <c r="U24" s="437"/>
      <c r="V24" s="476"/>
      <c r="W24" s="531"/>
      <c r="X24" s="519"/>
      <c r="Y24" s="520"/>
      <c r="Z24" s="435" t="s">
        <v>155</v>
      </c>
      <c r="AA24" s="415"/>
      <c r="AB24" s="415"/>
      <c r="AC24" s="415"/>
      <c r="AD24" s="415"/>
      <c r="AE24" s="415"/>
      <c r="AF24" s="415"/>
      <c r="AG24" s="416"/>
      <c r="AH24" s="436">
        <v>4759</v>
      </c>
      <c r="AI24" s="437"/>
      <c r="AJ24" s="437"/>
      <c r="AK24" s="437"/>
      <c r="AL24" s="476"/>
      <c r="AM24" s="436">
        <v>15600002</v>
      </c>
      <c r="AN24" s="437"/>
      <c r="AO24" s="437"/>
      <c r="AP24" s="437"/>
      <c r="AQ24" s="437"/>
      <c r="AR24" s="476"/>
      <c r="AS24" s="436">
        <v>3278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228771658</v>
      </c>
      <c r="BO24" s="386"/>
      <c r="BP24" s="386"/>
      <c r="BQ24" s="386"/>
      <c r="BR24" s="386"/>
      <c r="BS24" s="386"/>
      <c r="BT24" s="386"/>
      <c r="BU24" s="387"/>
      <c r="BV24" s="385">
        <v>226079866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9440</v>
      </c>
      <c r="R25" s="437"/>
      <c r="S25" s="437"/>
      <c r="T25" s="437"/>
      <c r="U25" s="437"/>
      <c r="V25" s="476"/>
      <c r="W25" s="531"/>
      <c r="X25" s="519"/>
      <c r="Y25" s="520"/>
      <c r="Z25" s="435" t="s">
        <v>158</v>
      </c>
      <c r="AA25" s="415"/>
      <c r="AB25" s="415"/>
      <c r="AC25" s="415"/>
      <c r="AD25" s="415"/>
      <c r="AE25" s="415"/>
      <c r="AF25" s="415"/>
      <c r="AG25" s="416"/>
      <c r="AH25" s="436">
        <v>780</v>
      </c>
      <c r="AI25" s="437"/>
      <c r="AJ25" s="437"/>
      <c r="AK25" s="437"/>
      <c r="AL25" s="476"/>
      <c r="AM25" s="436">
        <v>2357940</v>
      </c>
      <c r="AN25" s="437"/>
      <c r="AO25" s="437"/>
      <c r="AP25" s="437"/>
      <c r="AQ25" s="437"/>
      <c r="AR25" s="476"/>
      <c r="AS25" s="436">
        <v>3023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63717429</v>
      </c>
      <c r="BO25" s="349"/>
      <c r="BP25" s="349"/>
      <c r="BQ25" s="349"/>
      <c r="BR25" s="349"/>
      <c r="BS25" s="349"/>
      <c r="BT25" s="349"/>
      <c r="BU25" s="350"/>
      <c r="BV25" s="348">
        <v>50710251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7030</v>
      </c>
      <c r="R26" s="437"/>
      <c r="S26" s="437"/>
      <c r="T26" s="437"/>
      <c r="U26" s="437"/>
      <c r="V26" s="476"/>
      <c r="W26" s="531"/>
      <c r="X26" s="519"/>
      <c r="Y26" s="520"/>
      <c r="Z26" s="435" t="s">
        <v>161</v>
      </c>
      <c r="AA26" s="541"/>
      <c r="AB26" s="541"/>
      <c r="AC26" s="541"/>
      <c r="AD26" s="541"/>
      <c r="AE26" s="541"/>
      <c r="AF26" s="541"/>
      <c r="AG26" s="542"/>
      <c r="AH26" s="436">
        <v>586</v>
      </c>
      <c r="AI26" s="437"/>
      <c r="AJ26" s="437"/>
      <c r="AK26" s="437"/>
      <c r="AL26" s="476"/>
      <c r="AM26" s="436">
        <v>2090262</v>
      </c>
      <c r="AN26" s="437"/>
      <c r="AO26" s="437"/>
      <c r="AP26" s="437"/>
      <c r="AQ26" s="437"/>
      <c r="AR26" s="476"/>
      <c r="AS26" s="436">
        <v>3567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1914878</v>
      </c>
      <c r="BO26" s="386"/>
      <c r="BP26" s="386"/>
      <c r="BQ26" s="386"/>
      <c r="BR26" s="386"/>
      <c r="BS26" s="386"/>
      <c r="BT26" s="386"/>
      <c r="BU26" s="387"/>
      <c r="BV26" s="385">
        <v>1997635</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8180</v>
      </c>
      <c r="R27" s="437"/>
      <c r="S27" s="437"/>
      <c r="T27" s="437"/>
      <c r="U27" s="437"/>
      <c r="V27" s="476"/>
      <c r="W27" s="531"/>
      <c r="X27" s="519"/>
      <c r="Y27" s="520"/>
      <c r="Z27" s="435" t="s">
        <v>164</v>
      </c>
      <c r="AA27" s="415"/>
      <c r="AB27" s="415"/>
      <c r="AC27" s="415"/>
      <c r="AD27" s="415"/>
      <c r="AE27" s="415"/>
      <c r="AF27" s="415"/>
      <c r="AG27" s="416"/>
      <c r="AH27" s="436">
        <v>215</v>
      </c>
      <c r="AI27" s="437"/>
      <c r="AJ27" s="437"/>
      <c r="AK27" s="437"/>
      <c r="AL27" s="476"/>
      <c r="AM27" s="436">
        <v>872504</v>
      </c>
      <c r="AN27" s="437"/>
      <c r="AO27" s="437"/>
      <c r="AP27" s="437"/>
      <c r="AQ27" s="437"/>
      <c r="AR27" s="476"/>
      <c r="AS27" s="436">
        <v>4058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1601225</v>
      </c>
      <c r="BO27" s="555"/>
      <c r="BP27" s="555"/>
      <c r="BQ27" s="555"/>
      <c r="BR27" s="555"/>
      <c r="BS27" s="555"/>
      <c r="BT27" s="555"/>
      <c r="BU27" s="556"/>
      <c r="BV27" s="554">
        <v>1600000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7440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10057550</v>
      </c>
      <c r="BO28" s="349"/>
      <c r="BP28" s="349"/>
      <c r="BQ28" s="349"/>
      <c r="BR28" s="349"/>
      <c r="BS28" s="349"/>
      <c r="BT28" s="349"/>
      <c r="BU28" s="350"/>
      <c r="BV28" s="348">
        <v>10041913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46</v>
      </c>
      <c r="M29" s="437"/>
      <c r="N29" s="437"/>
      <c r="O29" s="437"/>
      <c r="P29" s="476"/>
      <c r="Q29" s="436">
        <v>6740</v>
      </c>
      <c r="R29" s="437"/>
      <c r="S29" s="437"/>
      <c r="T29" s="437"/>
      <c r="U29" s="437"/>
      <c r="V29" s="476"/>
      <c r="W29" s="532"/>
      <c r="X29" s="533"/>
      <c r="Y29" s="534"/>
      <c r="Z29" s="435" t="s">
        <v>171</v>
      </c>
      <c r="AA29" s="415"/>
      <c r="AB29" s="415"/>
      <c r="AC29" s="415"/>
      <c r="AD29" s="415"/>
      <c r="AE29" s="415"/>
      <c r="AF29" s="415"/>
      <c r="AG29" s="416"/>
      <c r="AH29" s="436">
        <v>4974</v>
      </c>
      <c r="AI29" s="437"/>
      <c r="AJ29" s="437"/>
      <c r="AK29" s="437"/>
      <c r="AL29" s="476"/>
      <c r="AM29" s="436">
        <v>16472506</v>
      </c>
      <c r="AN29" s="437"/>
      <c r="AO29" s="437"/>
      <c r="AP29" s="437"/>
      <c r="AQ29" s="437"/>
      <c r="AR29" s="476"/>
      <c r="AS29" s="436">
        <v>3312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687197</v>
      </c>
      <c r="BO29" s="386"/>
      <c r="BP29" s="386"/>
      <c r="BQ29" s="386"/>
      <c r="BR29" s="386"/>
      <c r="BS29" s="386"/>
      <c r="BT29" s="386"/>
      <c r="BU29" s="387"/>
      <c r="BV29" s="385">
        <v>687197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100</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3025460</v>
      </c>
      <c r="BO30" s="555"/>
      <c r="BP30" s="555"/>
      <c r="BQ30" s="555"/>
      <c r="BR30" s="555"/>
      <c r="BS30" s="555"/>
      <c r="BT30" s="555"/>
      <c r="BU30" s="556"/>
      <c r="BV30" s="554">
        <v>7505512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8</v>
      </c>
      <c r="V34" s="566"/>
      <c r="W34" s="567" t="str">
        <f>IF('各会計、関係団体の財政状況及び健全化判断比率'!B28="","",'各会計、関係団体の財政状況及び健全化判断比率'!B28)</f>
        <v>国民健康保険会計</v>
      </c>
      <c r="X34" s="567"/>
      <c r="Y34" s="567"/>
      <c r="Z34" s="567"/>
      <c r="AA34" s="567"/>
      <c r="AB34" s="567"/>
      <c r="AC34" s="567"/>
      <c r="AD34" s="567"/>
      <c r="AE34" s="567"/>
      <c r="AF34" s="567"/>
      <c r="AG34" s="567"/>
      <c r="AH34" s="567"/>
      <c r="AI34" s="567"/>
      <c r="AJ34" s="567"/>
      <c r="AK34" s="567"/>
      <c r="AL34" s="165"/>
      <c r="AM34" s="566">
        <f>IF(AO34="","",MAX(C34:D43,U34:V43)+1)</f>
        <v>13</v>
      </c>
      <c r="AN34" s="566"/>
      <c r="AO34" s="567" t="str">
        <f>IF('各会計、関係団体の財政状況及び健全化判断比率'!B33="","",'各会計、関係団体の財政状況及び健全化判断比率'!B33)</f>
        <v>病院事業会計</v>
      </c>
      <c r="AP34" s="567"/>
      <c r="AQ34" s="567"/>
      <c r="AR34" s="567"/>
      <c r="AS34" s="567"/>
      <c r="AT34" s="567"/>
      <c r="AU34" s="567"/>
      <c r="AV34" s="567"/>
      <c r="AW34" s="567"/>
      <c r="AX34" s="567"/>
      <c r="AY34" s="567"/>
      <c r="AZ34" s="567"/>
      <c r="BA34" s="567"/>
      <c r="BB34" s="567"/>
      <c r="BC34" s="567"/>
      <c r="BD34" s="165"/>
      <c r="BE34" s="566">
        <f>IF(BG34="","",MAX(C34:D43,U34:V43,AM34:AN43)+1)</f>
        <v>18</v>
      </c>
      <c r="BF34" s="566"/>
      <c r="BG34" s="567" t="str">
        <f>IF('各会計、関係団体の財政状況及び健全化判断比率'!B38="","",'各会計、関係団体の財政状況及び健全化判断比率'!B38)</f>
        <v>食肉センター会計</v>
      </c>
      <c r="BH34" s="567"/>
      <c r="BI34" s="567"/>
      <c r="BJ34" s="567"/>
      <c r="BK34" s="567"/>
      <c r="BL34" s="567"/>
      <c r="BM34" s="567"/>
      <c r="BN34" s="567"/>
      <c r="BO34" s="567"/>
      <c r="BP34" s="567"/>
      <c r="BQ34" s="567"/>
      <c r="BR34" s="567"/>
      <c r="BS34" s="567"/>
      <c r="BT34" s="567"/>
      <c r="BU34" s="567"/>
      <c r="BV34" s="165"/>
      <c r="BW34" s="566">
        <f>IF(BY34="","",MAX(C34:D43,U34:V43,AM34:AN43,BE34:BF43)+1)</f>
        <v>21</v>
      </c>
      <c r="BX34" s="566"/>
      <c r="BY34" s="567" t="str">
        <f>IF('各会計、関係団体の財政状況及び健全化判断比率'!B68="","",'各会計、関係団体の財政状況及び健全化判断比率'!B68)</f>
        <v>山鹿植木広域行政事務組合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熊本市勤労者福祉センター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母子父子寡婦福祉資金貸付事業会計</v>
      </c>
      <c r="F35" s="567"/>
      <c r="G35" s="567"/>
      <c r="H35" s="567"/>
      <c r="I35" s="567"/>
      <c r="J35" s="567"/>
      <c r="K35" s="567"/>
      <c r="L35" s="567"/>
      <c r="M35" s="567"/>
      <c r="N35" s="567"/>
      <c r="O35" s="567"/>
      <c r="P35" s="567"/>
      <c r="Q35" s="567"/>
      <c r="R35" s="567"/>
      <c r="S35" s="567"/>
      <c r="T35" s="165"/>
      <c r="U35" s="566">
        <f>IF(W35="","",U34+1)</f>
        <v>9</v>
      </c>
      <c r="V35" s="566"/>
      <c r="W35" s="567" t="str">
        <f>IF('各会計、関係団体の財政状況及び健全化判断比率'!B29="","",'各会計、関係団体の財政状況及び健全化判断比率'!B29)</f>
        <v>介護保険会計</v>
      </c>
      <c r="X35" s="567"/>
      <c r="Y35" s="567"/>
      <c r="Z35" s="567"/>
      <c r="AA35" s="567"/>
      <c r="AB35" s="567"/>
      <c r="AC35" s="567"/>
      <c r="AD35" s="567"/>
      <c r="AE35" s="567"/>
      <c r="AF35" s="567"/>
      <c r="AG35" s="567"/>
      <c r="AH35" s="567"/>
      <c r="AI35" s="567"/>
      <c r="AJ35" s="567"/>
      <c r="AK35" s="567"/>
      <c r="AL35" s="165"/>
      <c r="AM35" s="566">
        <f t="shared" ref="AM35:AM43" si="0">IF(AO35="","",AM34+1)</f>
        <v>14</v>
      </c>
      <c r="AN35" s="566"/>
      <c r="AO35" s="567" t="str">
        <f>IF('各会計、関係団体の財政状況及び健全化判断比率'!B34="","",'各会計、関係団体の財政状況及び健全化判断比率'!B34)</f>
        <v>水道事業会計</v>
      </c>
      <c r="AP35" s="567"/>
      <c r="AQ35" s="567"/>
      <c r="AR35" s="567"/>
      <c r="AS35" s="567"/>
      <c r="AT35" s="567"/>
      <c r="AU35" s="567"/>
      <c r="AV35" s="567"/>
      <c r="AW35" s="567"/>
      <c r="AX35" s="567"/>
      <c r="AY35" s="567"/>
      <c r="AZ35" s="567"/>
      <c r="BA35" s="567"/>
      <c r="BB35" s="567"/>
      <c r="BC35" s="567"/>
      <c r="BD35" s="165"/>
      <c r="BE35" s="566">
        <f t="shared" ref="BE35:BE43" si="1">IF(BG35="","",BE34+1)</f>
        <v>19</v>
      </c>
      <c r="BF35" s="566"/>
      <c r="BG35" s="567" t="str">
        <f>IF('各会計、関係団体の財政状況及び健全化判断比率'!B39="","",'各会計、関係団体の財政状況及び健全化判断比率'!B39)</f>
        <v>農業集落排水事業会計</v>
      </c>
      <c r="BH35" s="567"/>
      <c r="BI35" s="567"/>
      <c r="BJ35" s="567"/>
      <c r="BK35" s="567"/>
      <c r="BL35" s="567"/>
      <c r="BM35" s="567"/>
      <c r="BN35" s="567"/>
      <c r="BO35" s="567"/>
      <c r="BP35" s="567"/>
      <c r="BQ35" s="567"/>
      <c r="BR35" s="567"/>
      <c r="BS35" s="567"/>
      <c r="BT35" s="567"/>
      <c r="BU35" s="567"/>
      <c r="BV35" s="165"/>
      <c r="BW35" s="566">
        <f t="shared" ref="BW35:BW43" si="2">IF(BY35="","",BW34+1)</f>
        <v>22</v>
      </c>
      <c r="BX35" s="566"/>
      <c r="BY35" s="567" t="str">
        <f>IF('各会計、関係団体の財政状況及び健全化判断比率'!B69="","",'各会計、関係団体の財政状況及び健全化判断比率'!B69)</f>
        <v>熊本県後期高齢者医療広域連動（一般会計）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熊本市水道サービス公社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産業振興資金会計</v>
      </c>
      <c r="F36" s="567"/>
      <c r="G36" s="567"/>
      <c r="H36" s="567"/>
      <c r="I36" s="567"/>
      <c r="J36" s="567"/>
      <c r="K36" s="567"/>
      <c r="L36" s="567"/>
      <c r="M36" s="567"/>
      <c r="N36" s="567"/>
      <c r="O36" s="567"/>
      <c r="P36" s="567"/>
      <c r="Q36" s="567"/>
      <c r="R36" s="567"/>
      <c r="S36" s="567"/>
      <c r="T36" s="165"/>
      <c r="U36" s="566">
        <f t="shared" ref="U36:U43" si="4">IF(W36="","",U35+1)</f>
        <v>10</v>
      </c>
      <c r="V36" s="566"/>
      <c r="W36" s="567" t="str">
        <f>IF('各会計、関係団体の財政状況及び健全化判断比率'!B30="","",'各会計、関係団体の財政状況及び健全化判断比率'!B30)</f>
        <v>後期高齢者医療会計</v>
      </c>
      <c r="X36" s="567"/>
      <c r="Y36" s="567"/>
      <c r="Z36" s="567"/>
      <c r="AA36" s="567"/>
      <c r="AB36" s="567"/>
      <c r="AC36" s="567"/>
      <c r="AD36" s="567"/>
      <c r="AE36" s="567"/>
      <c r="AF36" s="567"/>
      <c r="AG36" s="567"/>
      <c r="AH36" s="567"/>
      <c r="AI36" s="567"/>
      <c r="AJ36" s="567"/>
      <c r="AK36" s="567"/>
      <c r="AL36" s="165"/>
      <c r="AM36" s="566">
        <f t="shared" si="0"/>
        <v>15</v>
      </c>
      <c r="AN36" s="566"/>
      <c r="AO36" s="567" t="str">
        <f>IF('各会計、関係団体の財政状況及び健全化判断比率'!B35="","",'各会計、関係団体の財政状況及び健全化判断比率'!B35)</f>
        <v>工業用水道事業会計</v>
      </c>
      <c r="AP36" s="567"/>
      <c r="AQ36" s="567"/>
      <c r="AR36" s="567"/>
      <c r="AS36" s="567"/>
      <c r="AT36" s="567"/>
      <c r="AU36" s="567"/>
      <c r="AV36" s="567"/>
      <c r="AW36" s="567"/>
      <c r="AX36" s="567"/>
      <c r="AY36" s="567"/>
      <c r="AZ36" s="567"/>
      <c r="BA36" s="567"/>
      <c r="BB36" s="567"/>
      <c r="BC36" s="567"/>
      <c r="BD36" s="165"/>
      <c r="BE36" s="566">
        <f t="shared" si="1"/>
        <v>20</v>
      </c>
      <c r="BF36" s="566"/>
      <c r="BG36" s="567" t="str">
        <f>IF('各会計、関係団体の財政状況及び健全化判断比率'!B40="","",'各会計、関係団体の財政状況及び健全化判断比率'!B40)</f>
        <v>食品工業団地用地会計</v>
      </c>
      <c r="BH36" s="567"/>
      <c r="BI36" s="567"/>
      <c r="BJ36" s="567"/>
      <c r="BK36" s="567"/>
      <c r="BL36" s="567"/>
      <c r="BM36" s="567"/>
      <c r="BN36" s="567"/>
      <c r="BO36" s="567"/>
      <c r="BP36" s="567"/>
      <c r="BQ36" s="567"/>
      <c r="BR36" s="567"/>
      <c r="BS36" s="567"/>
      <c r="BT36" s="567"/>
      <c r="BU36" s="567"/>
      <c r="BV36" s="165"/>
      <c r="BW36" s="566">
        <f t="shared" si="2"/>
        <v>23</v>
      </c>
      <c r="BX36" s="566"/>
      <c r="BY36" s="567" t="str">
        <f>IF('各会計、関係団体の財政状況及び健全化判断比率'!B70="","",'各会計、関係団体の財政状況及び健全化判断比率'!B70)</f>
        <v>熊本県後期高齢者医療広域連動（後期高齢者医療特別会計）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熊本市下水道技術センター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熊本駅西土地区画整理事業会計</v>
      </c>
      <c r="F37" s="567"/>
      <c r="G37" s="567"/>
      <c r="H37" s="567"/>
      <c r="I37" s="567"/>
      <c r="J37" s="567"/>
      <c r="K37" s="567"/>
      <c r="L37" s="567"/>
      <c r="M37" s="567"/>
      <c r="N37" s="567"/>
      <c r="O37" s="567"/>
      <c r="P37" s="567"/>
      <c r="Q37" s="567"/>
      <c r="R37" s="567"/>
      <c r="S37" s="567"/>
      <c r="T37" s="165"/>
      <c r="U37" s="566">
        <f t="shared" si="4"/>
        <v>11</v>
      </c>
      <c r="V37" s="566"/>
      <c r="W37" s="567" t="str">
        <f>IF('各会計、関係団体の財政状況及び健全化判断比率'!B31="","",'各会計、関係団体の財政状況及び健全化判断比率'!B31)</f>
        <v>競輪事業会計</v>
      </c>
      <c r="X37" s="567"/>
      <c r="Y37" s="567"/>
      <c r="Z37" s="567"/>
      <c r="AA37" s="567"/>
      <c r="AB37" s="567"/>
      <c r="AC37" s="567"/>
      <c r="AD37" s="567"/>
      <c r="AE37" s="567"/>
      <c r="AF37" s="567"/>
      <c r="AG37" s="567"/>
      <c r="AH37" s="567"/>
      <c r="AI37" s="567"/>
      <c r="AJ37" s="567"/>
      <c r="AK37" s="567"/>
      <c r="AL37" s="165"/>
      <c r="AM37" s="566">
        <f t="shared" si="0"/>
        <v>16</v>
      </c>
      <c r="AN37" s="566"/>
      <c r="AO37" s="567" t="str">
        <f>IF('各会計、関係団体の財政状況及び健全化判断比率'!B36="","",'各会計、関係団体の財政状況及び健全化判断比率'!B36)</f>
        <v>下水道事業会計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熊本市駐車場公社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植木中央土地区画整理事業会計</v>
      </c>
      <c r="F38" s="567"/>
      <c r="G38" s="567"/>
      <c r="H38" s="567"/>
      <c r="I38" s="567"/>
      <c r="J38" s="567"/>
      <c r="K38" s="567"/>
      <c r="L38" s="567"/>
      <c r="M38" s="567"/>
      <c r="N38" s="567"/>
      <c r="O38" s="567"/>
      <c r="P38" s="567"/>
      <c r="Q38" s="567"/>
      <c r="R38" s="567"/>
      <c r="S38" s="567"/>
      <c r="T38" s="165"/>
      <c r="U38" s="566">
        <f t="shared" si="4"/>
        <v>12</v>
      </c>
      <c r="V38" s="566"/>
      <c r="W38" s="567" t="str">
        <f>IF('各会計、関係団体の財政状況及び健全化判断比率'!B32="","",'各会計、関係団体の財政状況及び健全化判断比率'!B32)</f>
        <v>地下駐車場事業会計</v>
      </c>
      <c r="X38" s="567"/>
      <c r="Y38" s="567"/>
      <c r="Z38" s="567"/>
      <c r="AA38" s="567"/>
      <c r="AB38" s="567"/>
      <c r="AC38" s="567"/>
      <c r="AD38" s="567"/>
      <c r="AE38" s="567"/>
      <c r="AF38" s="567"/>
      <c r="AG38" s="567"/>
      <c r="AH38" s="567"/>
      <c r="AI38" s="567"/>
      <c r="AJ38" s="567"/>
      <c r="AK38" s="567"/>
      <c r="AL38" s="165"/>
      <c r="AM38" s="566">
        <f t="shared" si="0"/>
        <v>17</v>
      </c>
      <c r="AN38" s="566"/>
      <c r="AO38" s="567" t="str">
        <f>IF('各会計、関係団体の財政状況及び健全化判断比率'!B37="","",'各会計、関係団体の財政状況及び健全化判断比率'!B37)</f>
        <v>交通事業会計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28</v>
      </c>
      <c r="CP38" s="566"/>
      <c r="CQ38" s="567" t="str">
        <f>IF('各会計、関係団体の財政状況及び健全化判断比率'!BS11="","",'各会計、関係団体の財政状況及び健全化判断比率'!BS11)</f>
        <v>熊本市社会教育振興事業団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奨学金貸付事業会計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29</v>
      </c>
      <c r="CP39" s="566"/>
      <c r="CQ39" s="567" t="str">
        <f>IF('各会計、関係団体の財政状況及び健全化判断比率'!BS12="","",'各会計、関係団体の財政状況及び健全化判断比率'!BS12)</f>
        <v>熊本市美術文化振興財団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公債管理会計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30</v>
      </c>
      <c r="CP40" s="566"/>
      <c r="CQ40" s="567" t="str">
        <f>IF('各会計、関係団体の財政状況及び健全化判断比率'!BS13="","",'各会計、関係団体の財政状況及び健全化判断比率'!BS13)</f>
        <v>くまもと地下水財団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31</v>
      </c>
      <c r="CP41" s="566"/>
      <c r="CQ41" s="567" t="str">
        <f>IF('各会計、関係団体の財政状況及び健全化判断比率'!BS14="","",'各会計、関係団体の財政状況及び健全化判断比率'!BS14)</f>
        <v>熊本市国際交流振興事業団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32</v>
      </c>
      <c r="CP42" s="566"/>
      <c r="CQ42" s="567" t="str">
        <f>IF('各会計、関係団体の財政状況及び健全化判断比率'!BS15="","",'各会計、関係団体の財政状況及び健全化判断比率'!BS15)</f>
        <v>熊本市学校給食会</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33</v>
      </c>
      <c r="CP43" s="566"/>
      <c r="CQ43" s="567" t="str">
        <f>IF('各会計、関係団体の財政状況及び健全化判断比率'!BS16="","",'各会計、関係団体の財政状況及び健全化判断比率'!BS16)</f>
        <v>熊本流通情報センター</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169" t="s">
        <v>24</v>
      </c>
      <c r="C41" s="1170"/>
      <c r="D41" s="81"/>
      <c r="E41" s="1175" t="s">
        <v>25</v>
      </c>
      <c r="F41" s="1175"/>
      <c r="G41" s="1175"/>
      <c r="H41" s="1176"/>
      <c r="I41" s="82">
        <v>301581</v>
      </c>
      <c r="J41" s="83">
        <v>305341</v>
      </c>
      <c r="K41" s="83">
        <v>317632</v>
      </c>
      <c r="L41" s="83">
        <v>333942</v>
      </c>
      <c r="M41" s="84">
        <v>350443</v>
      </c>
    </row>
    <row r="42" spans="2:13" ht="27.75" customHeight="1">
      <c r="B42" s="1171"/>
      <c r="C42" s="1172"/>
      <c r="D42" s="85"/>
      <c r="E42" s="1177" t="s">
        <v>26</v>
      </c>
      <c r="F42" s="1177"/>
      <c r="G42" s="1177"/>
      <c r="H42" s="1178"/>
      <c r="I42" s="86">
        <v>4330</v>
      </c>
      <c r="J42" s="87">
        <v>3984</v>
      </c>
      <c r="K42" s="87">
        <v>3635</v>
      </c>
      <c r="L42" s="87">
        <v>3283</v>
      </c>
      <c r="M42" s="88">
        <v>2927</v>
      </c>
    </row>
    <row r="43" spans="2:13" ht="27.75" customHeight="1">
      <c r="B43" s="1171"/>
      <c r="C43" s="1172"/>
      <c r="D43" s="85"/>
      <c r="E43" s="1177" t="s">
        <v>27</v>
      </c>
      <c r="F43" s="1177"/>
      <c r="G43" s="1177"/>
      <c r="H43" s="1178"/>
      <c r="I43" s="86">
        <v>84607</v>
      </c>
      <c r="J43" s="87">
        <v>80456</v>
      </c>
      <c r="K43" s="87">
        <v>79510</v>
      </c>
      <c r="L43" s="87">
        <v>79964</v>
      </c>
      <c r="M43" s="88">
        <v>78990</v>
      </c>
    </row>
    <row r="44" spans="2:13" ht="27.75" customHeight="1">
      <c r="B44" s="1171"/>
      <c r="C44" s="1172"/>
      <c r="D44" s="85"/>
      <c r="E44" s="1177" t="s">
        <v>28</v>
      </c>
      <c r="F44" s="1177"/>
      <c r="G44" s="1177"/>
      <c r="H44" s="1178"/>
      <c r="I44" s="86">
        <v>1013</v>
      </c>
      <c r="J44" s="87">
        <v>771</v>
      </c>
      <c r="K44" s="87">
        <v>635</v>
      </c>
      <c r="L44" s="87">
        <v>533</v>
      </c>
      <c r="M44" s="88">
        <v>229</v>
      </c>
    </row>
    <row r="45" spans="2:13" ht="27.75" customHeight="1">
      <c r="B45" s="1171"/>
      <c r="C45" s="1172"/>
      <c r="D45" s="85"/>
      <c r="E45" s="1177" t="s">
        <v>29</v>
      </c>
      <c r="F45" s="1177"/>
      <c r="G45" s="1177"/>
      <c r="H45" s="1178"/>
      <c r="I45" s="86">
        <v>49582</v>
      </c>
      <c r="J45" s="87">
        <v>46470</v>
      </c>
      <c r="K45" s="87">
        <v>46611</v>
      </c>
      <c r="L45" s="87">
        <v>46290</v>
      </c>
      <c r="M45" s="88">
        <v>44003</v>
      </c>
    </row>
    <row r="46" spans="2:13" ht="27.75" customHeight="1">
      <c r="B46" s="1171"/>
      <c r="C46" s="1172"/>
      <c r="D46" s="85"/>
      <c r="E46" s="1177" t="s">
        <v>30</v>
      </c>
      <c r="F46" s="1177"/>
      <c r="G46" s="1177"/>
      <c r="H46" s="1178"/>
      <c r="I46" s="86" t="s">
        <v>502</v>
      </c>
      <c r="J46" s="87" t="s">
        <v>502</v>
      </c>
      <c r="K46" s="87" t="s">
        <v>502</v>
      </c>
      <c r="L46" s="87" t="s">
        <v>502</v>
      </c>
      <c r="M46" s="88" t="s">
        <v>502</v>
      </c>
    </row>
    <row r="47" spans="2:13" ht="27.75" customHeight="1">
      <c r="B47" s="1171"/>
      <c r="C47" s="1172"/>
      <c r="D47" s="85"/>
      <c r="E47" s="1177" t="s">
        <v>31</v>
      </c>
      <c r="F47" s="1177"/>
      <c r="G47" s="1177"/>
      <c r="H47" s="1178"/>
      <c r="I47" s="86" t="s">
        <v>502</v>
      </c>
      <c r="J47" s="87" t="s">
        <v>502</v>
      </c>
      <c r="K47" s="87" t="s">
        <v>502</v>
      </c>
      <c r="L47" s="87" t="s">
        <v>502</v>
      </c>
      <c r="M47" s="88" t="s">
        <v>502</v>
      </c>
    </row>
    <row r="48" spans="2:13" ht="27.75" customHeight="1">
      <c r="B48" s="1173"/>
      <c r="C48" s="1174"/>
      <c r="D48" s="85"/>
      <c r="E48" s="1177" t="s">
        <v>32</v>
      </c>
      <c r="F48" s="1177"/>
      <c r="G48" s="1177"/>
      <c r="H48" s="1178"/>
      <c r="I48" s="86" t="s">
        <v>502</v>
      </c>
      <c r="J48" s="87" t="s">
        <v>502</v>
      </c>
      <c r="K48" s="87" t="s">
        <v>502</v>
      </c>
      <c r="L48" s="87" t="s">
        <v>502</v>
      </c>
      <c r="M48" s="88" t="s">
        <v>502</v>
      </c>
    </row>
    <row r="49" spans="2:13" ht="27.75" customHeight="1">
      <c r="B49" s="1179" t="s">
        <v>33</v>
      </c>
      <c r="C49" s="1180"/>
      <c r="D49" s="89"/>
      <c r="E49" s="1177" t="s">
        <v>34</v>
      </c>
      <c r="F49" s="1177"/>
      <c r="G49" s="1177"/>
      <c r="H49" s="1178"/>
      <c r="I49" s="86">
        <v>19581</v>
      </c>
      <c r="J49" s="87">
        <v>18338</v>
      </c>
      <c r="K49" s="87">
        <v>17271</v>
      </c>
      <c r="L49" s="87">
        <v>15435</v>
      </c>
      <c r="M49" s="88">
        <v>15128</v>
      </c>
    </row>
    <row r="50" spans="2:13" ht="27.75" customHeight="1">
      <c r="B50" s="1171"/>
      <c r="C50" s="1172"/>
      <c r="D50" s="85"/>
      <c r="E50" s="1177" t="s">
        <v>35</v>
      </c>
      <c r="F50" s="1177"/>
      <c r="G50" s="1177"/>
      <c r="H50" s="1178"/>
      <c r="I50" s="86">
        <v>30587</v>
      </c>
      <c r="J50" s="87">
        <v>28630</v>
      </c>
      <c r="K50" s="87">
        <v>28020</v>
      </c>
      <c r="L50" s="87">
        <v>27710</v>
      </c>
      <c r="M50" s="88">
        <v>28119</v>
      </c>
    </row>
    <row r="51" spans="2:13" ht="27.75" customHeight="1">
      <c r="B51" s="1173"/>
      <c r="C51" s="1174"/>
      <c r="D51" s="85"/>
      <c r="E51" s="1177" t="s">
        <v>36</v>
      </c>
      <c r="F51" s="1177"/>
      <c r="G51" s="1177"/>
      <c r="H51" s="1178"/>
      <c r="I51" s="86">
        <v>218722</v>
      </c>
      <c r="J51" s="87">
        <v>223533</v>
      </c>
      <c r="K51" s="87">
        <v>235676</v>
      </c>
      <c r="L51" s="87">
        <v>249404</v>
      </c>
      <c r="M51" s="88">
        <v>262084</v>
      </c>
    </row>
    <row r="52" spans="2:13" ht="27.75" customHeight="1" thickBot="1">
      <c r="B52" s="1181" t="s">
        <v>37</v>
      </c>
      <c r="C52" s="1182"/>
      <c r="D52" s="90"/>
      <c r="E52" s="1183" t="s">
        <v>38</v>
      </c>
      <c r="F52" s="1183"/>
      <c r="G52" s="1183"/>
      <c r="H52" s="1184"/>
      <c r="I52" s="91">
        <v>172223</v>
      </c>
      <c r="J52" s="92">
        <v>166521</v>
      </c>
      <c r="K52" s="92">
        <v>167056</v>
      </c>
      <c r="L52" s="92">
        <v>171463</v>
      </c>
      <c r="M52" s="93">
        <v>171262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539</v>
      </c>
      <c r="G2" s="111"/>
      <c r="H2" s="112"/>
    </row>
    <row r="3" spans="1:8">
      <c r="A3" s="108" t="s">
        <v>532</v>
      </c>
      <c r="B3" s="113"/>
      <c r="C3" s="114"/>
      <c r="D3" s="115">
        <v>49807</v>
      </c>
      <c r="E3" s="116"/>
      <c r="F3" s="117">
        <v>47155</v>
      </c>
      <c r="G3" s="118"/>
      <c r="H3" s="119"/>
    </row>
    <row r="4" spans="1:8">
      <c r="A4" s="120"/>
      <c r="B4" s="121"/>
      <c r="C4" s="122"/>
      <c r="D4" s="123">
        <v>26587</v>
      </c>
      <c r="E4" s="124"/>
      <c r="F4" s="125">
        <v>26802</v>
      </c>
      <c r="G4" s="126"/>
      <c r="H4" s="127"/>
    </row>
    <row r="5" spans="1:8">
      <c r="A5" s="108" t="s">
        <v>534</v>
      </c>
      <c r="B5" s="113"/>
      <c r="C5" s="114"/>
      <c r="D5" s="115">
        <v>46645</v>
      </c>
      <c r="E5" s="116"/>
      <c r="F5" s="117">
        <v>43858</v>
      </c>
      <c r="G5" s="118"/>
      <c r="H5" s="119"/>
    </row>
    <row r="6" spans="1:8">
      <c r="A6" s="120"/>
      <c r="B6" s="121"/>
      <c r="C6" s="122"/>
      <c r="D6" s="123">
        <v>24432</v>
      </c>
      <c r="E6" s="124"/>
      <c r="F6" s="125">
        <v>23714</v>
      </c>
      <c r="G6" s="126"/>
      <c r="H6" s="127"/>
    </row>
    <row r="7" spans="1:8">
      <c r="A7" s="108" t="s">
        <v>535</v>
      </c>
      <c r="B7" s="113"/>
      <c r="C7" s="114"/>
      <c r="D7" s="115">
        <v>47866</v>
      </c>
      <c r="E7" s="116"/>
      <c r="F7" s="117">
        <v>47129</v>
      </c>
      <c r="G7" s="118"/>
      <c r="H7" s="119"/>
    </row>
    <row r="8" spans="1:8">
      <c r="A8" s="120"/>
      <c r="B8" s="121"/>
      <c r="C8" s="122"/>
      <c r="D8" s="123">
        <v>22525</v>
      </c>
      <c r="E8" s="124"/>
      <c r="F8" s="125">
        <v>23069</v>
      </c>
      <c r="G8" s="126"/>
      <c r="H8" s="127"/>
    </row>
    <row r="9" spans="1:8">
      <c r="A9" s="108" t="s">
        <v>536</v>
      </c>
      <c r="B9" s="113"/>
      <c r="C9" s="114"/>
      <c r="D9" s="115">
        <v>62857</v>
      </c>
      <c r="E9" s="116"/>
      <c r="F9" s="117">
        <v>50848</v>
      </c>
      <c r="G9" s="118"/>
      <c r="H9" s="119"/>
    </row>
    <row r="10" spans="1:8">
      <c r="A10" s="120"/>
      <c r="B10" s="121"/>
      <c r="C10" s="122"/>
      <c r="D10" s="123">
        <v>27610</v>
      </c>
      <c r="E10" s="124"/>
      <c r="F10" s="125">
        <v>22583</v>
      </c>
      <c r="G10" s="126"/>
      <c r="H10" s="127"/>
    </row>
    <row r="11" spans="1:8">
      <c r="A11" s="108" t="s">
        <v>537</v>
      </c>
      <c r="B11" s="113"/>
      <c r="C11" s="114"/>
      <c r="D11" s="115">
        <v>59595</v>
      </c>
      <c r="E11" s="116"/>
      <c r="F11" s="117">
        <v>53572</v>
      </c>
      <c r="G11" s="118"/>
      <c r="H11" s="119"/>
    </row>
    <row r="12" spans="1:8">
      <c r="A12" s="120"/>
      <c r="B12" s="121"/>
      <c r="C12" s="128"/>
      <c r="D12" s="123">
        <v>26221</v>
      </c>
      <c r="E12" s="124"/>
      <c r="F12" s="125">
        <v>25259</v>
      </c>
      <c r="G12" s="126"/>
      <c r="H12" s="127"/>
    </row>
    <row r="13" spans="1:8">
      <c r="A13" s="108"/>
      <c r="B13" s="113"/>
      <c r="C13" s="129"/>
      <c r="D13" s="130">
        <v>53354</v>
      </c>
      <c r="E13" s="131"/>
      <c r="F13" s="132">
        <v>48512</v>
      </c>
      <c r="G13" s="133"/>
      <c r="H13" s="119"/>
    </row>
    <row r="14" spans="1:8">
      <c r="A14" s="120"/>
      <c r="B14" s="121"/>
      <c r="C14" s="122"/>
      <c r="D14" s="123">
        <v>25475</v>
      </c>
      <c r="E14" s="124"/>
      <c r="F14" s="125">
        <v>24285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2.5499999999999998</v>
      </c>
      <c r="C19" s="134">
        <f>ROUND(VALUE(SUBSTITUTE(実質収支比率等に係る経年分析!G$48,"▲","-")),2)</f>
        <v>2.25</v>
      </c>
      <c r="D19" s="134">
        <f>ROUND(VALUE(SUBSTITUTE(実質収支比率等に係る経年分析!H$48,"▲","-")),2)</f>
        <v>1.82</v>
      </c>
      <c r="E19" s="134">
        <f>ROUND(VALUE(SUBSTITUTE(実質収支比率等に係る経年分析!I$48,"▲","-")),2)</f>
        <v>2.15</v>
      </c>
      <c r="F19" s="134">
        <f>ROUND(VALUE(SUBSTITUTE(実質収支比率等に係る経年分析!J$48,"▲","-")),2)</f>
        <v>1.87</v>
      </c>
    </row>
    <row r="20" spans="1:11">
      <c r="A20" s="134" t="s">
        <v>43</v>
      </c>
      <c r="B20" s="134">
        <f>ROUND(VALUE(SUBSTITUTE(実質収支比率等に係る経年分析!F$47,"▲","-")),2)</f>
        <v>7.72</v>
      </c>
      <c r="C20" s="134">
        <f>ROUND(VALUE(SUBSTITUTE(実質収支比率等に係る経年分析!G$47,"▲","-")),2)</f>
        <v>7.43</v>
      </c>
      <c r="D20" s="134">
        <f>ROUND(VALUE(SUBSTITUTE(実質収支比率等に係る経年分析!H$47,"▲","-")),2)</f>
        <v>6.86</v>
      </c>
      <c r="E20" s="134">
        <f>ROUND(VALUE(SUBSTITUTE(実質収支比率等に係る経年分析!I$47,"▲","-")),2)</f>
        <v>6.29</v>
      </c>
      <c r="F20" s="134">
        <f>ROUND(VALUE(SUBSTITUTE(実質収支比率等に係る経年分析!J$47,"▲","-")),2)</f>
        <v>6.27</v>
      </c>
    </row>
    <row r="21" spans="1:11">
      <c r="A21" s="134" t="s">
        <v>44</v>
      </c>
      <c r="B21" s="134">
        <f>IF(ISNUMBER(VALUE(SUBSTITUTE(実質収支比率等に係る経年分析!F$49,"▲","-"))),ROUND(VALUE(SUBSTITUTE(実質収支比率等に係る経年分析!F$49,"▲","-")),2),NA())</f>
        <v>-1.93</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-0.62</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0.28000000000000003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介護保険会計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1.62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0.99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1.1000000000000001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0.69</v>
      </c>
    </row>
    <row r="31" spans="1:11">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0.56999999999999995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1.1100000000000001</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1.75</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6.21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7.19</v>
      </c>
    </row>
    <row r="35" spans="1:16">
      <c r="A35" s="135" t="str">
        <f>IF(連結実質赤字比率に係る赤字・黒字の構成分析!C$35="",NA(),連結実質赤字比率に係る赤字・黒字の構成分析!C$35)</f>
        <v>交通事業会計</v>
      </c>
      <c r="B35" s="135">
        <f>IF(ROUND(VALUE(SUBSTITUTE(連結実質赤字比率に係る赤字・黒字の構成分析!F$35,"▲", "-")), 2) &lt; 0, ABS(ROUND(VALUE(SUBSTITUTE(連結実質赤字比率に係る赤字・黒字の構成分析!F$35,"▲", "-")), 2)), NA())</f>
        <v>2.86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2.27</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1.89</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1.2</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0.66</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国民健康保険会計</v>
      </c>
      <c r="B36" s="135">
        <f>IF(ROUND(VALUE(SUBSTITUTE(連結実質赤字比率に係る赤字・黒字の構成分析!F$34,"▲", "-")), 2) &lt; 0, ABS(ROUND(VALUE(SUBSTITUTE(連結実質赤字比率に係る赤字・黒字の構成分析!F$34,"▲", "-")), 2)), NA())</f>
        <v>4.99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1.38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0.93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25692</v>
      </c>
      <c r="E42" s="136"/>
      <c r="F42" s="136"/>
      <c r="G42" s="136">
        <f>'実質公債費比率（分子）の構造'!L$52</f>
        <v>25862</v>
      </c>
      <c r="H42" s="136"/>
      <c r="I42" s="136"/>
      <c r="J42" s="136">
        <f>'実質公債費比率（分子）の構造'!M$52</f>
        <v>26275</v>
      </c>
      <c r="K42" s="136"/>
      <c r="L42" s="136"/>
      <c r="M42" s="136">
        <f>'実質公債費比率（分子）の構造'!N$52</f>
        <v>26287</v>
      </c>
      <c r="N42" s="136"/>
      <c r="O42" s="136"/>
      <c r="P42" s="136">
        <f>'実質公債費比率（分子）の構造'!O$52</f>
        <v>27078</v>
      </c>
    </row>
    <row r="43" spans="1:16">
      <c r="A43" s="136" t="s">
        <v>52</v>
      </c>
      <c r="B43" s="136">
        <f>'実質公債費比率（分子）の構造'!K$51</f>
        <v>3</v>
      </c>
      <c r="C43" s="136"/>
      <c r="D43" s="136"/>
      <c r="E43" s="136">
        <f>'実質公債費比率（分子）の構造'!L$51</f>
        <v>1</v>
      </c>
      <c r="F43" s="136"/>
      <c r="G43" s="136"/>
      <c r="H43" s="136">
        <f>'実質公債費比率（分子）の構造'!M$51</f>
        <v>4</v>
      </c>
      <c r="I43" s="136"/>
      <c r="J43" s="136"/>
      <c r="K43" s="136">
        <f>'実質公債費比率（分子）の構造'!N$51</f>
        <v>1</v>
      </c>
      <c r="L43" s="136"/>
      <c r="M43" s="136"/>
      <c r="N43" s="136">
        <f>'実質公債費比率（分子）の構造'!O$51</f>
        <v>3</v>
      </c>
      <c r="O43" s="136"/>
      <c r="P43" s="136"/>
    </row>
    <row r="44" spans="1:16">
      <c r="A44" s="136" t="s">
        <v>53</v>
      </c>
      <c r="B44" s="136">
        <f>'実質公債費比率（分子）の構造'!K$50</f>
        <v>370</v>
      </c>
      <c r="C44" s="136"/>
      <c r="D44" s="136"/>
      <c r="E44" s="136">
        <f>'実質公債費比率（分子）の構造'!L$50</f>
        <v>445</v>
      </c>
      <c r="F44" s="136"/>
      <c r="G44" s="136"/>
      <c r="H44" s="136">
        <f>'実質公債費比率（分子）の構造'!M$50</f>
        <v>406</v>
      </c>
      <c r="I44" s="136"/>
      <c r="J44" s="136"/>
      <c r="K44" s="136">
        <f>'実質公債費比率（分子）の構造'!N$50</f>
        <v>392</v>
      </c>
      <c r="L44" s="136"/>
      <c r="M44" s="136"/>
      <c r="N44" s="136">
        <f>'実質公債費比率（分子）の構造'!O$50</f>
        <v>362</v>
      </c>
      <c r="O44" s="136"/>
      <c r="P44" s="136"/>
    </row>
    <row r="45" spans="1:16">
      <c r="A45" s="136" t="s">
        <v>54</v>
      </c>
      <c r="B45" s="136">
        <f>'実質公債費比率（分子）の構造'!K$49</f>
        <v>293</v>
      </c>
      <c r="C45" s="136"/>
      <c r="D45" s="136"/>
      <c r="E45" s="136">
        <f>'実質公債費比率（分子）の構造'!L$49</f>
        <v>292</v>
      </c>
      <c r="F45" s="136"/>
      <c r="G45" s="136"/>
      <c r="H45" s="136">
        <f>'実質公債費比率（分子）の構造'!M$49</f>
        <v>207</v>
      </c>
      <c r="I45" s="136"/>
      <c r="J45" s="136"/>
      <c r="K45" s="136">
        <f>'実質公債費比率（分子）の構造'!N$49</f>
        <v>166</v>
      </c>
      <c r="L45" s="136"/>
      <c r="M45" s="136"/>
      <c r="N45" s="136">
        <f>'実質公債費比率（分子）の構造'!O$49</f>
        <v>254</v>
      </c>
      <c r="O45" s="136"/>
      <c r="P45" s="136"/>
    </row>
    <row r="46" spans="1:16">
      <c r="A46" s="136" t="s">
        <v>55</v>
      </c>
      <c r="B46" s="136">
        <f>'実質公債費比率（分子）の構造'!K$48</f>
        <v>7526</v>
      </c>
      <c r="C46" s="136"/>
      <c r="D46" s="136"/>
      <c r="E46" s="136">
        <f>'実質公債費比率（分子）の構造'!L$48</f>
        <v>7536</v>
      </c>
      <c r="F46" s="136"/>
      <c r="G46" s="136"/>
      <c r="H46" s="136">
        <f>'実質公債費比率（分子）の構造'!M$48</f>
        <v>7095</v>
      </c>
      <c r="I46" s="136"/>
      <c r="J46" s="136"/>
      <c r="K46" s="136">
        <f>'実質公債費比率（分子）の構造'!N$48</f>
        <v>6866</v>
      </c>
      <c r="L46" s="136"/>
      <c r="M46" s="136"/>
      <c r="N46" s="136">
        <f>'実質公債費比率（分子）の構造'!O$48</f>
        <v>6782</v>
      </c>
      <c r="O46" s="136"/>
      <c r="P46" s="136"/>
    </row>
    <row r="47" spans="1:16">
      <c r="A47" s="136" t="s">
        <v>56</v>
      </c>
      <c r="B47" s="136">
        <f>'実質公債費比率（分子）の構造'!K$47</f>
        <v>34</v>
      </c>
      <c r="C47" s="136"/>
      <c r="D47" s="136"/>
      <c r="E47" s="136">
        <f>'実質公債費比率（分子）の構造'!L$47</f>
        <v>19</v>
      </c>
      <c r="F47" s="136"/>
      <c r="G47" s="136"/>
      <c r="H47" s="136">
        <f>'実質公債費比率（分子）の構造'!M$47</f>
        <v>4</v>
      </c>
      <c r="I47" s="136"/>
      <c r="J47" s="136"/>
      <c r="K47" s="136">
        <f>'実質公債費比率（分子）の構造'!N$47</f>
        <v>333</v>
      </c>
      <c r="L47" s="136"/>
      <c r="M47" s="136"/>
      <c r="N47" s="136">
        <f>'実質公債費比率（分子）の構造'!O$47</f>
        <v>667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32098</v>
      </c>
      <c r="C49" s="136"/>
      <c r="D49" s="136"/>
      <c r="E49" s="136">
        <f>'実質公債費比率（分子）の構造'!L$45</f>
        <v>33025</v>
      </c>
      <c r="F49" s="136"/>
      <c r="G49" s="136"/>
      <c r="H49" s="136">
        <f>'実質公債費比率（分子）の構造'!M$45</f>
        <v>32879</v>
      </c>
      <c r="I49" s="136"/>
      <c r="J49" s="136"/>
      <c r="K49" s="136">
        <f>'実質公債費比率（分子）の構造'!N$45</f>
        <v>32520</v>
      </c>
      <c r="L49" s="136"/>
      <c r="M49" s="136"/>
      <c r="N49" s="136">
        <f>'実質公債費比率（分子）の構造'!O$45</f>
        <v>32131</v>
      </c>
      <c r="O49" s="136"/>
      <c r="P49" s="136"/>
    </row>
    <row r="50" spans="1:16">
      <c r="A50" s="136" t="s">
        <v>59</v>
      </c>
      <c r="B50" s="136" t="e">
        <f>NA()</f>
        <v>#N/A</v>
      </c>
      <c r="C50" s="136">
        <f>IF(ISNUMBER('実質公債費比率（分子）の構造'!K$53),'実質公債費比率（分子）の構造'!K$53,NA())</f>
        <v>14632</v>
      </c>
      <c r="D50" s="136" t="e">
        <f>NA()</f>
        <v>#N/A</v>
      </c>
      <c r="E50" s="136" t="e">
        <f>NA()</f>
        <v>#N/A</v>
      </c>
      <c r="F50" s="136">
        <f>IF(ISNUMBER('実質公債費比率（分子）の構造'!L$53),'実質公債費比率（分子）の構造'!L$53,NA())</f>
        <v>15456</v>
      </c>
      <c r="G50" s="136" t="e">
        <f>NA()</f>
        <v>#N/A</v>
      </c>
      <c r="H50" s="136" t="e">
        <f>NA()</f>
        <v>#N/A</v>
      </c>
      <c r="I50" s="136">
        <f>IF(ISNUMBER('実質公債費比率（分子）の構造'!M$53),'実質公債費比率（分子）の構造'!M$53,NA())</f>
        <v>14320</v>
      </c>
      <c r="J50" s="136" t="e">
        <f>NA()</f>
        <v>#N/A</v>
      </c>
      <c r="K50" s="136" t="e">
        <f>NA()</f>
        <v>#N/A</v>
      </c>
      <c r="L50" s="136">
        <f>IF(ISNUMBER('実質公債費比率（分子）の構造'!N$53),'実質公債費比率（分子）の構造'!N$53,NA())</f>
        <v>13991</v>
      </c>
      <c r="M50" s="136" t="e">
        <f>NA()</f>
        <v>#N/A</v>
      </c>
      <c r="N50" s="136" t="e">
        <f>NA()</f>
        <v>#N/A</v>
      </c>
      <c r="O50" s="136">
        <f>IF(ISNUMBER('実質公債費比率（分子）の構造'!O$53),'実質公債費比率（分子）の構造'!O$53,NA())</f>
        <v>13121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218722</v>
      </c>
      <c r="E56" s="135"/>
      <c r="F56" s="135"/>
      <c r="G56" s="135">
        <f>'将来負担比率（分子）の構造'!J$51</f>
        <v>223533</v>
      </c>
      <c r="H56" s="135"/>
      <c r="I56" s="135"/>
      <c r="J56" s="135">
        <f>'将来負担比率（分子）の構造'!K$51</f>
        <v>235676</v>
      </c>
      <c r="K56" s="135"/>
      <c r="L56" s="135"/>
      <c r="M56" s="135">
        <f>'将来負担比率（分子）の構造'!L$51</f>
        <v>249404</v>
      </c>
      <c r="N56" s="135"/>
      <c r="O56" s="135"/>
      <c r="P56" s="135">
        <f>'将来負担比率（分子）の構造'!M$51</f>
        <v>262084</v>
      </c>
    </row>
    <row r="57" spans="1:16">
      <c r="A57" s="135" t="s">
        <v>35</v>
      </c>
      <c r="B57" s="135"/>
      <c r="C57" s="135"/>
      <c r="D57" s="135">
        <f>'将来負担比率（分子）の構造'!I$50</f>
        <v>30587</v>
      </c>
      <c r="E57" s="135"/>
      <c r="F57" s="135"/>
      <c r="G57" s="135">
        <f>'将来負担比率（分子）の構造'!J$50</f>
        <v>28630</v>
      </c>
      <c r="H57" s="135"/>
      <c r="I57" s="135"/>
      <c r="J57" s="135">
        <f>'将来負担比率（分子）の構造'!K$50</f>
        <v>28020</v>
      </c>
      <c r="K57" s="135"/>
      <c r="L57" s="135"/>
      <c r="M57" s="135">
        <f>'将来負担比率（分子）の構造'!L$50</f>
        <v>27710</v>
      </c>
      <c r="N57" s="135"/>
      <c r="O57" s="135"/>
      <c r="P57" s="135">
        <f>'将来負担比率（分子）の構造'!M$50</f>
        <v>28119</v>
      </c>
    </row>
    <row r="58" spans="1:16">
      <c r="A58" s="135" t="s">
        <v>34</v>
      </c>
      <c r="B58" s="135"/>
      <c r="C58" s="135"/>
      <c r="D58" s="135">
        <f>'将来負担比率（分子）の構造'!I$49</f>
        <v>19581</v>
      </c>
      <c r="E58" s="135"/>
      <c r="F58" s="135"/>
      <c r="G58" s="135">
        <f>'将来負担比率（分子）の構造'!J$49</f>
        <v>18338</v>
      </c>
      <c r="H58" s="135"/>
      <c r="I58" s="135"/>
      <c r="J58" s="135">
        <f>'将来負担比率（分子）の構造'!K$49</f>
        <v>17271</v>
      </c>
      <c r="K58" s="135"/>
      <c r="L58" s="135"/>
      <c r="M58" s="135">
        <f>'将来負担比率（分子）の構造'!L$49</f>
        <v>15435</v>
      </c>
      <c r="N58" s="135"/>
      <c r="O58" s="135"/>
      <c r="P58" s="135">
        <f>'将来負担比率（分子）の構造'!M$49</f>
        <v>15128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49582</v>
      </c>
      <c r="C62" s="135"/>
      <c r="D62" s="135"/>
      <c r="E62" s="135">
        <f>'将来負担比率（分子）の構造'!J$45</f>
        <v>46470</v>
      </c>
      <c r="F62" s="135"/>
      <c r="G62" s="135"/>
      <c r="H62" s="135">
        <f>'将来負担比率（分子）の構造'!K$45</f>
        <v>46611</v>
      </c>
      <c r="I62" s="135"/>
      <c r="J62" s="135"/>
      <c r="K62" s="135">
        <f>'将来負担比率（分子）の構造'!L$45</f>
        <v>46290</v>
      </c>
      <c r="L62" s="135"/>
      <c r="M62" s="135"/>
      <c r="N62" s="135">
        <f>'将来負担比率（分子）の構造'!M$45</f>
        <v>44003</v>
      </c>
      <c r="O62" s="135"/>
      <c r="P62" s="135"/>
    </row>
    <row r="63" spans="1:16">
      <c r="A63" s="135" t="s">
        <v>28</v>
      </c>
      <c r="B63" s="135">
        <f>'将来負担比率（分子）の構造'!I$44</f>
        <v>1013</v>
      </c>
      <c r="C63" s="135"/>
      <c r="D63" s="135"/>
      <c r="E63" s="135">
        <f>'将来負担比率（分子）の構造'!J$44</f>
        <v>771</v>
      </c>
      <c r="F63" s="135"/>
      <c r="G63" s="135"/>
      <c r="H63" s="135">
        <f>'将来負担比率（分子）の構造'!K$44</f>
        <v>635</v>
      </c>
      <c r="I63" s="135"/>
      <c r="J63" s="135"/>
      <c r="K63" s="135">
        <f>'将来負担比率（分子）の構造'!L$44</f>
        <v>533</v>
      </c>
      <c r="L63" s="135"/>
      <c r="M63" s="135"/>
      <c r="N63" s="135">
        <f>'将来負担比率（分子）の構造'!M$44</f>
        <v>229</v>
      </c>
      <c r="O63" s="135"/>
      <c r="P63" s="135"/>
    </row>
    <row r="64" spans="1:16">
      <c r="A64" s="135" t="s">
        <v>27</v>
      </c>
      <c r="B64" s="135">
        <f>'将来負担比率（分子）の構造'!I$43</f>
        <v>84607</v>
      </c>
      <c r="C64" s="135"/>
      <c r="D64" s="135"/>
      <c r="E64" s="135">
        <f>'将来負担比率（分子）の構造'!J$43</f>
        <v>80456</v>
      </c>
      <c r="F64" s="135"/>
      <c r="G64" s="135"/>
      <c r="H64" s="135">
        <f>'将来負担比率（分子）の構造'!K$43</f>
        <v>79510</v>
      </c>
      <c r="I64" s="135"/>
      <c r="J64" s="135"/>
      <c r="K64" s="135">
        <f>'将来負担比率（分子）の構造'!L$43</f>
        <v>79964</v>
      </c>
      <c r="L64" s="135"/>
      <c r="M64" s="135"/>
      <c r="N64" s="135">
        <f>'将来負担比率（分子）の構造'!M$43</f>
        <v>78990</v>
      </c>
      <c r="O64" s="135"/>
      <c r="P64" s="135"/>
    </row>
    <row r="65" spans="1:16">
      <c r="A65" s="135" t="s">
        <v>26</v>
      </c>
      <c r="B65" s="135">
        <f>'将来負担比率（分子）の構造'!I$42</f>
        <v>4330</v>
      </c>
      <c r="C65" s="135"/>
      <c r="D65" s="135"/>
      <c r="E65" s="135">
        <f>'将来負担比率（分子）の構造'!J$42</f>
        <v>3984</v>
      </c>
      <c r="F65" s="135"/>
      <c r="G65" s="135"/>
      <c r="H65" s="135">
        <f>'将来負担比率（分子）の構造'!K$42</f>
        <v>3635</v>
      </c>
      <c r="I65" s="135"/>
      <c r="J65" s="135"/>
      <c r="K65" s="135">
        <f>'将来負担比率（分子）の構造'!L$42</f>
        <v>3283</v>
      </c>
      <c r="L65" s="135"/>
      <c r="M65" s="135"/>
      <c r="N65" s="135">
        <f>'将来負担比率（分子）の構造'!M$42</f>
        <v>2927</v>
      </c>
      <c r="O65" s="135"/>
      <c r="P65" s="135"/>
    </row>
    <row r="66" spans="1:16">
      <c r="A66" s="135" t="s">
        <v>25</v>
      </c>
      <c r="B66" s="135">
        <f>'将来負担比率（分子）の構造'!I$41</f>
        <v>301581</v>
      </c>
      <c r="C66" s="135"/>
      <c r="D66" s="135"/>
      <c r="E66" s="135">
        <f>'将来負担比率（分子）の構造'!J$41</f>
        <v>305341</v>
      </c>
      <c r="F66" s="135"/>
      <c r="G66" s="135"/>
      <c r="H66" s="135">
        <f>'将来負担比率（分子）の構造'!K$41</f>
        <v>317632</v>
      </c>
      <c r="I66" s="135"/>
      <c r="J66" s="135"/>
      <c r="K66" s="135">
        <f>'将来負担比率（分子）の構造'!L$41</f>
        <v>333942</v>
      </c>
      <c r="L66" s="135"/>
      <c r="M66" s="135"/>
      <c r="N66" s="135">
        <f>'将来負担比率（分子）の構造'!M$41</f>
        <v>350443</v>
      </c>
      <c r="O66" s="135"/>
      <c r="P66" s="135"/>
    </row>
    <row r="67" spans="1:16">
      <c r="A67" s="135" t="s">
        <v>63</v>
      </c>
      <c r="B67" s="135" t="e">
        <f>NA()</f>
        <v>#N/A</v>
      </c>
      <c r="C67" s="135">
        <f>IF(ISNUMBER('将来負担比率（分子）の構造'!I$52), IF('将来負担比率（分子）の構造'!I$52 &lt; 0, 0, '将来負担比率（分子）の構造'!I$52), NA())</f>
        <v>172223</v>
      </c>
      <c r="D67" s="135" t="e">
        <f>NA()</f>
        <v>#N/A</v>
      </c>
      <c r="E67" s="135" t="e">
        <f>NA()</f>
        <v>#N/A</v>
      </c>
      <c r="F67" s="135">
        <f>IF(ISNUMBER('将来負担比率（分子）の構造'!J$52), IF('将来負担比率（分子）の構造'!J$52 &lt; 0, 0, '将来負担比率（分子）の構造'!J$52), NA())</f>
        <v>166521</v>
      </c>
      <c r="G67" s="135" t="e">
        <f>NA()</f>
        <v>#N/A</v>
      </c>
      <c r="H67" s="135" t="e">
        <f>NA()</f>
        <v>#N/A</v>
      </c>
      <c r="I67" s="135">
        <f>IF(ISNUMBER('将来負担比率（分子）の構造'!K$52), IF('将来負担比率（分子）の構造'!K$52 &lt; 0, 0, '将来負担比率（分子）の構造'!K$52), NA())</f>
        <v>167056</v>
      </c>
      <c r="J67" s="135" t="e">
        <f>NA()</f>
        <v>#N/A</v>
      </c>
      <c r="K67" s="135" t="e">
        <f>NA()</f>
        <v>#N/A</v>
      </c>
      <c r="L67" s="135">
        <f>IF(ISNUMBER('将来負担比率（分子）の構造'!L$52), IF('将来負担比率（分子）の構造'!L$52 &lt; 0, 0, '将来負担比率（分子）の構造'!L$52), NA())</f>
        <v>171463</v>
      </c>
      <c r="M67" s="135" t="e">
        <f>NA()</f>
        <v>#N/A</v>
      </c>
      <c r="N67" s="135" t="e">
        <f>NA()</f>
        <v>#N/A</v>
      </c>
      <c r="O67" s="135">
        <f>IF(ISNUMBER('将来負担比率（分子）の構造'!M$52), IF('将来負担比率（分子）の構造'!M$52 &lt; 0, 0, '将来負担比率（分子）の構造'!M$52), NA())</f>
        <v>171262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98325268</v>
      </c>
      <c r="S5" s="583"/>
      <c r="T5" s="583"/>
      <c r="U5" s="583"/>
      <c r="V5" s="583"/>
      <c r="W5" s="583"/>
      <c r="X5" s="583"/>
      <c r="Y5" s="584"/>
      <c r="Z5" s="585">
        <v>32.4</v>
      </c>
      <c r="AA5" s="585"/>
      <c r="AB5" s="585"/>
      <c r="AC5" s="585"/>
      <c r="AD5" s="586">
        <v>93326972</v>
      </c>
      <c r="AE5" s="586"/>
      <c r="AF5" s="586"/>
      <c r="AG5" s="586"/>
      <c r="AH5" s="586"/>
      <c r="AI5" s="586"/>
      <c r="AJ5" s="586"/>
      <c r="AK5" s="586"/>
      <c r="AL5" s="587">
        <v>65.599999999999994</v>
      </c>
      <c r="AM5" s="588"/>
      <c r="AN5" s="588"/>
      <c r="AO5" s="589"/>
      <c r="AP5" s="579" t="s">
        <v>209</v>
      </c>
      <c r="AQ5" s="580"/>
      <c r="AR5" s="580"/>
      <c r="AS5" s="580"/>
      <c r="AT5" s="580"/>
      <c r="AU5" s="580"/>
      <c r="AV5" s="580"/>
      <c r="AW5" s="580"/>
      <c r="AX5" s="580"/>
      <c r="AY5" s="580"/>
      <c r="AZ5" s="580"/>
      <c r="BA5" s="580"/>
      <c r="BB5" s="580"/>
      <c r="BC5" s="580"/>
      <c r="BD5" s="580"/>
      <c r="BE5" s="580"/>
      <c r="BF5" s="581"/>
      <c r="BG5" s="593">
        <v>91281127</v>
      </c>
      <c r="BH5" s="594"/>
      <c r="BI5" s="594"/>
      <c r="BJ5" s="594"/>
      <c r="BK5" s="594"/>
      <c r="BL5" s="594"/>
      <c r="BM5" s="594"/>
      <c r="BN5" s="595"/>
      <c r="BO5" s="596">
        <v>92.8</v>
      </c>
      <c r="BP5" s="596"/>
      <c r="BQ5" s="596"/>
      <c r="BR5" s="596"/>
      <c r="BS5" s="597">
        <v>1684323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2084479</v>
      </c>
      <c r="S6" s="594"/>
      <c r="T6" s="594"/>
      <c r="U6" s="594"/>
      <c r="V6" s="594"/>
      <c r="W6" s="594"/>
      <c r="X6" s="594"/>
      <c r="Y6" s="595"/>
      <c r="Z6" s="596">
        <v>0.7</v>
      </c>
      <c r="AA6" s="596"/>
      <c r="AB6" s="596"/>
      <c r="AC6" s="596"/>
      <c r="AD6" s="597">
        <v>2084479</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91281127</v>
      </c>
      <c r="BH6" s="594"/>
      <c r="BI6" s="594"/>
      <c r="BJ6" s="594"/>
      <c r="BK6" s="594"/>
      <c r="BL6" s="594"/>
      <c r="BM6" s="594"/>
      <c r="BN6" s="595"/>
      <c r="BO6" s="596">
        <v>92.8</v>
      </c>
      <c r="BP6" s="596"/>
      <c r="BQ6" s="596"/>
      <c r="BR6" s="596"/>
      <c r="BS6" s="597">
        <v>1684323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1093783</v>
      </c>
      <c r="CS6" s="594"/>
      <c r="CT6" s="594"/>
      <c r="CU6" s="594"/>
      <c r="CV6" s="594"/>
      <c r="CW6" s="594"/>
      <c r="CX6" s="594"/>
      <c r="CY6" s="595"/>
      <c r="CZ6" s="596">
        <v>0.4</v>
      </c>
      <c r="DA6" s="596"/>
      <c r="DB6" s="596"/>
      <c r="DC6" s="596"/>
      <c r="DD6" s="602">
        <v>5017</v>
      </c>
      <c r="DE6" s="594"/>
      <c r="DF6" s="594"/>
      <c r="DG6" s="594"/>
      <c r="DH6" s="594"/>
      <c r="DI6" s="594"/>
      <c r="DJ6" s="594"/>
      <c r="DK6" s="594"/>
      <c r="DL6" s="594"/>
      <c r="DM6" s="594"/>
      <c r="DN6" s="594"/>
      <c r="DO6" s="594"/>
      <c r="DP6" s="595"/>
      <c r="DQ6" s="602">
        <v>1093663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156772</v>
      </c>
      <c r="S7" s="594"/>
      <c r="T7" s="594"/>
      <c r="U7" s="594"/>
      <c r="V7" s="594"/>
      <c r="W7" s="594"/>
      <c r="X7" s="594"/>
      <c r="Y7" s="595"/>
      <c r="Z7" s="596">
        <v>0.1</v>
      </c>
      <c r="AA7" s="596"/>
      <c r="AB7" s="596"/>
      <c r="AC7" s="596"/>
      <c r="AD7" s="597">
        <v>156772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45628667</v>
      </c>
      <c r="BH7" s="594"/>
      <c r="BI7" s="594"/>
      <c r="BJ7" s="594"/>
      <c r="BK7" s="594"/>
      <c r="BL7" s="594"/>
      <c r="BM7" s="594"/>
      <c r="BN7" s="595"/>
      <c r="BO7" s="596">
        <v>46.4</v>
      </c>
      <c r="BP7" s="596"/>
      <c r="BQ7" s="596"/>
      <c r="BR7" s="596"/>
      <c r="BS7" s="597">
        <v>1684323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25066626</v>
      </c>
      <c r="CS7" s="594"/>
      <c r="CT7" s="594"/>
      <c r="CU7" s="594"/>
      <c r="CV7" s="594"/>
      <c r="CW7" s="594"/>
      <c r="CX7" s="594"/>
      <c r="CY7" s="595"/>
      <c r="CZ7" s="596">
        <v>8.4</v>
      </c>
      <c r="DA7" s="596"/>
      <c r="DB7" s="596"/>
      <c r="DC7" s="596"/>
      <c r="DD7" s="602">
        <v>1371253</v>
      </c>
      <c r="DE7" s="594"/>
      <c r="DF7" s="594"/>
      <c r="DG7" s="594"/>
      <c r="DH7" s="594"/>
      <c r="DI7" s="594"/>
      <c r="DJ7" s="594"/>
      <c r="DK7" s="594"/>
      <c r="DL7" s="594"/>
      <c r="DM7" s="594"/>
      <c r="DN7" s="594"/>
      <c r="DO7" s="594"/>
      <c r="DP7" s="595"/>
      <c r="DQ7" s="602">
        <v>21888910</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566107</v>
      </c>
      <c r="S8" s="594"/>
      <c r="T8" s="594"/>
      <c r="U8" s="594"/>
      <c r="V8" s="594"/>
      <c r="W8" s="594"/>
      <c r="X8" s="594"/>
      <c r="Y8" s="595"/>
      <c r="Z8" s="596">
        <v>0.2</v>
      </c>
      <c r="AA8" s="596"/>
      <c r="AB8" s="596"/>
      <c r="AC8" s="596"/>
      <c r="AD8" s="597">
        <v>566107</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1158782</v>
      </c>
      <c r="BH8" s="594"/>
      <c r="BI8" s="594"/>
      <c r="BJ8" s="594"/>
      <c r="BK8" s="594"/>
      <c r="BL8" s="594"/>
      <c r="BM8" s="594"/>
      <c r="BN8" s="595"/>
      <c r="BO8" s="596">
        <v>1.2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125095602</v>
      </c>
      <c r="CS8" s="594"/>
      <c r="CT8" s="594"/>
      <c r="CU8" s="594"/>
      <c r="CV8" s="594"/>
      <c r="CW8" s="594"/>
      <c r="CX8" s="594"/>
      <c r="CY8" s="595"/>
      <c r="CZ8" s="596">
        <v>42.1</v>
      </c>
      <c r="DA8" s="596"/>
      <c r="DB8" s="596"/>
      <c r="DC8" s="596"/>
      <c r="DD8" s="602">
        <v>1983761</v>
      </c>
      <c r="DE8" s="594"/>
      <c r="DF8" s="594"/>
      <c r="DG8" s="594"/>
      <c r="DH8" s="594"/>
      <c r="DI8" s="594"/>
      <c r="DJ8" s="594"/>
      <c r="DK8" s="594"/>
      <c r="DL8" s="594"/>
      <c r="DM8" s="594"/>
      <c r="DN8" s="594"/>
      <c r="DO8" s="594"/>
      <c r="DP8" s="595"/>
      <c r="DQ8" s="602">
        <v>60244296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565063</v>
      </c>
      <c r="S9" s="594"/>
      <c r="T9" s="594"/>
      <c r="U9" s="594"/>
      <c r="V9" s="594"/>
      <c r="W9" s="594"/>
      <c r="X9" s="594"/>
      <c r="Y9" s="595"/>
      <c r="Z9" s="596">
        <v>0.2</v>
      </c>
      <c r="AA9" s="596"/>
      <c r="AB9" s="596"/>
      <c r="AC9" s="596"/>
      <c r="AD9" s="597">
        <v>565063</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34025420</v>
      </c>
      <c r="BH9" s="594"/>
      <c r="BI9" s="594"/>
      <c r="BJ9" s="594"/>
      <c r="BK9" s="594"/>
      <c r="BL9" s="594"/>
      <c r="BM9" s="594"/>
      <c r="BN9" s="595"/>
      <c r="BO9" s="596">
        <v>34.6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20118533</v>
      </c>
      <c r="CS9" s="594"/>
      <c r="CT9" s="594"/>
      <c r="CU9" s="594"/>
      <c r="CV9" s="594"/>
      <c r="CW9" s="594"/>
      <c r="CX9" s="594"/>
      <c r="CY9" s="595"/>
      <c r="CZ9" s="596">
        <v>6.8</v>
      </c>
      <c r="DA9" s="596"/>
      <c r="DB9" s="596"/>
      <c r="DC9" s="596"/>
      <c r="DD9" s="602">
        <v>2982831</v>
      </c>
      <c r="DE9" s="594"/>
      <c r="DF9" s="594"/>
      <c r="DG9" s="594"/>
      <c r="DH9" s="594"/>
      <c r="DI9" s="594"/>
      <c r="DJ9" s="594"/>
      <c r="DK9" s="594"/>
      <c r="DL9" s="594"/>
      <c r="DM9" s="594"/>
      <c r="DN9" s="594"/>
      <c r="DO9" s="594"/>
      <c r="DP9" s="595"/>
      <c r="DQ9" s="602">
        <v>14298453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8689916</v>
      </c>
      <c r="S10" s="594"/>
      <c r="T10" s="594"/>
      <c r="U10" s="594"/>
      <c r="V10" s="594"/>
      <c r="W10" s="594"/>
      <c r="X10" s="594"/>
      <c r="Y10" s="595"/>
      <c r="Z10" s="596">
        <v>2.9</v>
      </c>
      <c r="AA10" s="596"/>
      <c r="AB10" s="596"/>
      <c r="AC10" s="596"/>
      <c r="AD10" s="597">
        <v>8689916</v>
      </c>
      <c r="AE10" s="597"/>
      <c r="AF10" s="597"/>
      <c r="AG10" s="597"/>
      <c r="AH10" s="597"/>
      <c r="AI10" s="597"/>
      <c r="AJ10" s="597"/>
      <c r="AK10" s="597"/>
      <c r="AL10" s="598">
        <v>6.1</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2634886</v>
      </c>
      <c r="BH10" s="594"/>
      <c r="BI10" s="594"/>
      <c r="BJ10" s="594"/>
      <c r="BK10" s="594"/>
      <c r="BL10" s="594"/>
      <c r="BM10" s="594"/>
      <c r="BN10" s="595"/>
      <c r="BO10" s="596">
        <v>2.7</v>
      </c>
      <c r="BP10" s="596"/>
      <c r="BQ10" s="596"/>
      <c r="BR10" s="596"/>
      <c r="BS10" s="602">
        <v>425950</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684062</v>
      </c>
      <c r="CS10" s="594"/>
      <c r="CT10" s="594"/>
      <c r="CU10" s="594"/>
      <c r="CV10" s="594"/>
      <c r="CW10" s="594"/>
      <c r="CX10" s="594"/>
      <c r="CY10" s="595"/>
      <c r="CZ10" s="596">
        <v>0.2</v>
      </c>
      <c r="DA10" s="596"/>
      <c r="DB10" s="596"/>
      <c r="DC10" s="596"/>
      <c r="DD10" s="602">
        <v>429</v>
      </c>
      <c r="DE10" s="594"/>
      <c r="DF10" s="594"/>
      <c r="DG10" s="594"/>
      <c r="DH10" s="594"/>
      <c r="DI10" s="594"/>
      <c r="DJ10" s="594"/>
      <c r="DK10" s="594"/>
      <c r="DL10" s="594"/>
      <c r="DM10" s="594"/>
      <c r="DN10" s="594"/>
      <c r="DO10" s="594"/>
      <c r="DP10" s="595"/>
      <c r="DQ10" s="602">
        <v>212014</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12467</v>
      </c>
      <c r="S11" s="594"/>
      <c r="T11" s="594"/>
      <c r="U11" s="594"/>
      <c r="V11" s="594"/>
      <c r="W11" s="594"/>
      <c r="X11" s="594"/>
      <c r="Y11" s="595"/>
      <c r="Z11" s="596">
        <v>0</v>
      </c>
      <c r="AA11" s="596"/>
      <c r="AB11" s="596"/>
      <c r="AC11" s="596"/>
      <c r="AD11" s="597">
        <v>12467</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7809579</v>
      </c>
      <c r="BH11" s="594"/>
      <c r="BI11" s="594"/>
      <c r="BJ11" s="594"/>
      <c r="BK11" s="594"/>
      <c r="BL11" s="594"/>
      <c r="BM11" s="594"/>
      <c r="BN11" s="595"/>
      <c r="BO11" s="596">
        <v>7.9</v>
      </c>
      <c r="BP11" s="596"/>
      <c r="BQ11" s="596"/>
      <c r="BR11" s="596"/>
      <c r="BS11" s="602">
        <v>1258373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5456294</v>
      </c>
      <c r="CS11" s="594"/>
      <c r="CT11" s="594"/>
      <c r="CU11" s="594"/>
      <c r="CV11" s="594"/>
      <c r="CW11" s="594"/>
      <c r="CX11" s="594"/>
      <c r="CY11" s="595"/>
      <c r="CZ11" s="596">
        <v>1.8</v>
      </c>
      <c r="DA11" s="596"/>
      <c r="DB11" s="596"/>
      <c r="DC11" s="596"/>
      <c r="DD11" s="602">
        <v>2821088</v>
      </c>
      <c r="DE11" s="594"/>
      <c r="DF11" s="594"/>
      <c r="DG11" s="594"/>
      <c r="DH11" s="594"/>
      <c r="DI11" s="594"/>
      <c r="DJ11" s="594"/>
      <c r="DK11" s="594"/>
      <c r="DL11" s="594"/>
      <c r="DM11" s="594"/>
      <c r="DN11" s="594"/>
      <c r="DO11" s="594"/>
      <c r="DP11" s="595"/>
      <c r="DQ11" s="602">
        <v>2352595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38844214</v>
      </c>
      <c r="BH12" s="594"/>
      <c r="BI12" s="594"/>
      <c r="BJ12" s="594"/>
      <c r="BK12" s="594"/>
      <c r="BL12" s="594"/>
      <c r="BM12" s="594"/>
      <c r="BN12" s="595"/>
      <c r="BO12" s="596">
        <v>39.5</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6557018</v>
      </c>
      <c r="CS12" s="594"/>
      <c r="CT12" s="594"/>
      <c r="CU12" s="594"/>
      <c r="CV12" s="594"/>
      <c r="CW12" s="594"/>
      <c r="CX12" s="594"/>
      <c r="CY12" s="595"/>
      <c r="CZ12" s="596">
        <v>2.2000000000000002</v>
      </c>
      <c r="DA12" s="596"/>
      <c r="DB12" s="596"/>
      <c r="DC12" s="596"/>
      <c r="DD12" s="602">
        <v>571572</v>
      </c>
      <c r="DE12" s="594"/>
      <c r="DF12" s="594"/>
      <c r="DG12" s="594"/>
      <c r="DH12" s="594"/>
      <c r="DI12" s="594"/>
      <c r="DJ12" s="594"/>
      <c r="DK12" s="594"/>
      <c r="DL12" s="594"/>
      <c r="DM12" s="594"/>
      <c r="DN12" s="594"/>
      <c r="DO12" s="594"/>
      <c r="DP12" s="595"/>
      <c r="DQ12" s="602">
        <v>3070170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183988</v>
      </c>
      <c r="S13" s="594"/>
      <c r="T13" s="594"/>
      <c r="U13" s="594"/>
      <c r="V13" s="594"/>
      <c r="W13" s="594"/>
      <c r="X13" s="594"/>
      <c r="Y13" s="595"/>
      <c r="Z13" s="596">
        <v>0.1</v>
      </c>
      <c r="AA13" s="596"/>
      <c r="AB13" s="596"/>
      <c r="AC13" s="596"/>
      <c r="AD13" s="597">
        <v>183988</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38509901</v>
      </c>
      <c r="BH13" s="594"/>
      <c r="BI13" s="594"/>
      <c r="BJ13" s="594"/>
      <c r="BK13" s="594"/>
      <c r="BL13" s="594"/>
      <c r="BM13" s="594"/>
      <c r="BN13" s="595"/>
      <c r="BO13" s="596">
        <v>39.200000000000003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43690815</v>
      </c>
      <c r="CS13" s="594"/>
      <c r="CT13" s="594"/>
      <c r="CU13" s="594"/>
      <c r="CV13" s="594"/>
      <c r="CW13" s="594"/>
      <c r="CX13" s="594"/>
      <c r="CY13" s="595"/>
      <c r="CZ13" s="596">
        <v>14.7</v>
      </c>
      <c r="DA13" s="596"/>
      <c r="DB13" s="596"/>
      <c r="DC13" s="596"/>
      <c r="DD13" s="602">
        <v>24990829</v>
      </c>
      <c r="DE13" s="594"/>
      <c r="DF13" s="594"/>
      <c r="DG13" s="594"/>
      <c r="DH13" s="594"/>
      <c r="DI13" s="594"/>
      <c r="DJ13" s="594"/>
      <c r="DK13" s="594"/>
      <c r="DL13" s="594"/>
      <c r="DM13" s="594"/>
      <c r="DN13" s="594"/>
      <c r="DO13" s="594"/>
      <c r="DP13" s="595"/>
      <c r="DQ13" s="602">
        <v>18309310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v>2371485</v>
      </c>
      <c r="S14" s="594"/>
      <c r="T14" s="594"/>
      <c r="U14" s="594"/>
      <c r="V14" s="594"/>
      <c r="W14" s="594"/>
      <c r="X14" s="594"/>
      <c r="Y14" s="595"/>
      <c r="Z14" s="596">
        <v>0.8</v>
      </c>
      <c r="AA14" s="596"/>
      <c r="AB14" s="596"/>
      <c r="AC14" s="596"/>
      <c r="AD14" s="597">
        <v>2371485</v>
      </c>
      <c r="AE14" s="597"/>
      <c r="AF14" s="597"/>
      <c r="AG14" s="597"/>
      <c r="AH14" s="597"/>
      <c r="AI14" s="597"/>
      <c r="AJ14" s="597"/>
      <c r="AK14" s="597"/>
      <c r="AL14" s="598">
        <v>1.7</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1300253</v>
      </c>
      <c r="BH14" s="594"/>
      <c r="BI14" s="594"/>
      <c r="BJ14" s="594"/>
      <c r="BK14" s="594"/>
      <c r="BL14" s="594"/>
      <c r="BM14" s="594"/>
      <c r="BN14" s="595"/>
      <c r="BO14" s="596">
        <v>1.3</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8743956</v>
      </c>
      <c r="CS14" s="594"/>
      <c r="CT14" s="594"/>
      <c r="CU14" s="594"/>
      <c r="CV14" s="594"/>
      <c r="CW14" s="594"/>
      <c r="CX14" s="594"/>
      <c r="CY14" s="595"/>
      <c r="CZ14" s="596">
        <v>2.9</v>
      </c>
      <c r="DA14" s="596"/>
      <c r="DB14" s="596"/>
      <c r="DC14" s="596"/>
      <c r="DD14" s="602">
        <v>1621972</v>
      </c>
      <c r="DE14" s="594"/>
      <c r="DF14" s="594"/>
      <c r="DG14" s="594"/>
      <c r="DH14" s="594"/>
      <c r="DI14" s="594"/>
      <c r="DJ14" s="594"/>
      <c r="DK14" s="594"/>
      <c r="DL14" s="594"/>
      <c r="DM14" s="594"/>
      <c r="DN14" s="594"/>
      <c r="DO14" s="594"/>
      <c r="DP14" s="595"/>
      <c r="DQ14" s="602">
        <v>6549236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362777</v>
      </c>
      <c r="S15" s="594"/>
      <c r="T15" s="594"/>
      <c r="U15" s="594"/>
      <c r="V15" s="594"/>
      <c r="W15" s="594"/>
      <c r="X15" s="594"/>
      <c r="Y15" s="595"/>
      <c r="Z15" s="596">
        <v>0.1</v>
      </c>
      <c r="AA15" s="596"/>
      <c r="AB15" s="596"/>
      <c r="AC15" s="596"/>
      <c r="AD15" s="597">
        <v>362777</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5507993</v>
      </c>
      <c r="BH15" s="594"/>
      <c r="BI15" s="594"/>
      <c r="BJ15" s="594"/>
      <c r="BK15" s="594"/>
      <c r="BL15" s="594"/>
      <c r="BM15" s="594"/>
      <c r="BN15" s="595"/>
      <c r="BO15" s="596">
        <v>5.6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27258239</v>
      </c>
      <c r="CS15" s="594"/>
      <c r="CT15" s="594"/>
      <c r="CU15" s="594"/>
      <c r="CV15" s="594"/>
      <c r="CW15" s="594"/>
      <c r="CX15" s="594"/>
      <c r="CY15" s="595"/>
      <c r="CZ15" s="596">
        <v>9.1999999999999993</v>
      </c>
      <c r="DA15" s="596"/>
      <c r="DB15" s="596"/>
      <c r="DC15" s="596"/>
      <c r="DD15" s="602">
        <v>7448333</v>
      </c>
      <c r="DE15" s="594"/>
      <c r="DF15" s="594"/>
      <c r="DG15" s="594"/>
      <c r="DH15" s="594"/>
      <c r="DI15" s="594"/>
      <c r="DJ15" s="594"/>
      <c r="DK15" s="594"/>
      <c r="DL15" s="594"/>
      <c r="DM15" s="594"/>
      <c r="DN15" s="594"/>
      <c r="DO15" s="594"/>
      <c r="DP15" s="595"/>
      <c r="DQ15" s="602">
        <v>18155458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35109040</v>
      </c>
      <c r="S16" s="594"/>
      <c r="T16" s="594"/>
      <c r="U16" s="594"/>
      <c r="V16" s="594"/>
      <c r="W16" s="594"/>
      <c r="X16" s="594"/>
      <c r="Y16" s="595"/>
      <c r="Z16" s="596">
        <v>11.6</v>
      </c>
      <c r="AA16" s="596"/>
      <c r="AB16" s="596"/>
      <c r="AC16" s="596"/>
      <c r="AD16" s="597">
        <v>32937644</v>
      </c>
      <c r="AE16" s="597"/>
      <c r="AF16" s="597"/>
      <c r="AG16" s="597"/>
      <c r="AH16" s="597"/>
      <c r="AI16" s="597"/>
      <c r="AJ16" s="597"/>
      <c r="AK16" s="597"/>
      <c r="AL16" s="598">
        <v>23.1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76850</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7674</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32937644</v>
      </c>
      <c r="S17" s="594"/>
      <c r="T17" s="594"/>
      <c r="U17" s="594"/>
      <c r="V17" s="594"/>
      <c r="W17" s="594"/>
      <c r="X17" s="594"/>
      <c r="Y17" s="595"/>
      <c r="Z17" s="596">
        <v>10.9</v>
      </c>
      <c r="AA17" s="596"/>
      <c r="AB17" s="596"/>
      <c r="AC17" s="596"/>
      <c r="AD17" s="597">
        <v>32937644</v>
      </c>
      <c r="AE17" s="597"/>
      <c r="AF17" s="597"/>
      <c r="AG17" s="597"/>
      <c r="AH17" s="597"/>
      <c r="AI17" s="597"/>
      <c r="AJ17" s="597"/>
      <c r="AK17" s="597"/>
      <c r="AL17" s="598">
        <v>23.1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32153934</v>
      </c>
      <c r="CS17" s="594"/>
      <c r="CT17" s="594"/>
      <c r="CU17" s="594"/>
      <c r="CV17" s="594"/>
      <c r="CW17" s="594"/>
      <c r="CX17" s="594"/>
      <c r="CY17" s="595"/>
      <c r="CZ17" s="596">
        <v>10.8</v>
      </c>
      <c r="DA17" s="596"/>
      <c r="DB17" s="596"/>
      <c r="DC17" s="596"/>
      <c r="DD17" s="602" t="s">
        <v>221</v>
      </c>
      <c r="DE17" s="594"/>
      <c r="DF17" s="594"/>
      <c r="DG17" s="594"/>
      <c r="DH17" s="594"/>
      <c r="DI17" s="594"/>
      <c r="DJ17" s="594"/>
      <c r="DK17" s="594"/>
      <c r="DL17" s="594"/>
      <c r="DM17" s="594"/>
      <c r="DN17" s="594"/>
      <c r="DO17" s="594"/>
      <c r="DP17" s="595"/>
      <c r="DQ17" s="602">
        <v>30084781</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2171396</v>
      </c>
      <c r="S18" s="594"/>
      <c r="T18" s="594"/>
      <c r="U18" s="594"/>
      <c r="V18" s="594"/>
      <c r="W18" s="594"/>
      <c r="X18" s="594"/>
      <c r="Y18" s="595"/>
      <c r="Z18" s="596">
        <v>0.7</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1387100</v>
      </c>
      <c r="CS18" s="594"/>
      <c r="CT18" s="594"/>
      <c r="CU18" s="594"/>
      <c r="CV18" s="594"/>
      <c r="CW18" s="594"/>
      <c r="CX18" s="594"/>
      <c r="CY18" s="595"/>
      <c r="CZ18" s="596">
        <v>0.5</v>
      </c>
      <c r="DA18" s="596"/>
      <c r="DB18" s="596"/>
      <c r="DC18" s="596"/>
      <c r="DD18" s="602" t="s">
        <v>221</v>
      </c>
      <c r="DE18" s="594"/>
      <c r="DF18" s="594"/>
      <c r="DG18" s="594"/>
      <c r="DH18" s="594"/>
      <c r="DI18" s="594"/>
      <c r="DJ18" s="594"/>
      <c r="DK18" s="594"/>
      <c r="DL18" s="594"/>
      <c r="DM18" s="594"/>
      <c r="DN18" s="594"/>
      <c r="DO18" s="594"/>
      <c r="DP18" s="595"/>
      <c r="DQ18" s="602">
        <v>1387100</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7044141</v>
      </c>
      <c r="BH19" s="594"/>
      <c r="BI19" s="594"/>
      <c r="BJ19" s="594"/>
      <c r="BK19" s="594"/>
      <c r="BL19" s="594"/>
      <c r="BM19" s="594"/>
      <c r="BN19" s="595"/>
      <c r="BO19" s="596">
        <v>7.2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148427362</v>
      </c>
      <c r="S20" s="594"/>
      <c r="T20" s="594"/>
      <c r="U20" s="594"/>
      <c r="V20" s="594"/>
      <c r="W20" s="594"/>
      <c r="X20" s="594"/>
      <c r="Y20" s="595"/>
      <c r="Z20" s="596">
        <v>49</v>
      </c>
      <c r="AA20" s="596"/>
      <c r="AB20" s="596"/>
      <c r="AC20" s="596"/>
      <c r="AD20" s="597">
        <v>141257670</v>
      </c>
      <c r="AE20" s="597"/>
      <c r="AF20" s="597"/>
      <c r="AG20" s="597"/>
      <c r="AH20" s="597"/>
      <c r="AI20" s="597"/>
      <c r="AJ20" s="597"/>
      <c r="AK20" s="597"/>
      <c r="AL20" s="598">
        <v>99.2</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7044141</v>
      </c>
      <c r="BH20" s="594"/>
      <c r="BI20" s="594"/>
      <c r="BJ20" s="594"/>
      <c r="BK20" s="594"/>
      <c r="BL20" s="594"/>
      <c r="BM20" s="594"/>
      <c r="BN20" s="595"/>
      <c r="BO20" s="596">
        <v>7.2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297382812</v>
      </c>
      <c r="CS20" s="594"/>
      <c r="CT20" s="594"/>
      <c r="CU20" s="594"/>
      <c r="CV20" s="594"/>
      <c r="CW20" s="594"/>
      <c r="CX20" s="594"/>
      <c r="CY20" s="595"/>
      <c r="CZ20" s="596">
        <v>100</v>
      </c>
      <c r="DA20" s="596"/>
      <c r="DB20" s="596"/>
      <c r="DC20" s="596"/>
      <c r="DD20" s="602">
        <v>43797085</v>
      </c>
      <c r="DE20" s="594"/>
      <c r="DF20" s="594"/>
      <c r="DG20" s="594"/>
      <c r="DH20" s="594"/>
      <c r="DI20" s="594"/>
      <c r="DJ20" s="594"/>
      <c r="DK20" s="594"/>
      <c r="DL20" s="594"/>
      <c r="DM20" s="594"/>
      <c r="DN20" s="594"/>
      <c r="DO20" s="594"/>
      <c r="DP20" s="595"/>
      <c r="DQ20" s="602">
        <v>177653660</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286552</v>
      </c>
      <c r="S21" s="594"/>
      <c r="T21" s="594"/>
      <c r="U21" s="594"/>
      <c r="V21" s="594"/>
      <c r="W21" s="594"/>
      <c r="X21" s="594"/>
      <c r="Y21" s="595"/>
      <c r="Z21" s="596">
        <v>0.1</v>
      </c>
      <c r="AA21" s="596"/>
      <c r="AB21" s="596"/>
      <c r="AC21" s="596"/>
      <c r="AD21" s="597">
        <v>286552</v>
      </c>
      <c r="AE21" s="597"/>
      <c r="AF21" s="597"/>
      <c r="AG21" s="597"/>
      <c r="AH21" s="597"/>
      <c r="AI21" s="597"/>
      <c r="AJ21" s="597"/>
      <c r="AK21" s="597"/>
      <c r="AL21" s="598">
        <v>0.2</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24209</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4334024</v>
      </c>
      <c r="S22" s="594"/>
      <c r="T22" s="594"/>
      <c r="U22" s="594"/>
      <c r="V22" s="594"/>
      <c r="W22" s="594"/>
      <c r="X22" s="594"/>
      <c r="Y22" s="595"/>
      <c r="Z22" s="596">
        <v>1.4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v>2021636</v>
      </c>
      <c r="BH22" s="594"/>
      <c r="BI22" s="594"/>
      <c r="BJ22" s="594"/>
      <c r="BK22" s="594"/>
      <c r="BL22" s="594"/>
      <c r="BM22" s="594"/>
      <c r="BN22" s="595"/>
      <c r="BO22" s="596">
        <v>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6735506</v>
      </c>
      <c r="S23" s="594"/>
      <c r="T23" s="594"/>
      <c r="U23" s="594"/>
      <c r="V23" s="594"/>
      <c r="W23" s="594"/>
      <c r="X23" s="594"/>
      <c r="Y23" s="595"/>
      <c r="Z23" s="596">
        <v>2.2000000000000002</v>
      </c>
      <c r="AA23" s="596"/>
      <c r="AB23" s="596"/>
      <c r="AC23" s="596"/>
      <c r="AD23" s="597">
        <v>496379</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4998296</v>
      </c>
      <c r="BH23" s="594"/>
      <c r="BI23" s="594"/>
      <c r="BJ23" s="594"/>
      <c r="BK23" s="594"/>
      <c r="BL23" s="594"/>
      <c r="BM23" s="594"/>
      <c r="BN23" s="595"/>
      <c r="BO23" s="596">
        <v>5.0999999999999996</v>
      </c>
      <c r="BP23" s="596"/>
      <c r="BQ23" s="596"/>
      <c r="BR23" s="596"/>
      <c r="BS23" s="602" t="s">
        <v>221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2641273</v>
      </c>
      <c r="S24" s="594"/>
      <c r="T24" s="594"/>
      <c r="U24" s="594"/>
      <c r="V24" s="594"/>
      <c r="W24" s="594"/>
      <c r="X24" s="594"/>
      <c r="Y24" s="595"/>
      <c r="Z24" s="596">
        <v>0.9</v>
      </c>
      <c r="AA24" s="596"/>
      <c r="AB24" s="596"/>
      <c r="AC24" s="596"/>
      <c r="AD24" s="597">
        <v>323103</v>
      </c>
      <c r="AE24" s="597"/>
      <c r="AF24" s="597"/>
      <c r="AG24" s="597"/>
      <c r="AH24" s="597"/>
      <c r="AI24" s="597"/>
      <c r="AJ24" s="597"/>
      <c r="AK24" s="597"/>
      <c r="AL24" s="598">
        <v>0.2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166966966</v>
      </c>
      <c r="CS24" s="583"/>
      <c r="CT24" s="583"/>
      <c r="CU24" s="583"/>
      <c r="CV24" s="583"/>
      <c r="CW24" s="583"/>
      <c r="CX24" s="583"/>
      <c r="CY24" s="584"/>
      <c r="CZ24" s="620">
        <v>56.1</v>
      </c>
      <c r="DA24" s="621"/>
      <c r="DB24" s="621"/>
      <c r="DC24" s="622"/>
      <c r="DD24" s="619">
        <v>105212975</v>
      </c>
      <c r="DE24" s="583"/>
      <c r="DF24" s="583"/>
      <c r="DG24" s="583"/>
      <c r="DH24" s="583"/>
      <c r="DI24" s="583"/>
      <c r="DJ24" s="583"/>
      <c r="DK24" s="584"/>
      <c r="DL24" s="619">
        <v>103866341</v>
      </c>
      <c r="DM24" s="583"/>
      <c r="DN24" s="583"/>
      <c r="DO24" s="583"/>
      <c r="DP24" s="583"/>
      <c r="DQ24" s="583"/>
      <c r="DR24" s="583"/>
      <c r="DS24" s="583"/>
      <c r="DT24" s="583"/>
      <c r="DU24" s="583"/>
      <c r="DV24" s="584"/>
      <c r="DW24" s="587">
        <v>63.2</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62495848</v>
      </c>
      <c r="S25" s="594"/>
      <c r="T25" s="594"/>
      <c r="U25" s="594"/>
      <c r="V25" s="594"/>
      <c r="W25" s="594"/>
      <c r="X25" s="594"/>
      <c r="Y25" s="595"/>
      <c r="Z25" s="596">
        <v>20.6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48486615</v>
      </c>
      <c r="CS25" s="625"/>
      <c r="CT25" s="625"/>
      <c r="CU25" s="625"/>
      <c r="CV25" s="625"/>
      <c r="CW25" s="625"/>
      <c r="CX25" s="625"/>
      <c r="CY25" s="626"/>
      <c r="CZ25" s="627">
        <v>16.3</v>
      </c>
      <c r="DA25" s="628"/>
      <c r="DB25" s="628"/>
      <c r="DC25" s="629"/>
      <c r="DD25" s="602">
        <v>45225718</v>
      </c>
      <c r="DE25" s="625"/>
      <c r="DF25" s="625"/>
      <c r="DG25" s="625"/>
      <c r="DH25" s="625"/>
      <c r="DI25" s="625"/>
      <c r="DJ25" s="625"/>
      <c r="DK25" s="626"/>
      <c r="DL25" s="602">
        <v>43879084</v>
      </c>
      <c r="DM25" s="625"/>
      <c r="DN25" s="625"/>
      <c r="DO25" s="625"/>
      <c r="DP25" s="625"/>
      <c r="DQ25" s="625"/>
      <c r="DR25" s="625"/>
      <c r="DS25" s="625"/>
      <c r="DT25" s="625"/>
      <c r="DU25" s="625"/>
      <c r="DV25" s="626"/>
      <c r="DW25" s="598">
        <v>26.7</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v>5016</v>
      </c>
      <c r="S26" s="594"/>
      <c r="T26" s="594"/>
      <c r="U26" s="594"/>
      <c r="V26" s="594"/>
      <c r="W26" s="594"/>
      <c r="X26" s="594"/>
      <c r="Y26" s="595"/>
      <c r="Z26" s="596">
        <v>0</v>
      </c>
      <c r="AA26" s="596"/>
      <c r="AB26" s="596"/>
      <c r="AC26" s="596"/>
      <c r="AD26" s="597">
        <v>5016</v>
      </c>
      <c r="AE26" s="597"/>
      <c r="AF26" s="597"/>
      <c r="AG26" s="597"/>
      <c r="AH26" s="597"/>
      <c r="AI26" s="597"/>
      <c r="AJ26" s="597"/>
      <c r="AK26" s="597"/>
      <c r="AL26" s="598">
        <v>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32695717</v>
      </c>
      <c r="CS26" s="594"/>
      <c r="CT26" s="594"/>
      <c r="CU26" s="594"/>
      <c r="CV26" s="594"/>
      <c r="CW26" s="594"/>
      <c r="CX26" s="594"/>
      <c r="CY26" s="595"/>
      <c r="CZ26" s="627">
        <v>11</v>
      </c>
      <c r="DA26" s="628"/>
      <c r="DB26" s="628"/>
      <c r="DC26" s="629"/>
      <c r="DD26" s="602">
        <v>30009033</v>
      </c>
      <c r="DE26" s="594"/>
      <c r="DF26" s="594"/>
      <c r="DG26" s="594"/>
      <c r="DH26" s="594"/>
      <c r="DI26" s="594"/>
      <c r="DJ26" s="594"/>
      <c r="DK26" s="595"/>
      <c r="DL26" s="602" t="s">
        <v>280</v>
      </c>
      <c r="DM26" s="594"/>
      <c r="DN26" s="594"/>
      <c r="DO26" s="594"/>
      <c r="DP26" s="594"/>
      <c r="DQ26" s="594"/>
      <c r="DR26" s="594"/>
      <c r="DS26" s="594"/>
      <c r="DT26" s="594"/>
      <c r="DU26" s="594"/>
      <c r="DV26" s="595"/>
      <c r="DW26" s="598" t="s">
        <v>280</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13968307</v>
      </c>
      <c r="S27" s="594"/>
      <c r="T27" s="594"/>
      <c r="U27" s="594"/>
      <c r="V27" s="594"/>
      <c r="W27" s="594"/>
      <c r="X27" s="594"/>
      <c r="Y27" s="595"/>
      <c r="Z27" s="596">
        <v>4.5999999999999996</v>
      </c>
      <c r="AA27" s="596"/>
      <c r="AB27" s="596"/>
      <c r="AC27" s="596"/>
      <c r="AD27" s="597" t="s">
        <v>221</v>
      </c>
      <c r="AE27" s="597"/>
      <c r="AF27" s="597"/>
      <c r="AG27" s="597"/>
      <c r="AH27" s="597"/>
      <c r="AI27" s="597"/>
      <c r="AJ27" s="597"/>
      <c r="AK27" s="597"/>
      <c r="AL27" s="598" t="s">
        <v>221</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98325268</v>
      </c>
      <c r="BH27" s="594"/>
      <c r="BI27" s="594"/>
      <c r="BJ27" s="594"/>
      <c r="BK27" s="594"/>
      <c r="BL27" s="594"/>
      <c r="BM27" s="594"/>
      <c r="BN27" s="595"/>
      <c r="BO27" s="596">
        <v>100</v>
      </c>
      <c r="BP27" s="596"/>
      <c r="BQ27" s="596"/>
      <c r="BR27" s="596"/>
      <c r="BS27" s="602">
        <v>1684323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86363477</v>
      </c>
      <c r="CS27" s="625"/>
      <c r="CT27" s="625"/>
      <c r="CU27" s="625"/>
      <c r="CV27" s="625"/>
      <c r="CW27" s="625"/>
      <c r="CX27" s="625"/>
      <c r="CY27" s="626"/>
      <c r="CZ27" s="627">
        <v>29</v>
      </c>
      <c r="DA27" s="628"/>
      <c r="DB27" s="628"/>
      <c r="DC27" s="629"/>
      <c r="DD27" s="602">
        <v>29939536</v>
      </c>
      <c r="DE27" s="625"/>
      <c r="DF27" s="625"/>
      <c r="DG27" s="625"/>
      <c r="DH27" s="625"/>
      <c r="DI27" s="625"/>
      <c r="DJ27" s="625"/>
      <c r="DK27" s="626"/>
      <c r="DL27" s="602">
        <v>29939536</v>
      </c>
      <c r="DM27" s="625"/>
      <c r="DN27" s="625"/>
      <c r="DO27" s="625"/>
      <c r="DP27" s="625"/>
      <c r="DQ27" s="625"/>
      <c r="DR27" s="625"/>
      <c r="DS27" s="625"/>
      <c r="DT27" s="625"/>
      <c r="DU27" s="625"/>
      <c r="DV27" s="626"/>
      <c r="DW27" s="598">
        <v>18.2</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396043</v>
      </c>
      <c r="S28" s="594"/>
      <c r="T28" s="594"/>
      <c r="U28" s="594"/>
      <c r="V28" s="594"/>
      <c r="W28" s="594"/>
      <c r="X28" s="594"/>
      <c r="Y28" s="595"/>
      <c r="Z28" s="596">
        <v>0.1</v>
      </c>
      <c r="AA28" s="596"/>
      <c r="AB28" s="596"/>
      <c r="AC28" s="596"/>
      <c r="AD28" s="597">
        <v>1200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32116874</v>
      </c>
      <c r="CS28" s="594"/>
      <c r="CT28" s="594"/>
      <c r="CU28" s="594"/>
      <c r="CV28" s="594"/>
      <c r="CW28" s="594"/>
      <c r="CX28" s="594"/>
      <c r="CY28" s="595"/>
      <c r="CZ28" s="627">
        <v>10.8</v>
      </c>
      <c r="DA28" s="628"/>
      <c r="DB28" s="628"/>
      <c r="DC28" s="629"/>
      <c r="DD28" s="602">
        <v>30047721</v>
      </c>
      <c r="DE28" s="594"/>
      <c r="DF28" s="594"/>
      <c r="DG28" s="594"/>
      <c r="DH28" s="594"/>
      <c r="DI28" s="594"/>
      <c r="DJ28" s="594"/>
      <c r="DK28" s="595"/>
      <c r="DL28" s="602">
        <v>30047721</v>
      </c>
      <c r="DM28" s="594"/>
      <c r="DN28" s="594"/>
      <c r="DO28" s="594"/>
      <c r="DP28" s="594"/>
      <c r="DQ28" s="594"/>
      <c r="DR28" s="594"/>
      <c r="DS28" s="594"/>
      <c r="DT28" s="594"/>
      <c r="DU28" s="594"/>
      <c r="DV28" s="595"/>
      <c r="DW28" s="598">
        <v>18.3</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200039</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32112691</v>
      </c>
      <c r="CS29" s="625"/>
      <c r="CT29" s="625"/>
      <c r="CU29" s="625"/>
      <c r="CV29" s="625"/>
      <c r="CW29" s="625"/>
      <c r="CX29" s="625"/>
      <c r="CY29" s="626"/>
      <c r="CZ29" s="627">
        <v>10.8</v>
      </c>
      <c r="DA29" s="628"/>
      <c r="DB29" s="628"/>
      <c r="DC29" s="629"/>
      <c r="DD29" s="602">
        <v>30043538</v>
      </c>
      <c r="DE29" s="625"/>
      <c r="DF29" s="625"/>
      <c r="DG29" s="625"/>
      <c r="DH29" s="625"/>
      <c r="DI29" s="625"/>
      <c r="DJ29" s="625"/>
      <c r="DK29" s="626"/>
      <c r="DL29" s="602">
        <v>30043538</v>
      </c>
      <c r="DM29" s="625"/>
      <c r="DN29" s="625"/>
      <c r="DO29" s="625"/>
      <c r="DP29" s="625"/>
      <c r="DQ29" s="625"/>
      <c r="DR29" s="625"/>
      <c r="DS29" s="625"/>
      <c r="DT29" s="625"/>
      <c r="DU29" s="625"/>
      <c r="DV29" s="626"/>
      <c r="DW29" s="598">
        <v>18.3</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6020584</v>
      </c>
      <c r="S30" s="594"/>
      <c r="T30" s="594"/>
      <c r="U30" s="594"/>
      <c r="V30" s="594"/>
      <c r="W30" s="594"/>
      <c r="X30" s="594"/>
      <c r="Y30" s="595"/>
      <c r="Z30" s="596">
        <v>2</v>
      </c>
      <c r="AA30" s="596"/>
      <c r="AB30" s="596"/>
      <c r="AC30" s="596"/>
      <c r="AD30" s="597" t="s">
        <v>221</v>
      </c>
      <c r="AE30" s="597"/>
      <c r="AF30" s="597"/>
      <c r="AG30" s="597"/>
      <c r="AH30" s="597"/>
      <c r="AI30" s="597"/>
      <c r="AJ30" s="597"/>
      <c r="AK30" s="597"/>
      <c r="AL30" s="598" t="s">
        <v>221</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98.7</v>
      </c>
      <c r="BH30" s="652"/>
      <c r="BI30" s="652"/>
      <c r="BJ30" s="652"/>
      <c r="BK30" s="652"/>
      <c r="BL30" s="652"/>
      <c r="BM30" s="588">
        <v>94.9</v>
      </c>
      <c r="BN30" s="652"/>
      <c r="BO30" s="652"/>
      <c r="BP30" s="652"/>
      <c r="BQ30" s="653"/>
      <c r="BR30" s="651">
        <v>98.6</v>
      </c>
      <c r="BS30" s="652"/>
      <c r="BT30" s="652"/>
      <c r="BU30" s="652"/>
      <c r="BV30" s="652"/>
      <c r="BW30" s="652"/>
      <c r="BX30" s="588">
        <v>94.1</v>
      </c>
      <c r="BY30" s="652"/>
      <c r="BZ30" s="652"/>
      <c r="CA30" s="652"/>
      <c r="CB30" s="653"/>
      <c r="CD30" s="656"/>
      <c r="CE30" s="657"/>
      <c r="CF30" s="607" t="s">
        <v>294</v>
      </c>
      <c r="CG30" s="608"/>
      <c r="CH30" s="608"/>
      <c r="CI30" s="608"/>
      <c r="CJ30" s="608"/>
      <c r="CK30" s="608"/>
      <c r="CL30" s="608"/>
      <c r="CM30" s="608"/>
      <c r="CN30" s="608"/>
      <c r="CO30" s="608"/>
      <c r="CP30" s="608"/>
      <c r="CQ30" s="609"/>
      <c r="CR30" s="593">
        <v>28061850</v>
      </c>
      <c r="CS30" s="594"/>
      <c r="CT30" s="594"/>
      <c r="CU30" s="594"/>
      <c r="CV30" s="594"/>
      <c r="CW30" s="594"/>
      <c r="CX30" s="594"/>
      <c r="CY30" s="595"/>
      <c r="CZ30" s="627">
        <v>9.4</v>
      </c>
      <c r="DA30" s="628"/>
      <c r="DB30" s="628"/>
      <c r="DC30" s="629"/>
      <c r="DD30" s="602">
        <v>25992697</v>
      </c>
      <c r="DE30" s="594"/>
      <c r="DF30" s="594"/>
      <c r="DG30" s="594"/>
      <c r="DH30" s="594"/>
      <c r="DI30" s="594"/>
      <c r="DJ30" s="594"/>
      <c r="DK30" s="595"/>
      <c r="DL30" s="602">
        <v>25992697</v>
      </c>
      <c r="DM30" s="594"/>
      <c r="DN30" s="594"/>
      <c r="DO30" s="594"/>
      <c r="DP30" s="594"/>
      <c r="DQ30" s="594"/>
      <c r="DR30" s="594"/>
      <c r="DS30" s="594"/>
      <c r="DT30" s="594"/>
      <c r="DU30" s="594"/>
      <c r="DV30" s="595"/>
      <c r="DW30" s="598">
        <v>15.8</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4973869</v>
      </c>
      <c r="S31" s="594"/>
      <c r="T31" s="594"/>
      <c r="U31" s="594"/>
      <c r="V31" s="594"/>
      <c r="W31" s="594"/>
      <c r="X31" s="594"/>
      <c r="Y31" s="595"/>
      <c r="Z31" s="596">
        <v>1.6</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98.7</v>
      </c>
      <c r="BH31" s="625"/>
      <c r="BI31" s="625"/>
      <c r="BJ31" s="625"/>
      <c r="BK31" s="625"/>
      <c r="BL31" s="625"/>
      <c r="BM31" s="599">
        <v>94.7</v>
      </c>
      <c r="BN31" s="649"/>
      <c r="BO31" s="649"/>
      <c r="BP31" s="649"/>
      <c r="BQ31" s="650"/>
      <c r="BR31" s="648">
        <v>98.7</v>
      </c>
      <c r="BS31" s="625"/>
      <c r="BT31" s="625"/>
      <c r="BU31" s="625"/>
      <c r="BV31" s="625"/>
      <c r="BW31" s="625"/>
      <c r="BX31" s="599">
        <v>93.9</v>
      </c>
      <c r="BY31" s="649"/>
      <c r="BZ31" s="649"/>
      <c r="CA31" s="649"/>
      <c r="CB31" s="650"/>
      <c r="CD31" s="656"/>
      <c r="CE31" s="657"/>
      <c r="CF31" s="607" t="s">
        <v>298</v>
      </c>
      <c r="CG31" s="608"/>
      <c r="CH31" s="608"/>
      <c r="CI31" s="608"/>
      <c r="CJ31" s="608"/>
      <c r="CK31" s="608"/>
      <c r="CL31" s="608"/>
      <c r="CM31" s="608"/>
      <c r="CN31" s="608"/>
      <c r="CO31" s="608"/>
      <c r="CP31" s="608"/>
      <c r="CQ31" s="609"/>
      <c r="CR31" s="593">
        <v>4050841</v>
      </c>
      <c r="CS31" s="625"/>
      <c r="CT31" s="625"/>
      <c r="CU31" s="625"/>
      <c r="CV31" s="625"/>
      <c r="CW31" s="625"/>
      <c r="CX31" s="625"/>
      <c r="CY31" s="626"/>
      <c r="CZ31" s="627">
        <v>1.4</v>
      </c>
      <c r="DA31" s="628"/>
      <c r="DB31" s="628"/>
      <c r="DC31" s="629"/>
      <c r="DD31" s="602">
        <v>4050841</v>
      </c>
      <c r="DE31" s="625"/>
      <c r="DF31" s="625"/>
      <c r="DG31" s="625"/>
      <c r="DH31" s="625"/>
      <c r="DI31" s="625"/>
      <c r="DJ31" s="625"/>
      <c r="DK31" s="626"/>
      <c r="DL31" s="602">
        <v>4050841</v>
      </c>
      <c r="DM31" s="625"/>
      <c r="DN31" s="625"/>
      <c r="DO31" s="625"/>
      <c r="DP31" s="625"/>
      <c r="DQ31" s="625"/>
      <c r="DR31" s="625"/>
      <c r="DS31" s="625"/>
      <c r="DT31" s="625"/>
      <c r="DU31" s="625"/>
      <c r="DV31" s="626"/>
      <c r="DW31" s="598">
        <v>2.5</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8871899</v>
      </c>
      <c r="S32" s="594"/>
      <c r="T32" s="594"/>
      <c r="U32" s="594"/>
      <c r="V32" s="594"/>
      <c r="W32" s="594"/>
      <c r="X32" s="594"/>
      <c r="Y32" s="595"/>
      <c r="Z32" s="596">
        <v>2.9</v>
      </c>
      <c r="AA32" s="596"/>
      <c r="AB32" s="596"/>
      <c r="AC32" s="596"/>
      <c r="AD32" s="597">
        <v>4898</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98.5</v>
      </c>
      <c r="BH32" s="661"/>
      <c r="BI32" s="661"/>
      <c r="BJ32" s="661"/>
      <c r="BK32" s="661"/>
      <c r="BL32" s="661"/>
      <c r="BM32" s="662">
        <v>94.5</v>
      </c>
      <c r="BN32" s="661"/>
      <c r="BO32" s="661"/>
      <c r="BP32" s="661"/>
      <c r="BQ32" s="663"/>
      <c r="BR32" s="660">
        <v>98.4</v>
      </c>
      <c r="BS32" s="661"/>
      <c r="BT32" s="661"/>
      <c r="BU32" s="661"/>
      <c r="BV32" s="661"/>
      <c r="BW32" s="661"/>
      <c r="BX32" s="662">
        <v>93.6</v>
      </c>
      <c r="BY32" s="661"/>
      <c r="BZ32" s="661"/>
      <c r="CA32" s="661"/>
      <c r="CB32" s="663"/>
      <c r="CD32" s="658"/>
      <c r="CE32" s="659"/>
      <c r="CF32" s="607" t="s">
        <v>301</v>
      </c>
      <c r="CG32" s="608"/>
      <c r="CH32" s="608"/>
      <c r="CI32" s="608"/>
      <c r="CJ32" s="608"/>
      <c r="CK32" s="608"/>
      <c r="CL32" s="608"/>
      <c r="CM32" s="608"/>
      <c r="CN32" s="608"/>
      <c r="CO32" s="608"/>
      <c r="CP32" s="608"/>
      <c r="CQ32" s="609"/>
      <c r="CR32" s="593">
        <v>4183</v>
      </c>
      <c r="CS32" s="594"/>
      <c r="CT32" s="594"/>
      <c r="CU32" s="594"/>
      <c r="CV32" s="594"/>
      <c r="CW32" s="594"/>
      <c r="CX32" s="594"/>
      <c r="CY32" s="595"/>
      <c r="CZ32" s="627">
        <v>0</v>
      </c>
      <c r="DA32" s="628"/>
      <c r="DB32" s="628"/>
      <c r="DC32" s="629"/>
      <c r="DD32" s="602">
        <v>4183</v>
      </c>
      <c r="DE32" s="594"/>
      <c r="DF32" s="594"/>
      <c r="DG32" s="594"/>
      <c r="DH32" s="594"/>
      <c r="DI32" s="594"/>
      <c r="DJ32" s="594"/>
      <c r="DK32" s="595"/>
      <c r="DL32" s="602">
        <v>4183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43835100</v>
      </c>
      <c r="S33" s="594"/>
      <c r="T33" s="594"/>
      <c r="U33" s="594"/>
      <c r="V33" s="594"/>
      <c r="W33" s="594"/>
      <c r="X33" s="594"/>
      <c r="Y33" s="595"/>
      <c r="Z33" s="596">
        <v>14.5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86541911</v>
      </c>
      <c r="CS33" s="625"/>
      <c r="CT33" s="625"/>
      <c r="CU33" s="625"/>
      <c r="CV33" s="625"/>
      <c r="CW33" s="625"/>
      <c r="CX33" s="625"/>
      <c r="CY33" s="626"/>
      <c r="CZ33" s="627">
        <v>29.1</v>
      </c>
      <c r="DA33" s="628"/>
      <c r="DB33" s="628"/>
      <c r="DC33" s="629"/>
      <c r="DD33" s="602">
        <v>68627336</v>
      </c>
      <c r="DE33" s="625"/>
      <c r="DF33" s="625"/>
      <c r="DG33" s="625"/>
      <c r="DH33" s="625"/>
      <c r="DI33" s="625"/>
      <c r="DJ33" s="625"/>
      <c r="DK33" s="626"/>
      <c r="DL33" s="602">
        <v>45042027</v>
      </c>
      <c r="DM33" s="625"/>
      <c r="DN33" s="625"/>
      <c r="DO33" s="625"/>
      <c r="DP33" s="625"/>
      <c r="DQ33" s="625"/>
      <c r="DR33" s="625"/>
      <c r="DS33" s="625"/>
      <c r="DT33" s="625"/>
      <c r="DU33" s="625"/>
      <c r="DV33" s="626"/>
      <c r="DW33" s="598">
        <v>27.4</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30744538</v>
      </c>
      <c r="CS34" s="594"/>
      <c r="CT34" s="594"/>
      <c r="CU34" s="594"/>
      <c r="CV34" s="594"/>
      <c r="CW34" s="594"/>
      <c r="CX34" s="594"/>
      <c r="CY34" s="595"/>
      <c r="CZ34" s="627">
        <v>10.3</v>
      </c>
      <c r="DA34" s="628"/>
      <c r="DB34" s="628"/>
      <c r="DC34" s="629"/>
      <c r="DD34" s="602">
        <v>22884114</v>
      </c>
      <c r="DE34" s="594"/>
      <c r="DF34" s="594"/>
      <c r="DG34" s="594"/>
      <c r="DH34" s="594"/>
      <c r="DI34" s="594"/>
      <c r="DJ34" s="594"/>
      <c r="DK34" s="595"/>
      <c r="DL34" s="602">
        <v>15628319</v>
      </c>
      <c r="DM34" s="594"/>
      <c r="DN34" s="594"/>
      <c r="DO34" s="594"/>
      <c r="DP34" s="594"/>
      <c r="DQ34" s="594"/>
      <c r="DR34" s="594"/>
      <c r="DS34" s="594"/>
      <c r="DT34" s="594"/>
      <c r="DU34" s="594"/>
      <c r="DV34" s="595"/>
      <c r="DW34" s="598">
        <v>9.5</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21939100</v>
      </c>
      <c r="S35" s="594"/>
      <c r="T35" s="594"/>
      <c r="U35" s="594"/>
      <c r="V35" s="594"/>
      <c r="W35" s="594"/>
      <c r="X35" s="594"/>
      <c r="Y35" s="595"/>
      <c r="Z35" s="596">
        <v>7.2</v>
      </c>
      <c r="AA35" s="596"/>
      <c r="AB35" s="596"/>
      <c r="AC35" s="596"/>
      <c r="AD35" s="597" t="s">
        <v>221</v>
      </c>
      <c r="AE35" s="597"/>
      <c r="AF35" s="597"/>
      <c r="AG35" s="597"/>
      <c r="AH35" s="597"/>
      <c r="AI35" s="597"/>
      <c r="AJ35" s="597"/>
      <c r="AK35" s="597"/>
      <c r="AL35" s="598" t="s">
        <v>221</v>
      </c>
      <c r="AM35" s="599"/>
      <c r="AN35" s="599"/>
      <c r="AO35" s="600"/>
      <c r="AP35" s="186"/>
      <c r="AQ35" s="604" t="s">
        <v>309</v>
      </c>
      <c r="AR35" s="605"/>
      <c r="AS35" s="605"/>
      <c r="AT35" s="605"/>
      <c r="AU35" s="605"/>
      <c r="AV35" s="605"/>
      <c r="AW35" s="605"/>
      <c r="AX35" s="605"/>
      <c r="AY35" s="606"/>
      <c r="AZ35" s="582">
        <v>35490342</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-2046042</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3017844</v>
      </c>
      <c r="CS35" s="625"/>
      <c r="CT35" s="625"/>
      <c r="CU35" s="625"/>
      <c r="CV35" s="625"/>
      <c r="CW35" s="625"/>
      <c r="CX35" s="625"/>
      <c r="CY35" s="626"/>
      <c r="CZ35" s="627">
        <v>1</v>
      </c>
      <c r="DA35" s="628"/>
      <c r="DB35" s="628"/>
      <c r="DC35" s="629"/>
      <c r="DD35" s="602">
        <v>2576448</v>
      </c>
      <c r="DE35" s="625"/>
      <c r="DF35" s="625"/>
      <c r="DG35" s="625"/>
      <c r="DH35" s="625"/>
      <c r="DI35" s="625"/>
      <c r="DJ35" s="625"/>
      <c r="DK35" s="626"/>
      <c r="DL35" s="602">
        <v>2576448</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303191422</v>
      </c>
      <c r="S36" s="666"/>
      <c r="T36" s="666"/>
      <c r="U36" s="666"/>
      <c r="V36" s="666"/>
      <c r="W36" s="666"/>
      <c r="X36" s="666"/>
      <c r="Y36" s="667"/>
      <c r="Z36" s="668">
        <v>100</v>
      </c>
      <c r="AA36" s="668"/>
      <c r="AB36" s="668"/>
      <c r="AC36" s="668"/>
      <c r="AD36" s="669">
        <v>142374818</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6716240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-6222463</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20147920</v>
      </c>
      <c r="CS36" s="594"/>
      <c r="CT36" s="594"/>
      <c r="CU36" s="594"/>
      <c r="CV36" s="594"/>
      <c r="CW36" s="594"/>
      <c r="CX36" s="594"/>
      <c r="CY36" s="595"/>
      <c r="CZ36" s="627">
        <v>6.8</v>
      </c>
      <c r="DA36" s="628"/>
      <c r="DB36" s="628"/>
      <c r="DC36" s="629"/>
      <c r="DD36" s="602">
        <v>18265364</v>
      </c>
      <c r="DE36" s="594"/>
      <c r="DF36" s="594"/>
      <c r="DG36" s="594"/>
      <c r="DH36" s="594"/>
      <c r="DI36" s="594"/>
      <c r="DJ36" s="594"/>
      <c r="DK36" s="595"/>
      <c r="DL36" s="602">
        <v>9589663</v>
      </c>
      <c r="DM36" s="594"/>
      <c r="DN36" s="594"/>
      <c r="DO36" s="594"/>
      <c r="DP36" s="594"/>
      <c r="DQ36" s="594"/>
      <c r="DR36" s="594"/>
      <c r="DS36" s="594"/>
      <c r="DT36" s="594"/>
      <c r="DU36" s="594"/>
      <c r="DV36" s="595"/>
      <c r="DW36" s="598">
        <v>5.8</v>
      </c>
      <c r="DX36" s="623"/>
      <c r="DY36" s="623"/>
      <c r="DZ36" s="623"/>
      <c r="EA36" s="623"/>
      <c r="EB36" s="623"/>
      <c r="EC36" s="624"/>
    </row>
    <row r="37" spans="2:133" ht="11.25" customHeight="1">
      <c r="AQ37" s="672" t="s">
        <v>316</v>
      </c>
      <c r="AR37" s="673"/>
      <c r="AS37" s="673"/>
      <c r="AT37" s="673"/>
      <c r="AU37" s="673"/>
      <c r="AV37" s="673"/>
      <c r="AW37" s="673"/>
      <c r="AX37" s="673"/>
      <c r="AY37" s="674"/>
      <c r="AZ37" s="593">
        <v>1647000</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108698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817930</v>
      </c>
      <c r="CS37" s="625"/>
      <c r="CT37" s="625"/>
      <c r="CU37" s="625"/>
      <c r="CV37" s="625"/>
      <c r="CW37" s="625"/>
      <c r="CX37" s="625"/>
      <c r="CY37" s="626"/>
      <c r="CZ37" s="627">
        <v>0.3</v>
      </c>
      <c r="DA37" s="628"/>
      <c r="DB37" s="628"/>
      <c r="DC37" s="629"/>
      <c r="DD37" s="602">
        <v>817930</v>
      </c>
      <c r="DE37" s="625"/>
      <c r="DF37" s="625"/>
      <c r="DG37" s="625"/>
      <c r="DH37" s="625"/>
      <c r="DI37" s="625"/>
      <c r="DJ37" s="625"/>
      <c r="DK37" s="626"/>
      <c r="DL37" s="602">
        <v>588998</v>
      </c>
      <c r="DM37" s="625"/>
      <c r="DN37" s="625"/>
      <c r="DO37" s="625"/>
      <c r="DP37" s="625"/>
      <c r="DQ37" s="625"/>
      <c r="DR37" s="625"/>
      <c r="DS37" s="625"/>
      <c r="DT37" s="625"/>
      <c r="DU37" s="625"/>
      <c r="DV37" s="626"/>
      <c r="DW37" s="598">
        <v>0.4</v>
      </c>
      <c r="DX37" s="623"/>
      <c r="DY37" s="623"/>
      <c r="DZ37" s="623"/>
      <c r="EA37" s="623"/>
      <c r="EB37" s="623"/>
      <c r="EC37" s="624"/>
    </row>
    <row r="38" spans="2:133" ht="11.25" customHeight="1">
      <c r="AQ38" s="672" t="s">
        <v>319</v>
      </c>
      <c r="AR38" s="673"/>
      <c r="AS38" s="673"/>
      <c r="AT38" s="673"/>
      <c r="AU38" s="673"/>
      <c r="AV38" s="673"/>
      <c r="AW38" s="673"/>
      <c r="AX38" s="673"/>
      <c r="AY38" s="674"/>
      <c r="AZ38" s="593">
        <v>1387100</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184063</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25642061</v>
      </c>
      <c r="CS38" s="594"/>
      <c r="CT38" s="594"/>
      <c r="CU38" s="594"/>
      <c r="CV38" s="594"/>
      <c r="CW38" s="594"/>
      <c r="CX38" s="594"/>
      <c r="CY38" s="595"/>
      <c r="CZ38" s="627">
        <v>8.6</v>
      </c>
      <c r="DA38" s="628"/>
      <c r="DB38" s="628"/>
      <c r="DC38" s="629"/>
      <c r="DD38" s="602">
        <v>21731755</v>
      </c>
      <c r="DE38" s="594"/>
      <c r="DF38" s="594"/>
      <c r="DG38" s="594"/>
      <c r="DH38" s="594"/>
      <c r="DI38" s="594"/>
      <c r="DJ38" s="594"/>
      <c r="DK38" s="595"/>
      <c r="DL38" s="602">
        <v>17247597</v>
      </c>
      <c r="DM38" s="594"/>
      <c r="DN38" s="594"/>
      <c r="DO38" s="594"/>
      <c r="DP38" s="594"/>
      <c r="DQ38" s="594"/>
      <c r="DR38" s="594"/>
      <c r="DS38" s="594"/>
      <c r="DT38" s="594"/>
      <c r="DU38" s="594"/>
      <c r="DV38" s="595"/>
      <c r="DW38" s="598">
        <v>10.5</v>
      </c>
      <c r="DX38" s="623"/>
      <c r="DY38" s="623"/>
      <c r="DZ38" s="623"/>
      <c r="EA38" s="623"/>
      <c r="EB38" s="623"/>
      <c r="EC38" s="624"/>
    </row>
    <row r="39" spans="2:133" ht="11.25" customHeight="1">
      <c r="AQ39" s="672" t="s">
        <v>322</v>
      </c>
      <c r="AR39" s="673"/>
      <c r="AS39" s="673"/>
      <c r="AT39" s="673"/>
      <c r="AU39" s="673"/>
      <c r="AV39" s="673"/>
      <c r="AW39" s="673"/>
      <c r="AX39" s="673"/>
      <c r="AY39" s="674"/>
      <c r="AZ39" s="593">
        <v>232272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1509434</v>
      </c>
      <c r="CS39" s="625"/>
      <c r="CT39" s="625"/>
      <c r="CU39" s="625"/>
      <c r="CV39" s="625"/>
      <c r="CW39" s="625"/>
      <c r="CX39" s="625"/>
      <c r="CY39" s="626"/>
      <c r="CZ39" s="627">
        <v>0.5</v>
      </c>
      <c r="DA39" s="628"/>
      <c r="DB39" s="628"/>
      <c r="DC39" s="629"/>
      <c r="DD39" s="602">
        <v>1465463</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8890446</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128</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5480114</v>
      </c>
      <c r="CS40" s="594"/>
      <c r="CT40" s="594"/>
      <c r="CU40" s="594"/>
      <c r="CV40" s="594"/>
      <c r="CW40" s="594"/>
      <c r="CX40" s="594"/>
      <c r="CY40" s="595"/>
      <c r="CZ40" s="627">
        <v>1.8</v>
      </c>
      <c r="DA40" s="628"/>
      <c r="DB40" s="628"/>
      <c r="DC40" s="629"/>
      <c r="DD40" s="602">
        <v>1704192</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16617284</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300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43873935</v>
      </c>
      <c r="CS42" s="594"/>
      <c r="CT42" s="594"/>
      <c r="CU42" s="594"/>
      <c r="CV42" s="594"/>
      <c r="CW42" s="594"/>
      <c r="CX42" s="594"/>
      <c r="CY42" s="595"/>
      <c r="CZ42" s="627">
        <v>14.8</v>
      </c>
      <c r="DA42" s="676"/>
      <c r="DB42" s="676"/>
      <c r="DC42" s="677"/>
      <c r="DD42" s="602">
        <v>3813349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260400</v>
      </c>
      <c r="CS43" s="625"/>
      <c r="CT43" s="625"/>
      <c r="CU43" s="625"/>
      <c r="CV43" s="625"/>
      <c r="CW43" s="625"/>
      <c r="CX43" s="625"/>
      <c r="CY43" s="626"/>
      <c r="CZ43" s="627">
        <v>0.1</v>
      </c>
      <c r="DA43" s="628"/>
      <c r="DB43" s="628"/>
      <c r="DC43" s="629"/>
      <c r="DD43" s="602">
        <v>260400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43797085</v>
      </c>
      <c r="CS44" s="594"/>
      <c r="CT44" s="594"/>
      <c r="CU44" s="594"/>
      <c r="CV44" s="594"/>
      <c r="CW44" s="594"/>
      <c r="CX44" s="594"/>
      <c r="CY44" s="595"/>
      <c r="CZ44" s="627">
        <v>14.7</v>
      </c>
      <c r="DA44" s="676"/>
      <c r="DB44" s="676"/>
      <c r="DC44" s="677"/>
      <c r="DD44" s="602">
        <v>3805675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22894806</v>
      </c>
      <c r="CS45" s="625"/>
      <c r="CT45" s="625"/>
      <c r="CU45" s="625"/>
      <c r="CV45" s="625"/>
      <c r="CW45" s="625"/>
      <c r="CX45" s="625"/>
      <c r="CY45" s="626"/>
      <c r="CZ45" s="627">
        <v>7.7</v>
      </c>
      <c r="DA45" s="628"/>
      <c r="DB45" s="628"/>
      <c r="DC45" s="629"/>
      <c r="DD45" s="602">
        <v>461339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19270159</v>
      </c>
      <c r="CS46" s="594"/>
      <c r="CT46" s="594"/>
      <c r="CU46" s="594"/>
      <c r="CV46" s="594"/>
      <c r="CW46" s="594"/>
      <c r="CX46" s="594"/>
      <c r="CY46" s="595"/>
      <c r="CZ46" s="627">
        <v>6.5</v>
      </c>
      <c r="DA46" s="676"/>
      <c r="DB46" s="676"/>
      <c r="DC46" s="677"/>
      <c r="DD46" s="602">
        <v>3269116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76850</v>
      </c>
      <c r="CS47" s="625"/>
      <c r="CT47" s="625"/>
      <c r="CU47" s="625"/>
      <c r="CV47" s="625"/>
      <c r="CW47" s="625"/>
      <c r="CX47" s="625"/>
      <c r="CY47" s="626"/>
      <c r="CZ47" s="627">
        <v>0</v>
      </c>
      <c r="DA47" s="628"/>
      <c r="DB47" s="628"/>
      <c r="DC47" s="629"/>
      <c r="DD47" s="602">
        <v>7674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343</v>
      </c>
      <c r="CG48" s="591"/>
      <c r="CH48" s="591"/>
      <c r="CI48" s="591"/>
      <c r="CJ48" s="591"/>
      <c r="CK48" s="591"/>
      <c r="CL48" s="591"/>
      <c r="CM48" s="591"/>
      <c r="CN48" s="591"/>
      <c r="CO48" s="591"/>
      <c r="CP48" s="591"/>
      <c r="CQ48" s="592"/>
      <c r="CR48" s="593" t="s">
        <v>344</v>
      </c>
      <c r="CS48" s="594"/>
      <c r="CT48" s="594"/>
      <c r="CU48" s="594"/>
      <c r="CV48" s="594"/>
      <c r="CW48" s="594"/>
      <c r="CX48" s="594"/>
      <c r="CY48" s="595"/>
      <c r="CZ48" s="627" t="s">
        <v>344</v>
      </c>
      <c r="DA48" s="676"/>
      <c r="DB48" s="676"/>
      <c r="DC48" s="677"/>
      <c r="DD48" s="602" t="s">
        <v>344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345</v>
      </c>
      <c r="CE49" s="637"/>
      <c r="CF49" s="637"/>
      <c r="CG49" s="637"/>
      <c r="CH49" s="637"/>
      <c r="CI49" s="637"/>
      <c r="CJ49" s="637"/>
      <c r="CK49" s="637"/>
      <c r="CL49" s="637"/>
      <c r="CM49" s="637"/>
      <c r="CN49" s="637"/>
      <c r="CO49" s="637"/>
      <c r="CP49" s="637"/>
      <c r="CQ49" s="638"/>
      <c r="CR49" s="665">
        <v>297382812</v>
      </c>
      <c r="CS49" s="661"/>
      <c r="CT49" s="661"/>
      <c r="CU49" s="661"/>
      <c r="CV49" s="661"/>
      <c r="CW49" s="661"/>
      <c r="CX49" s="661"/>
      <c r="CY49" s="688"/>
      <c r="CZ49" s="689">
        <v>100</v>
      </c>
      <c r="DA49" s="690"/>
      <c r="DB49" s="690"/>
      <c r="DC49" s="691"/>
      <c r="DD49" s="692">
        <v>177653660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298376</v>
      </c>
      <c r="R7" s="723"/>
      <c r="S7" s="723"/>
      <c r="T7" s="723"/>
      <c r="U7" s="723"/>
      <c r="V7" s="723">
        <v>292793</v>
      </c>
      <c r="W7" s="723"/>
      <c r="X7" s="723"/>
      <c r="Y7" s="723"/>
      <c r="Z7" s="723"/>
      <c r="AA7" s="723">
        <v>5583</v>
      </c>
      <c r="AB7" s="723"/>
      <c r="AC7" s="723"/>
      <c r="AD7" s="723"/>
      <c r="AE7" s="724"/>
      <c r="AF7" s="725">
        <v>2822</v>
      </c>
      <c r="AG7" s="726"/>
      <c r="AH7" s="726"/>
      <c r="AI7" s="726"/>
      <c r="AJ7" s="727"/>
      <c r="AK7" s="762">
        <f>5973+200</f>
        <v>6173</v>
      </c>
      <c r="AL7" s="763"/>
      <c r="AM7" s="763"/>
      <c r="AN7" s="763"/>
      <c r="AO7" s="763"/>
      <c r="AP7" s="763">
        <v>343263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571</v>
      </c>
      <c r="BT7" s="767"/>
      <c r="BU7" s="767"/>
      <c r="BV7" s="767"/>
      <c r="BW7" s="767"/>
      <c r="BX7" s="767"/>
      <c r="BY7" s="767"/>
      <c r="BZ7" s="767"/>
      <c r="CA7" s="767"/>
      <c r="CB7" s="767"/>
      <c r="CC7" s="767"/>
      <c r="CD7" s="767"/>
      <c r="CE7" s="767"/>
      <c r="CF7" s="767"/>
      <c r="CG7" s="768"/>
      <c r="CH7" s="759">
        <v>-1</v>
      </c>
      <c r="CI7" s="760"/>
      <c r="CJ7" s="760"/>
      <c r="CK7" s="760"/>
      <c r="CL7" s="761"/>
      <c r="CM7" s="759">
        <v>154</v>
      </c>
      <c r="CN7" s="760"/>
      <c r="CO7" s="760"/>
      <c r="CP7" s="760"/>
      <c r="CQ7" s="761"/>
      <c r="CR7" s="759">
        <v>32</v>
      </c>
      <c r="CS7" s="760"/>
      <c r="CT7" s="760"/>
      <c r="CU7" s="760"/>
      <c r="CV7" s="761"/>
      <c r="CW7" s="759" t="s">
        <v>572</v>
      </c>
      <c r="CX7" s="760"/>
      <c r="CY7" s="760"/>
      <c r="CZ7" s="760"/>
      <c r="DA7" s="761"/>
      <c r="DB7" s="759" t="s">
        <v>572</v>
      </c>
      <c r="DC7" s="760"/>
      <c r="DD7" s="760"/>
      <c r="DE7" s="760"/>
      <c r="DF7" s="761"/>
      <c r="DG7" s="759" t="s">
        <v>572</v>
      </c>
      <c r="DH7" s="760"/>
      <c r="DI7" s="760"/>
      <c r="DJ7" s="760"/>
      <c r="DK7" s="761"/>
      <c r="DL7" s="759" t="s">
        <v>572</v>
      </c>
      <c r="DM7" s="760"/>
      <c r="DN7" s="760"/>
      <c r="DO7" s="760"/>
      <c r="DP7" s="761"/>
      <c r="DQ7" s="759" t="s">
        <v>572</v>
      </c>
      <c r="DR7" s="760"/>
      <c r="DS7" s="760"/>
      <c r="DT7" s="760"/>
      <c r="DU7" s="761"/>
      <c r="DV7" s="740"/>
      <c r="DW7" s="741"/>
      <c r="DX7" s="741"/>
      <c r="DY7" s="741"/>
      <c r="DZ7" s="742"/>
      <c r="EA7" s="205"/>
    </row>
    <row r="8" spans="1:131" s="206" customFormat="1" ht="26.25" customHeight="1">
      <c r="A8" s="212">
        <v>2</v>
      </c>
      <c r="B8" s="743" t="s">
        <v>369</v>
      </c>
      <c r="C8" s="744"/>
      <c r="D8" s="744"/>
      <c r="E8" s="744"/>
      <c r="F8" s="744"/>
      <c r="G8" s="744"/>
      <c r="H8" s="744"/>
      <c r="I8" s="744"/>
      <c r="J8" s="744"/>
      <c r="K8" s="744"/>
      <c r="L8" s="744"/>
      <c r="M8" s="744"/>
      <c r="N8" s="744"/>
      <c r="O8" s="744"/>
      <c r="P8" s="745"/>
      <c r="Q8" s="746">
        <v>225</v>
      </c>
      <c r="R8" s="747"/>
      <c r="S8" s="747"/>
      <c r="T8" s="747"/>
      <c r="U8" s="747"/>
      <c r="V8" s="747">
        <v>147</v>
      </c>
      <c r="W8" s="747"/>
      <c r="X8" s="747"/>
      <c r="Y8" s="747"/>
      <c r="Z8" s="747"/>
      <c r="AA8" s="747">
        <v>78</v>
      </c>
      <c r="AB8" s="747"/>
      <c r="AC8" s="747"/>
      <c r="AD8" s="747"/>
      <c r="AE8" s="748"/>
      <c r="AF8" s="749">
        <v>78</v>
      </c>
      <c r="AG8" s="750"/>
      <c r="AH8" s="750"/>
      <c r="AI8" s="750"/>
      <c r="AJ8" s="751"/>
      <c r="AK8" s="752" t="s">
        <v>502</v>
      </c>
      <c r="AL8" s="753"/>
      <c r="AM8" s="753"/>
      <c r="AN8" s="753"/>
      <c r="AO8" s="753"/>
      <c r="AP8" s="753" t="s">
        <v>570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573</v>
      </c>
      <c r="BT8" s="757"/>
      <c r="BU8" s="757"/>
      <c r="BV8" s="757"/>
      <c r="BW8" s="757"/>
      <c r="BX8" s="757"/>
      <c r="BY8" s="757"/>
      <c r="BZ8" s="757"/>
      <c r="CA8" s="757"/>
      <c r="CB8" s="757"/>
      <c r="CC8" s="757"/>
      <c r="CD8" s="757"/>
      <c r="CE8" s="757"/>
      <c r="CF8" s="757"/>
      <c r="CG8" s="758"/>
      <c r="CH8" s="769">
        <v>3</v>
      </c>
      <c r="CI8" s="770"/>
      <c r="CJ8" s="770"/>
      <c r="CK8" s="770"/>
      <c r="CL8" s="771"/>
      <c r="CM8" s="769">
        <v>100</v>
      </c>
      <c r="CN8" s="770"/>
      <c r="CO8" s="770"/>
      <c r="CP8" s="770"/>
      <c r="CQ8" s="771"/>
      <c r="CR8" s="769">
        <v>50</v>
      </c>
      <c r="CS8" s="770"/>
      <c r="CT8" s="770"/>
      <c r="CU8" s="770"/>
      <c r="CV8" s="771"/>
      <c r="CW8" s="769">
        <v>88</v>
      </c>
      <c r="CX8" s="770"/>
      <c r="CY8" s="770"/>
      <c r="CZ8" s="770"/>
      <c r="DA8" s="771"/>
      <c r="DB8" s="769" t="s">
        <v>572</v>
      </c>
      <c r="DC8" s="770"/>
      <c r="DD8" s="770"/>
      <c r="DE8" s="770"/>
      <c r="DF8" s="771"/>
      <c r="DG8" s="769" t="s">
        <v>572</v>
      </c>
      <c r="DH8" s="770"/>
      <c r="DI8" s="770"/>
      <c r="DJ8" s="770"/>
      <c r="DK8" s="771"/>
      <c r="DL8" s="769" t="s">
        <v>572</v>
      </c>
      <c r="DM8" s="770"/>
      <c r="DN8" s="770"/>
      <c r="DO8" s="770"/>
      <c r="DP8" s="771"/>
      <c r="DQ8" s="769" t="s">
        <v>572</v>
      </c>
      <c r="DR8" s="770"/>
      <c r="DS8" s="770"/>
      <c r="DT8" s="770"/>
      <c r="DU8" s="771"/>
      <c r="DV8" s="772"/>
      <c r="DW8" s="773"/>
      <c r="DX8" s="773"/>
      <c r="DY8" s="773"/>
      <c r="DZ8" s="774"/>
      <c r="EA8" s="205"/>
    </row>
    <row r="9" spans="1:131" s="206" customFormat="1" ht="26.25" customHeight="1">
      <c r="A9" s="212">
        <v>3</v>
      </c>
      <c r="B9" s="743" t="s">
        <v>370</v>
      </c>
      <c r="C9" s="744"/>
      <c r="D9" s="744"/>
      <c r="E9" s="744"/>
      <c r="F9" s="744"/>
      <c r="G9" s="744"/>
      <c r="H9" s="744"/>
      <c r="I9" s="744"/>
      <c r="J9" s="744"/>
      <c r="K9" s="744"/>
      <c r="L9" s="744"/>
      <c r="M9" s="744"/>
      <c r="N9" s="744"/>
      <c r="O9" s="744"/>
      <c r="P9" s="745"/>
      <c r="Q9" s="746">
        <v>3515</v>
      </c>
      <c r="R9" s="747"/>
      <c r="S9" s="747"/>
      <c r="T9" s="747"/>
      <c r="U9" s="747"/>
      <c r="V9" s="747">
        <v>3448</v>
      </c>
      <c r="W9" s="747"/>
      <c r="X9" s="747"/>
      <c r="Y9" s="747"/>
      <c r="Z9" s="747"/>
      <c r="AA9" s="747">
        <v>66</v>
      </c>
      <c r="AB9" s="747"/>
      <c r="AC9" s="747"/>
      <c r="AD9" s="747"/>
      <c r="AE9" s="748"/>
      <c r="AF9" s="749">
        <v>66</v>
      </c>
      <c r="AG9" s="750"/>
      <c r="AH9" s="750"/>
      <c r="AI9" s="750"/>
      <c r="AJ9" s="751"/>
      <c r="AK9" s="752" t="s">
        <v>502</v>
      </c>
      <c r="AL9" s="753"/>
      <c r="AM9" s="753"/>
      <c r="AN9" s="753"/>
      <c r="AO9" s="753"/>
      <c r="AP9" s="753" t="s">
        <v>570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574</v>
      </c>
      <c r="BT9" s="757"/>
      <c r="BU9" s="757"/>
      <c r="BV9" s="757"/>
      <c r="BW9" s="757"/>
      <c r="BX9" s="757"/>
      <c r="BY9" s="757"/>
      <c r="BZ9" s="757"/>
      <c r="CA9" s="757"/>
      <c r="CB9" s="757"/>
      <c r="CC9" s="757"/>
      <c r="CD9" s="757"/>
      <c r="CE9" s="757"/>
      <c r="CF9" s="757"/>
      <c r="CG9" s="758"/>
      <c r="CH9" s="769">
        <v>1</v>
      </c>
      <c r="CI9" s="770"/>
      <c r="CJ9" s="770"/>
      <c r="CK9" s="770"/>
      <c r="CL9" s="771"/>
      <c r="CM9" s="769">
        <v>77</v>
      </c>
      <c r="CN9" s="770"/>
      <c r="CO9" s="770"/>
      <c r="CP9" s="770"/>
      <c r="CQ9" s="771"/>
      <c r="CR9" s="769">
        <v>50</v>
      </c>
      <c r="CS9" s="770"/>
      <c r="CT9" s="770"/>
      <c r="CU9" s="770"/>
      <c r="CV9" s="771"/>
      <c r="CW9" s="769">
        <v>44</v>
      </c>
      <c r="CX9" s="770"/>
      <c r="CY9" s="770"/>
      <c r="CZ9" s="770"/>
      <c r="DA9" s="771"/>
      <c r="DB9" s="769" t="s">
        <v>572</v>
      </c>
      <c r="DC9" s="770"/>
      <c r="DD9" s="770"/>
      <c r="DE9" s="770"/>
      <c r="DF9" s="771"/>
      <c r="DG9" s="769" t="s">
        <v>572</v>
      </c>
      <c r="DH9" s="770"/>
      <c r="DI9" s="770"/>
      <c r="DJ9" s="770"/>
      <c r="DK9" s="771"/>
      <c r="DL9" s="769" t="s">
        <v>572</v>
      </c>
      <c r="DM9" s="770"/>
      <c r="DN9" s="770"/>
      <c r="DO9" s="770"/>
      <c r="DP9" s="771"/>
      <c r="DQ9" s="769" t="s">
        <v>572</v>
      </c>
      <c r="DR9" s="770"/>
      <c r="DS9" s="770"/>
      <c r="DT9" s="770"/>
      <c r="DU9" s="771"/>
      <c r="DV9" s="772"/>
      <c r="DW9" s="773"/>
      <c r="DX9" s="773"/>
      <c r="DY9" s="773"/>
      <c r="DZ9" s="774"/>
      <c r="EA9" s="205"/>
    </row>
    <row r="10" spans="1:131" s="206" customFormat="1" ht="26.25" customHeight="1">
      <c r="A10" s="212">
        <v>4</v>
      </c>
      <c r="B10" s="743" t="s">
        <v>371</v>
      </c>
      <c r="C10" s="744"/>
      <c r="D10" s="744"/>
      <c r="E10" s="744"/>
      <c r="F10" s="744"/>
      <c r="G10" s="744"/>
      <c r="H10" s="744"/>
      <c r="I10" s="744"/>
      <c r="J10" s="744"/>
      <c r="K10" s="744"/>
      <c r="L10" s="744"/>
      <c r="M10" s="744"/>
      <c r="N10" s="744"/>
      <c r="O10" s="744"/>
      <c r="P10" s="745"/>
      <c r="Q10" s="746">
        <v>791</v>
      </c>
      <c r="R10" s="747"/>
      <c r="S10" s="747"/>
      <c r="T10" s="747"/>
      <c r="U10" s="747"/>
      <c r="V10" s="747">
        <v>761</v>
      </c>
      <c r="W10" s="747"/>
      <c r="X10" s="747"/>
      <c r="Y10" s="747"/>
      <c r="Z10" s="747"/>
      <c r="AA10" s="747">
        <v>30</v>
      </c>
      <c r="AB10" s="747"/>
      <c r="AC10" s="747"/>
      <c r="AD10" s="747"/>
      <c r="AE10" s="748"/>
      <c r="AF10" s="749">
        <v>25</v>
      </c>
      <c r="AG10" s="750"/>
      <c r="AH10" s="750"/>
      <c r="AI10" s="750"/>
      <c r="AJ10" s="751"/>
      <c r="AK10" s="752">
        <v>649</v>
      </c>
      <c r="AL10" s="753"/>
      <c r="AM10" s="753"/>
      <c r="AN10" s="753"/>
      <c r="AO10" s="753"/>
      <c r="AP10" s="753">
        <v>5272</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575</v>
      </c>
      <c r="BT10" s="757"/>
      <c r="BU10" s="757"/>
      <c r="BV10" s="757"/>
      <c r="BW10" s="757"/>
      <c r="BX10" s="757"/>
      <c r="BY10" s="757"/>
      <c r="BZ10" s="757"/>
      <c r="CA10" s="757"/>
      <c r="CB10" s="757"/>
      <c r="CC10" s="757"/>
      <c r="CD10" s="757"/>
      <c r="CE10" s="757"/>
      <c r="CF10" s="757"/>
      <c r="CG10" s="758"/>
      <c r="CH10" s="769">
        <v>-1</v>
      </c>
      <c r="CI10" s="770"/>
      <c r="CJ10" s="770"/>
      <c r="CK10" s="770"/>
      <c r="CL10" s="771"/>
      <c r="CM10" s="769">
        <v>123</v>
      </c>
      <c r="CN10" s="770"/>
      <c r="CO10" s="770"/>
      <c r="CP10" s="770"/>
      <c r="CQ10" s="771"/>
      <c r="CR10" s="769">
        <v>50</v>
      </c>
      <c r="CS10" s="770"/>
      <c r="CT10" s="770"/>
      <c r="CU10" s="770"/>
      <c r="CV10" s="771"/>
      <c r="CW10" s="769" t="s">
        <v>572</v>
      </c>
      <c r="CX10" s="770"/>
      <c r="CY10" s="770"/>
      <c r="CZ10" s="770"/>
      <c r="DA10" s="771"/>
      <c r="DB10" s="769" t="s">
        <v>572</v>
      </c>
      <c r="DC10" s="770"/>
      <c r="DD10" s="770"/>
      <c r="DE10" s="770"/>
      <c r="DF10" s="771"/>
      <c r="DG10" s="769" t="s">
        <v>572</v>
      </c>
      <c r="DH10" s="770"/>
      <c r="DI10" s="770"/>
      <c r="DJ10" s="770"/>
      <c r="DK10" s="771"/>
      <c r="DL10" s="769" t="s">
        <v>572</v>
      </c>
      <c r="DM10" s="770"/>
      <c r="DN10" s="770"/>
      <c r="DO10" s="770"/>
      <c r="DP10" s="771"/>
      <c r="DQ10" s="769" t="s">
        <v>572</v>
      </c>
      <c r="DR10" s="770"/>
      <c r="DS10" s="770"/>
      <c r="DT10" s="770"/>
      <c r="DU10" s="771"/>
      <c r="DV10" s="772"/>
      <c r="DW10" s="773"/>
      <c r="DX10" s="773"/>
      <c r="DY10" s="773"/>
      <c r="DZ10" s="774"/>
      <c r="EA10" s="205"/>
    </row>
    <row r="11" spans="1:131" s="206" customFormat="1" ht="26.25" customHeight="1">
      <c r="A11" s="212">
        <v>5</v>
      </c>
      <c r="B11" s="743" t="s">
        <v>372</v>
      </c>
      <c r="C11" s="744"/>
      <c r="D11" s="744"/>
      <c r="E11" s="744"/>
      <c r="F11" s="744"/>
      <c r="G11" s="744"/>
      <c r="H11" s="744"/>
      <c r="I11" s="744"/>
      <c r="J11" s="744"/>
      <c r="K11" s="744"/>
      <c r="L11" s="744"/>
      <c r="M11" s="744"/>
      <c r="N11" s="744"/>
      <c r="O11" s="744"/>
      <c r="P11" s="745"/>
      <c r="Q11" s="746">
        <v>1017</v>
      </c>
      <c r="R11" s="747"/>
      <c r="S11" s="747"/>
      <c r="T11" s="747"/>
      <c r="U11" s="747"/>
      <c r="V11" s="747">
        <v>966</v>
      </c>
      <c r="W11" s="747"/>
      <c r="X11" s="747"/>
      <c r="Y11" s="747"/>
      <c r="Z11" s="747"/>
      <c r="AA11" s="747">
        <v>51</v>
      </c>
      <c r="AB11" s="747"/>
      <c r="AC11" s="747"/>
      <c r="AD11" s="747"/>
      <c r="AE11" s="748"/>
      <c r="AF11" s="749">
        <v>15</v>
      </c>
      <c r="AG11" s="750"/>
      <c r="AH11" s="750"/>
      <c r="AI11" s="750"/>
      <c r="AJ11" s="751"/>
      <c r="AK11" s="752">
        <v>127</v>
      </c>
      <c r="AL11" s="753"/>
      <c r="AM11" s="753"/>
      <c r="AN11" s="753"/>
      <c r="AO11" s="753"/>
      <c r="AP11" s="753">
        <v>1908</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576</v>
      </c>
      <c r="BT11" s="757"/>
      <c r="BU11" s="757"/>
      <c r="BV11" s="757"/>
      <c r="BW11" s="757"/>
      <c r="BX11" s="757"/>
      <c r="BY11" s="757"/>
      <c r="BZ11" s="757"/>
      <c r="CA11" s="757"/>
      <c r="CB11" s="757"/>
      <c r="CC11" s="757"/>
      <c r="CD11" s="757"/>
      <c r="CE11" s="757"/>
      <c r="CF11" s="757"/>
      <c r="CG11" s="758"/>
      <c r="CH11" s="769">
        <v>29</v>
      </c>
      <c r="CI11" s="770"/>
      <c r="CJ11" s="770"/>
      <c r="CK11" s="770"/>
      <c r="CL11" s="771"/>
      <c r="CM11" s="769">
        <v>319</v>
      </c>
      <c r="CN11" s="770"/>
      <c r="CO11" s="770"/>
      <c r="CP11" s="770"/>
      <c r="CQ11" s="771"/>
      <c r="CR11" s="769">
        <v>20</v>
      </c>
      <c r="CS11" s="770"/>
      <c r="CT11" s="770"/>
      <c r="CU11" s="770"/>
      <c r="CV11" s="771"/>
      <c r="CW11" s="769" t="s">
        <v>572</v>
      </c>
      <c r="CX11" s="770"/>
      <c r="CY11" s="770"/>
      <c r="CZ11" s="770"/>
      <c r="DA11" s="771"/>
      <c r="DB11" s="769" t="s">
        <v>572</v>
      </c>
      <c r="DC11" s="770"/>
      <c r="DD11" s="770"/>
      <c r="DE11" s="770"/>
      <c r="DF11" s="771"/>
      <c r="DG11" s="769" t="s">
        <v>572</v>
      </c>
      <c r="DH11" s="770"/>
      <c r="DI11" s="770"/>
      <c r="DJ11" s="770"/>
      <c r="DK11" s="771"/>
      <c r="DL11" s="769" t="s">
        <v>572</v>
      </c>
      <c r="DM11" s="770"/>
      <c r="DN11" s="770"/>
      <c r="DO11" s="770"/>
      <c r="DP11" s="771"/>
      <c r="DQ11" s="769" t="s">
        <v>572</v>
      </c>
      <c r="DR11" s="770"/>
      <c r="DS11" s="770"/>
      <c r="DT11" s="770"/>
      <c r="DU11" s="771"/>
      <c r="DV11" s="772"/>
      <c r="DW11" s="773"/>
      <c r="DX11" s="773"/>
      <c r="DY11" s="773"/>
      <c r="DZ11" s="774"/>
      <c r="EA11" s="205"/>
    </row>
    <row r="12" spans="1:131" s="206" customFormat="1" ht="26.25" customHeight="1">
      <c r="A12" s="212">
        <v>6</v>
      </c>
      <c r="B12" s="743" t="s">
        <v>373</v>
      </c>
      <c r="C12" s="744"/>
      <c r="D12" s="744"/>
      <c r="E12" s="744"/>
      <c r="F12" s="744"/>
      <c r="G12" s="744"/>
      <c r="H12" s="744"/>
      <c r="I12" s="744"/>
      <c r="J12" s="744"/>
      <c r="K12" s="744"/>
      <c r="L12" s="744"/>
      <c r="M12" s="744"/>
      <c r="N12" s="744"/>
      <c r="O12" s="744"/>
      <c r="P12" s="745"/>
      <c r="Q12" s="746">
        <v>138</v>
      </c>
      <c r="R12" s="747"/>
      <c r="S12" s="747"/>
      <c r="T12" s="747"/>
      <c r="U12" s="747"/>
      <c r="V12" s="747">
        <v>138</v>
      </c>
      <c r="W12" s="747"/>
      <c r="X12" s="747"/>
      <c r="Y12" s="747"/>
      <c r="Z12" s="747"/>
      <c r="AA12" s="747">
        <v>0</v>
      </c>
      <c r="AB12" s="747"/>
      <c r="AC12" s="747"/>
      <c r="AD12" s="747"/>
      <c r="AE12" s="748"/>
      <c r="AF12" s="749">
        <v>0</v>
      </c>
      <c r="AG12" s="750"/>
      <c r="AH12" s="750"/>
      <c r="AI12" s="750"/>
      <c r="AJ12" s="751"/>
      <c r="AK12" s="752">
        <v>47</v>
      </c>
      <c r="AL12" s="753"/>
      <c r="AM12" s="753"/>
      <c r="AN12" s="753"/>
      <c r="AO12" s="753"/>
      <c r="AP12" s="753" t="s">
        <v>570</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577</v>
      </c>
      <c r="BT12" s="757"/>
      <c r="BU12" s="757"/>
      <c r="BV12" s="757"/>
      <c r="BW12" s="757"/>
      <c r="BX12" s="757"/>
      <c r="BY12" s="757"/>
      <c r="BZ12" s="757"/>
      <c r="CA12" s="757"/>
      <c r="CB12" s="757"/>
      <c r="CC12" s="757"/>
      <c r="CD12" s="757"/>
      <c r="CE12" s="757"/>
      <c r="CF12" s="757"/>
      <c r="CG12" s="758"/>
      <c r="CH12" s="769">
        <v>-3</v>
      </c>
      <c r="CI12" s="770"/>
      <c r="CJ12" s="770"/>
      <c r="CK12" s="770"/>
      <c r="CL12" s="771"/>
      <c r="CM12" s="769">
        <v>226</v>
      </c>
      <c r="CN12" s="770"/>
      <c r="CO12" s="770"/>
      <c r="CP12" s="770"/>
      <c r="CQ12" s="771"/>
      <c r="CR12" s="769">
        <v>131</v>
      </c>
      <c r="CS12" s="770"/>
      <c r="CT12" s="770"/>
      <c r="CU12" s="770"/>
      <c r="CV12" s="771"/>
      <c r="CW12" s="769" t="s">
        <v>572</v>
      </c>
      <c r="CX12" s="770"/>
      <c r="CY12" s="770"/>
      <c r="CZ12" s="770"/>
      <c r="DA12" s="771"/>
      <c r="DB12" s="769" t="s">
        <v>572</v>
      </c>
      <c r="DC12" s="770"/>
      <c r="DD12" s="770"/>
      <c r="DE12" s="770"/>
      <c r="DF12" s="771"/>
      <c r="DG12" s="769" t="s">
        <v>572</v>
      </c>
      <c r="DH12" s="770"/>
      <c r="DI12" s="770"/>
      <c r="DJ12" s="770"/>
      <c r="DK12" s="771"/>
      <c r="DL12" s="769" t="s">
        <v>572</v>
      </c>
      <c r="DM12" s="770"/>
      <c r="DN12" s="770"/>
      <c r="DO12" s="770"/>
      <c r="DP12" s="771"/>
      <c r="DQ12" s="769" t="s">
        <v>572</v>
      </c>
      <c r="DR12" s="770"/>
      <c r="DS12" s="770"/>
      <c r="DT12" s="770"/>
      <c r="DU12" s="771"/>
      <c r="DV12" s="772"/>
      <c r="DW12" s="773"/>
      <c r="DX12" s="773"/>
      <c r="DY12" s="773"/>
      <c r="DZ12" s="774"/>
      <c r="EA12" s="205"/>
    </row>
    <row r="13" spans="1:131" s="206" customFormat="1" ht="26.25" customHeight="1">
      <c r="A13" s="212">
        <v>7</v>
      </c>
      <c r="B13" s="743" t="s">
        <v>374</v>
      </c>
      <c r="C13" s="744"/>
      <c r="D13" s="744"/>
      <c r="E13" s="744"/>
      <c r="F13" s="744"/>
      <c r="G13" s="744"/>
      <c r="H13" s="744"/>
      <c r="I13" s="744"/>
      <c r="J13" s="744"/>
      <c r="K13" s="744"/>
      <c r="L13" s="744"/>
      <c r="M13" s="744"/>
      <c r="N13" s="744"/>
      <c r="O13" s="744"/>
      <c r="P13" s="745"/>
      <c r="Q13" s="746">
        <v>32392</v>
      </c>
      <c r="R13" s="747"/>
      <c r="S13" s="747"/>
      <c r="T13" s="747"/>
      <c r="U13" s="747"/>
      <c r="V13" s="747">
        <v>32392</v>
      </c>
      <c r="W13" s="747"/>
      <c r="X13" s="747"/>
      <c r="Y13" s="747"/>
      <c r="Z13" s="747"/>
      <c r="AA13" s="747" t="s">
        <v>569</v>
      </c>
      <c r="AB13" s="747"/>
      <c r="AC13" s="747"/>
      <c r="AD13" s="747"/>
      <c r="AE13" s="748"/>
      <c r="AF13" s="749" t="s">
        <v>375</v>
      </c>
      <c r="AG13" s="750"/>
      <c r="AH13" s="750"/>
      <c r="AI13" s="750"/>
      <c r="AJ13" s="751"/>
      <c r="AK13" s="752">
        <v>32345</v>
      </c>
      <c r="AL13" s="753"/>
      <c r="AM13" s="753"/>
      <c r="AN13" s="753"/>
      <c r="AO13" s="753"/>
      <c r="AP13" s="753" t="s">
        <v>570</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578</v>
      </c>
      <c r="BT13" s="757"/>
      <c r="BU13" s="757"/>
      <c r="BV13" s="757"/>
      <c r="BW13" s="757"/>
      <c r="BX13" s="757"/>
      <c r="BY13" s="757"/>
      <c r="BZ13" s="757"/>
      <c r="CA13" s="757"/>
      <c r="CB13" s="757"/>
      <c r="CC13" s="757"/>
      <c r="CD13" s="757"/>
      <c r="CE13" s="757"/>
      <c r="CF13" s="757"/>
      <c r="CG13" s="758"/>
      <c r="CH13" s="769" t="s">
        <v>572</v>
      </c>
      <c r="CI13" s="770"/>
      <c r="CJ13" s="770"/>
      <c r="CK13" s="770"/>
      <c r="CL13" s="771"/>
      <c r="CM13" s="769">
        <v>421</v>
      </c>
      <c r="CN13" s="770"/>
      <c r="CO13" s="770"/>
      <c r="CP13" s="770"/>
      <c r="CQ13" s="771"/>
      <c r="CR13" s="769">
        <v>950</v>
      </c>
      <c r="CS13" s="770"/>
      <c r="CT13" s="770"/>
      <c r="CU13" s="770"/>
      <c r="CV13" s="771"/>
      <c r="CW13" s="769" t="s">
        <v>572</v>
      </c>
      <c r="CX13" s="770"/>
      <c r="CY13" s="770"/>
      <c r="CZ13" s="770"/>
      <c r="DA13" s="771"/>
      <c r="DB13" s="769" t="s">
        <v>572</v>
      </c>
      <c r="DC13" s="770"/>
      <c r="DD13" s="770"/>
      <c r="DE13" s="770"/>
      <c r="DF13" s="771"/>
      <c r="DG13" s="769" t="s">
        <v>572</v>
      </c>
      <c r="DH13" s="770"/>
      <c r="DI13" s="770"/>
      <c r="DJ13" s="770"/>
      <c r="DK13" s="771"/>
      <c r="DL13" s="769" t="s">
        <v>572</v>
      </c>
      <c r="DM13" s="770"/>
      <c r="DN13" s="770"/>
      <c r="DO13" s="770"/>
      <c r="DP13" s="771"/>
      <c r="DQ13" s="769" t="s">
        <v>572</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579</v>
      </c>
      <c r="BT14" s="757"/>
      <c r="BU14" s="757"/>
      <c r="BV14" s="757"/>
      <c r="BW14" s="757"/>
      <c r="BX14" s="757"/>
      <c r="BY14" s="757"/>
      <c r="BZ14" s="757"/>
      <c r="CA14" s="757"/>
      <c r="CB14" s="757"/>
      <c r="CC14" s="757"/>
      <c r="CD14" s="757"/>
      <c r="CE14" s="757"/>
      <c r="CF14" s="757"/>
      <c r="CG14" s="758"/>
      <c r="CH14" s="769">
        <v>-2</v>
      </c>
      <c r="CI14" s="770"/>
      <c r="CJ14" s="770"/>
      <c r="CK14" s="770"/>
      <c r="CL14" s="771"/>
      <c r="CM14" s="769">
        <v>216</v>
      </c>
      <c r="CN14" s="770"/>
      <c r="CO14" s="770"/>
      <c r="CP14" s="770"/>
      <c r="CQ14" s="771"/>
      <c r="CR14" s="769">
        <v>180</v>
      </c>
      <c r="CS14" s="770"/>
      <c r="CT14" s="770"/>
      <c r="CU14" s="770"/>
      <c r="CV14" s="771"/>
      <c r="CW14" s="769" t="s">
        <v>572</v>
      </c>
      <c r="CX14" s="770"/>
      <c r="CY14" s="770"/>
      <c r="CZ14" s="770"/>
      <c r="DA14" s="771"/>
      <c r="DB14" s="769" t="s">
        <v>572</v>
      </c>
      <c r="DC14" s="770"/>
      <c r="DD14" s="770"/>
      <c r="DE14" s="770"/>
      <c r="DF14" s="771"/>
      <c r="DG14" s="769" t="s">
        <v>572</v>
      </c>
      <c r="DH14" s="770"/>
      <c r="DI14" s="770"/>
      <c r="DJ14" s="770"/>
      <c r="DK14" s="771"/>
      <c r="DL14" s="769" t="s">
        <v>572</v>
      </c>
      <c r="DM14" s="770"/>
      <c r="DN14" s="770"/>
      <c r="DO14" s="770"/>
      <c r="DP14" s="771"/>
      <c r="DQ14" s="769" t="s">
        <v>572</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580</v>
      </c>
      <c r="BT15" s="757"/>
      <c r="BU15" s="757"/>
      <c r="BV15" s="757"/>
      <c r="BW15" s="757"/>
      <c r="BX15" s="757"/>
      <c r="BY15" s="757"/>
      <c r="BZ15" s="757"/>
      <c r="CA15" s="757"/>
      <c r="CB15" s="757"/>
      <c r="CC15" s="757"/>
      <c r="CD15" s="757"/>
      <c r="CE15" s="757"/>
      <c r="CF15" s="757"/>
      <c r="CG15" s="758"/>
      <c r="CH15" s="769">
        <v>0</v>
      </c>
      <c r="CI15" s="770"/>
      <c r="CJ15" s="770"/>
      <c r="CK15" s="770"/>
      <c r="CL15" s="771"/>
      <c r="CM15" s="769">
        <v>101</v>
      </c>
      <c r="CN15" s="770"/>
      <c r="CO15" s="770"/>
      <c r="CP15" s="770"/>
      <c r="CQ15" s="771"/>
      <c r="CR15" s="769">
        <v>100</v>
      </c>
      <c r="CS15" s="770"/>
      <c r="CT15" s="770"/>
      <c r="CU15" s="770"/>
      <c r="CV15" s="771"/>
      <c r="CW15" s="769">
        <v>30</v>
      </c>
      <c r="CX15" s="770"/>
      <c r="CY15" s="770"/>
      <c r="CZ15" s="770"/>
      <c r="DA15" s="771"/>
      <c r="DB15" s="769" t="s">
        <v>572</v>
      </c>
      <c r="DC15" s="770"/>
      <c r="DD15" s="770"/>
      <c r="DE15" s="770"/>
      <c r="DF15" s="771"/>
      <c r="DG15" s="769" t="s">
        <v>572</v>
      </c>
      <c r="DH15" s="770"/>
      <c r="DI15" s="770"/>
      <c r="DJ15" s="770"/>
      <c r="DK15" s="771"/>
      <c r="DL15" s="769" t="s">
        <v>572</v>
      </c>
      <c r="DM15" s="770"/>
      <c r="DN15" s="770"/>
      <c r="DO15" s="770"/>
      <c r="DP15" s="771"/>
      <c r="DQ15" s="769" t="s">
        <v>572</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581</v>
      </c>
      <c r="BT16" s="757"/>
      <c r="BU16" s="757"/>
      <c r="BV16" s="757"/>
      <c r="BW16" s="757"/>
      <c r="BX16" s="757"/>
      <c r="BY16" s="757"/>
      <c r="BZ16" s="757"/>
      <c r="CA16" s="757"/>
      <c r="CB16" s="757"/>
      <c r="CC16" s="757"/>
      <c r="CD16" s="757"/>
      <c r="CE16" s="757"/>
      <c r="CF16" s="757"/>
      <c r="CG16" s="758"/>
      <c r="CH16" s="769">
        <v>-12</v>
      </c>
      <c r="CI16" s="770"/>
      <c r="CJ16" s="770"/>
      <c r="CK16" s="770"/>
      <c r="CL16" s="771"/>
      <c r="CM16" s="769">
        <v>510</v>
      </c>
      <c r="CN16" s="770"/>
      <c r="CO16" s="770"/>
      <c r="CP16" s="770"/>
      <c r="CQ16" s="771"/>
      <c r="CR16" s="769">
        <v>28</v>
      </c>
      <c r="CS16" s="770"/>
      <c r="CT16" s="770"/>
      <c r="CU16" s="770"/>
      <c r="CV16" s="771"/>
      <c r="CW16" s="769" t="s">
        <v>572</v>
      </c>
      <c r="CX16" s="770"/>
      <c r="CY16" s="770"/>
      <c r="CZ16" s="770"/>
      <c r="DA16" s="771"/>
      <c r="DB16" s="769" t="s">
        <v>572</v>
      </c>
      <c r="DC16" s="770"/>
      <c r="DD16" s="770"/>
      <c r="DE16" s="770"/>
      <c r="DF16" s="771"/>
      <c r="DG16" s="769" t="s">
        <v>572</v>
      </c>
      <c r="DH16" s="770"/>
      <c r="DI16" s="770"/>
      <c r="DJ16" s="770"/>
      <c r="DK16" s="771"/>
      <c r="DL16" s="769" t="s">
        <v>572</v>
      </c>
      <c r="DM16" s="770"/>
      <c r="DN16" s="770"/>
      <c r="DO16" s="770"/>
      <c r="DP16" s="771"/>
      <c r="DQ16" s="769" t="s">
        <v>572</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582</v>
      </c>
      <c r="BT17" s="757"/>
      <c r="BU17" s="757"/>
      <c r="BV17" s="757"/>
      <c r="BW17" s="757"/>
      <c r="BX17" s="757"/>
      <c r="BY17" s="757"/>
      <c r="BZ17" s="757"/>
      <c r="CA17" s="757"/>
      <c r="CB17" s="757"/>
      <c r="CC17" s="757"/>
      <c r="CD17" s="757"/>
      <c r="CE17" s="757"/>
      <c r="CF17" s="757"/>
      <c r="CG17" s="758"/>
      <c r="CH17" s="769">
        <v>37</v>
      </c>
      <c r="CI17" s="770"/>
      <c r="CJ17" s="770"/>
      <c r="CK17" s="770"/>
      <c r="CL17" s="771"/>
      <c r="CM17" s="769">
        <v>1271</v>
      </c>
      <c r="CN17" s="770"/>
      <c r="CO17" s="770"/>
      <c r="CP17" s="770"/>
      <c r="CQ17" s="771"/>
      <c r="CR17" s="769">
        <v>500</v>
      </c>
      <c r="CS17" s="770"/>
      <c r="CT17" s="770"/>
      <c r="CU17" s="770"/>
      <c r="CV17" s="771"/>
      <c r="CW17" s="769">
        <v>117</v>
      </c>
      <c r="CX17" s="770"/>
      <c r="CY17" s="770"/>
      <c r="CZ17" s="770"/>
      <c r="DA17" s="771"/>
      <c r="DB17" s="769" t="s">
        <v>572</v>
      </c>
      <c r="DC17" s="770"/>
      <c r="DD17" s="770"/>
      <c r="DE17" s="770"/>
      <c r="DF17" s="771"/>
      <c r="DG17" s="769" t="s">
        <v>572</v>
      </c>
      <c r="DH17" s="770"/>
      <c r="DI17" s="770"/>
      <c r="DJ17" s="770"/>
      <c r="DK17" s="771"/>
      <c r="DL17" s="769" t="s">
        <v>572</v>
      </c>
      <c r="DM17" s="770"/>
      <c r="DN17" s="770"/>
      <c r="DO17" s="770"/>
      <c r="DP17" s="771"/>
      <c r="DQ17" s="769" t="s">
        <v>572</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583</v>
      </c>
      <c r="BT18" s="757"/>
      <c r="BU18" s="757"/>
      <c r="BV18" s="757"/>
      <c r="BW18" s="757"/>
      <c r="BX18" s="757"/>
      <c r="BY18" s="757"/>
      <c r="BZ18" s="757"/>
      <c r="CA18" s="757"/>
      <c r="CB18" s="757"/>
      <c r="CC18" s="757"/>
      <c r="CD18" s="757"/>
      <c r="CE18" s="757"/>
      <c r="CF18" s="757"/>
      <c r="CG18" s="758"/>
      <c r="CH18" s="769">
        <v>0</v>
      </c>
      <c r="CI18" s="770"/>
      <c r="CJ18" s="770"/>
      <c r="CK18" s="770"/>
      <c r="CL18" s="771"/>
      <c r="CM18" s="769">
        <v>17</v>
      </c>
      <c r="CN18" s="770"/>
      <c r="CO18" s="770"/>
      <c r="CP18" s="770"/>
      <c r="CQ18" s="771"/>
      <c r="CR18" s="769">
        <v>5</v>
      </c>
      <c r="CS18" s="770"/>
      <c r="CT18" s="770"/>
      <c r="CU18" s="770"/>
      <c r="CV18" s="771"/>
      <c r="CW18" s="769" t="s">
        <v>572</v>
      </c>
      <c r="CX18" s="770"/>
      <c r="CY18" s="770"/>
      <c r="CZ18" s="770"/>
      <c r="DA18" s="771"/>
      <c r="DB18" s="769" t="s">
        <v>572</v>
      </c>
      <c r="DC18" s="770"/>
      <c r="DD18" s="770"/>
      <c r="DE18" s="770"/>
      <c r="DF18" s="771"/>
      <c r="DG18" s="769" t="s">
        <v>572</v>
      </c>
      <c r="DH18" s="770"/>
      <c r="DI18" s="770"/>
      <c r="DJ18" s="770"/>
      <c r="DK18" s="771"/>
      <c r="DL18" s="769" t="s">
        <v>572</v>
      </c>
      <c r="DM18" s="770"/>
      <c r="DN18" s="770"/>
      <c r="DO18" s="770"/>
      <c r="DP18" s="771"/>
      <c r="DQ18" s="769" t="s">
        <v>572</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377</v>
      </c>
      <c r="B23" s="778" t="s">
        <v>378</v>
      </c>
      <c r="C23" s="779"/>
      <c r="D23" s="779"/>
      <c r="E23" s="779"/>
      <c r="F23" s="779"/>
      <c r="G23" s="779"/>
      <c r="H23" s="779"/>
      <c r="I23" s="779"/>
      <c r="J23" s="779"/>
      <c r="K23" s="779"/>
      <c r="L23" s="779"/>
      <c r="M23" s="779"/>
      <c r="N23" s="779"/>
      <c r="O23" s="779"/>
      <c r="P23" s="780"/>
      <c r="Q23" s="781">
        <v>336454</v>
      </c>
      <c r="R23" s="782"/>
      <c r="S23" s="782"/>
      <c r="T23" s="782"/>
      <c r="U23" s="782"/>
      <c r="V23" s="782">
        <v>330645</v>
      </c>
      <c r="W23" s="782"/>
      <c r="X23" s="782"/>
      <c r="Y23" s="782"/>
      <c r="Z23" s="782"/>
      <c r="AA23" s="782">
        <v>5809</v>
      </c>
      <c r="AB23" s="782"/>
      <c r="AC23" s="782"/>
      <c r="AD23" s="782"/>
      <c r="AE23" s="783"/>
      <c r="AF23" s="784">
        <v>3007</v>
      </c>
      <c r="AG23" s="782"/>
      <c r="AH23" s="782"/>
      <c r="AI23" s="782"/>
      <c r="AJ23" s="785"/>
      <c r="AK23" s="786"/>
      <c r="AL23" s="787"/>
      <c r="AM23" s="787"/>
      <c r="AN23" s="787"/>
      <c r="AO23" s="787"/>
      <c r="AP23" s="782">
        <v>350443</v>
      </c>
      <c r="AQ23" s="782"/>
      <c r="AR23" s="782"/>
      <c r="AS23" s="782"/>
      <c r="AT23" s="782"/>
      <c r="AU23" s="788"/>
      <c r="AV23" s="788"/>
      <c r="AW23" s="788"/>
      <c r="AX23" s="788"/>
      <c r="AY23" s="789"/>
      <c r="AZ23" s="797" t="s">
        <v>379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380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381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382</v>
      </c>
      <c r="R26" s="706"/>
      <c r="S26" s="706"/>
      <c r="T26" s="706"/>
      <c r="U26" s="707"/>
      <c r="V26" s="705" t="s">
        <v>383</v>
      </c>
      <c r="W26" s="706"/>
      <c r="X26" s="706"/>
      <c r="Y26" s="706"/>
      <c r="Z26" s="707"/>
      <c r="AA26" s="705" t="s">
        <v>384</v>
      </c>
      <c r="AB26" s="706"/>
      <c r="AC26" s="706"/>
      <c r="AD26" s="706"/>
      <c r="AE26" s="706"/>
      <c r="AF26" s="800" t="s">
        <v>385</v>
      </c>
      <c r="AG26" s="801"/>
      <c r="AH26" s="801"/>
      <c r="AI26" s="801"/>
      <c r="AJ26" s="802"/>
      <c r="AK26" s="706" t="s">
        <v>386</v>
      </c>
      <c r="AL26" s="706"/>
      <c r="AM26" s="706"/>
      <c r="AN26" s="706"/>
      <c r="AO26" s="707"/>
      <c r="AP26" s="705" t="s">
        <v>387</v>
      </c>
      <c r="AQ26" s="706"/>
      <c r="AR26" s="706"/>
      <c r="AS26" s="706"/>
      <c r="AT26" s="707"/>
      <c r="AU26" s="705" t="s">
        <v>388</v>
      </c>
      <c r="AV26" s="706"/>
      <c r="AW26" s="706"/>
      <c r="AX26" s="706"/>
      <c r="AY26" s="707"/>
      <c r="AZ26" s="705" t="s">
        <v>389</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390</v>
      </c>
      <c r="C28" s="720"/>
      <c r="D28" s="720"/>
      <c r="E28" s="720"/>
      <c r="F28" s="720"/>
      <c r="G28" s="720"/>
      <c r="H28" s="720"/>
      <c r="I28" s="720"/>
      <c r="J28" s="720"/>
      <c r="K28" s="720"/>
      <c r="L28" s="720"/>
      <c r="M28" s="720"/>
      <c r="N28" s="720"/>
      <c r="O28" s="720"/>
      <c r="P28" s="721"/>
      <c r="Q28" s="810">
        <v>83164</v>
      </c>
      <c r="R28" s="811"/>
      <c r="S28" s="811"/>
      <c r="T28" s="811"/>
      <c r="U28" s="811"/>
      <c r="V28" s="811">
        <v>85210</v>
      </c>
      <c r="W28" s="811"/>
      <c r="X28" s="811"/>
      <c r="Y28" s="811"/>
      <c r="Z28" s="811"/>
      <c r="AA28" s="811">
        <v>-2046</v>
      </c>
      <c r="AB28" s="811"/>
      <c r="AC28" s="811"/>
      <c r="AD28" s="811"/>
      <c r="AE28" s="812"/>
      <c r="AF28" s="813">
        <v>-2046</v>
      </c>
      <c r="AG28" s="811"/>
      <c r="AH28" s="811"/>
      <c r="AI28" s="811"/>
      <c r="AJ28" s="814"/>
      <c r="AK28" s="815" t="s">
        <v>502</v>
      </c>
      <c r="AL28" s="806"/>
      <c r="AM28" s="806"/>
      <c r="AN28" s="806"/>
      <c r="AO28" s="806"/>
      <c r="AP28" s="806" t="s">
        <v>502</v>
      </c>
      <c r="AQ28" s="806"/>
      <c r="AR28" s="806"/>
      <c r="AS28" s="806"/>
      <c r="AT28" s="806"/>
      <c r="AU28" s="806" t="s">
        <v>502</v>
      </c>
      <c r="AV28" s="806"/>
      <c r="AW28" s="806"/>
      <c r="AX28" s="806"/>
      <c r="AY28" s="806"/>
      <c r="AZ28" s="807" t="s">
        <v>502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391</v>
      </c>
      <c r="C29" s="744"/>
      <c r="D29" s="744"/>
      <c r="E29" s="744"/>
      <c r="F29" s="744"/>
      <c r="G29" s="744"/>
      <c r="H29" s="744"/>
      <c r="I29" s="744"/>
      <c r="J29" s="744"/>
      <c r="K29" s="744"/>
      <c r="L29" s="744"/>
      <c r="M29" s="744"/>
      <c r="N29" s="744"/>
      <c r="O29" s="744"/>
      <c r="P29" s="745"/>
      <c r="Q29" s="746">
        <v>54801</v>
      </c>
      <c r="R29" s="747"/>
      <c r="S29" s="747"/>
      <c r="T29" s="747"/>
      <c r="U29" s="747"/>
      <c r="V29" s="747">
        <v>53683</v>
      </c>
      <c r="W29" s="747"/>
      <c r="X29" s="747"/>
      <c r="Y29" s="747"/>
      <c r="Z29" s="747"/>
      <c r="AA29" s="747">
        <v>1118</v>
      </c>
      <c r="AB29" s="747"/>
      <c r="AC29" s="747"/>
      <c r="AD29" s="747"/>
      <c r="AE29" s="748"/>
      <c r="AF29" s="749">
        <v>1118</v>
      </c>
      <c r="AG29" s="750"/>
      <c r="AH29" s="750"/>
      <c r="AI29" s="750"/>
      <c r="AJ29" s="751"/>
      <c r="AK29" s="818" t="s">
        <v>502</v>
      </c>
      <c r="AL29" s="819"/>
      <c r="AM29" s="819"/>
      <c r="AN29" s="819"/>
      <c r="AO29" s="819"/>
      <c r="AP29" s="819" t="s">
        <v>502</v>
      </c>
      <c r="AQ29" s="819"/>
      <c r="AR29" s="819"/>
      <c r="AS29" s="819"/>
      <c r="AT29" s="819"/>
      <c r="AU29" s="819" t="s">
        <v>502</v>
      </c>
      <c r="AV29" s="819"/>
      <c r="AW29" s="819"/>
      <c r="AX29" s="819"/>
      <c r="AY29" s="819"/>
      <c r="AZ29" s="820" t="s">
        <v>502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392</v>
      </c>
      <c r="C30" s="744"/>
      <c r="D30" s="744"/>
      <c r="E30" s="744"/>
      <c r="F30" s="744"/>
      <c r="G30" s="744"/>
      <c r="H30" s="744"/>
      <c r="I30" s="744"/>
      <c r="J30" s="744"/>
      <c r="K30" s="744"/>
      <c r="L30" s="744"/>
      <c r="M30" s="744"/>
      <c r="N30" s="744"/>
      <c r="O30" s="744"/>
      <c r="P30" s="745"/>
      <c r="Q30" s="746">
        <v>8014</v>
      </c>
      <c r="R30" s="747"/>
      <c r="S30" s="747"/>
      <c r="T30" s="747"/>
      <c r="U30" s="747"/>
      <c r="V30" s="747">
        <v>7773</v>
      </c>
      <c r="W30" s="747"/>
      <c r="X30" s="747"/>
      <c r="Y30" s="747"/>
      <c r="Z30" s="747"/>
      <c r="AA30" s="747">
        <v>241</v>
      </c>
      <c r="AB30" s="747"/>
      <c r="AC30" s="747"/>
      <c r="AD30" s="747"/>
      <c r="AE30" s="748"/>
      <c r="AF30" s="749">
        <v>241</v>
      </c>
      <c r="AG30" s="750"/>
      <c r="AH30" s="750"/>
      <c r="AI30" s="750"/>
      <c r="AJ30" s="751"/>
      <c r="AK30" s="818" t="s">
        <v>502</v>
      </c>
      <c r="AL30" s="819"/>
      <c r="AM30" s="819"/>
      <c r="AN30" s="819"/>
      <c r="AO30" s="819"/>
      <c r="AP30" s="819" t="s">
        <v>502</v>
      </c>
      <c r="AQ30" s="819"/>
      <c r="AR30" s="819"/>
      <c r="AS30" s="819"/>
      <c r="AT30" s="819"/>
      <c r="AU30" s="819" t="s">
        <v>502</v>
      </c>
      <c r="AV30" s="819"/>
      <c r="AW30" s="819"/>
      <c r="AX30" s="819"/>
      <c r="AY30" s="819"/>
      <c r="AZ30" s="820" t="s">
        <v>502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393</v>
      </c>
      <c r="C31" s="744"/>
      <c r="D31" s="744"/>
      <c r="E31" s="744"/>
      <c r="F31" s="744"/>
      <c r="G31" s="744"/>
      <c r="H31" s="744"/>
      <c r="I31" s="744"/>
      <c r="J31" s="744"/>
      <c r="K31" s="744"/>
      <c r="L31" s="744"/>
      <c r="M31" s="744"/>
      <c r="N31" s="744"/>
      <c r="O31" s="744"/>
      <c r="P31" s="745"/>
      <c r="Q31" s="746">
        <v>11694</v>
      </c>
      <c r="R31" s="747"/>
      <c r="S31" s="747"/>
      <c r="T31" s="747"/>
      <c r="U31" s="747"/>
      <c r="V31" s="747">
        <v>11474</v>
      </c>
      <c r="W31" s="747"/>
      <c r="X31" s="747"/>
      <c r="Y31" s="747"/>
      <c r="Z31" s="747"/>
      <c r="AA31" s="747">
        <v>220</v>
      </c>
      <c r="AB31" s="747"/>
      <c r="AC31" s="747"/>
      <c r="AD31" s="747"/>
      <c r="AE31" s="748"/>
      <c r="AF31" s="749">
        <v>220</v>
      </c>
      <c r="AG31" s="750"/>
      <c r="AH31" s="750"/>
      <c r="AI31" s="750"/>
      <c r="AJ31" s="751"/>
      <c r="AK31" s="818" t="s">
        <v>502</v>
      </c>
      <c r="AL31" s="819"/>
      <c r="AM31" s="819"/>
      <c r="AN31" s="819"/>
      <c r="AO31" s="819"/>
      <c r="AP31" s="819" t="s">
        <v>502</v>
      </c>
      <c r="AQ31" s="819"/>
      <c r="AR31" s="819"/>
      <c r="AS31" s="819"/>
      <c r="AT31" s="819"/>
      <c r="AU31" s="819" t="s">
        <v>502</v>
      </c>
      <c r="AV31" s="819"/>
      <c r="AW31" s="819"/>
      <c r="AX31" s="819"/>
      <c r="AY31" s="819"/>
      <c r="AZ31" s="820" t="s">
        <v>502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394</v>
      </c>
      <c r="C32" s="744"/>
      <c r="D32" s="744"/>
      <c r="E32" s="744"/>
      <c r="F32" s="744"/>
      <c r="G32" s="744"/>
      <c r="H32" s="744"/>
      <c r="I32" s="744"/>
      <c r="J32" s="744"/>
      <c r="K32" s="744"/>
      <c r="L32" s="744"/>
      <c r="M32" s="744"/>
      <c r="N32" s="744"/>
      <c r="O32" s="744"/>
      <c r="P32" s="745"/>
      <c r="Q32" s="746">
        <v>210</v>
      </c>
      <c r="R32" s="747"/>
      <c r="S32" s="747"/>
      <c r="T32" s="747"/>
      <c r="U32" s="747"/>
      <c r="V32" s="747">
        <v>209</v>
      </c>
      <c r="W32" s="747"/>
      <c r="X32" s="747"/>
      <c r="Y32" s="747"/>
      <c r="Z32" s="747"/>
      <c r="AA32" s="747">
        <v>1</v>
      </c>
      <c r="AB32" s="747"/>
      <c r="AC32" s="747"/>
      <c r="AD32" s="747"/>
      <c r="AE32" s="748"/>
      <c r="AF32" s="749">
        <v>1</v>
      </c>
      <c r="AG32" s="750"/>
      <c r="AH32" s="750"/>
      <c r="AI32" s="750"/>
      <c r="AJ32" s="751"/>
      <c r="AK32" s="818" t="s">
        <v>502</v>
      </c>
      <c r="AL32" s="819"/>
      <c r="AM32" s="819"/>
      <c r="AN32" s="819"/>
      <c r="AO32" s="819"/>
      <c r="AP32" s="819" t="s">
        <v>502</v>
      </c>
      <c r="AQ32" s="819"/>
      <c r="AR32" s="819"/>
      <c r="AS32" s="819"/>
      <c r="AT32" s="819"/>
      <c r="AU32" s="819" t="s">
        <v>502</v>
      </c>
      <c r="AV32" s="819"/>
      <c r="AW32" s="819"/>
      <c r="AX32" s="819"/>
      <c r="AY32" s="819"/>
      <c r="AZ32" s="820" t="s">
        <v>502</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395</v>
      </c>
      <c r="C33" s="744"/>
      <c r="D33" s="744"/>
      <c r="E33" s="744"/>
      <c r="F33" s="744"/>
      <c r="G33" s="744"/>
      <c r="H33" s="744"/>
      <c r="I33" s="744"/>
      <c r="J33" s="744"/>
      <c r="K33" s="744"/>
      <c r="L33" s="744"/>
      <c r="M33" s="744"/>
      <c r="N33" s="744"/>
      <c r="O33" s="744"/>
      <c r="P33" s="745"/>
      <c r="Q33" s="746">
        <v>14973</v>
      </c>
      <c r="R33" s="747"/>
      <c r="S33" s="747"/>
      <c r="T33" s="747"/>
      <c r="U33" s="747"/>
      <c r="V33" s="747">
        <v>20555</v>
      </c>
      <c r="W33" s="747"/>
      <c r="X33" s="747"/>
      <c r="Y33" s="747"/>
      <c r="Z33" s="747"/>
      <c r="AA33" s="747">
        <v>-5582</v>
      </c>
      <c r="AB33" s="747"/>
      <c r="AC33" s="747"/>
      <c r="AD33" s="747"/>
      <c r="AE33" s="748"/>
      <c r="AF33" s="749">
        <v>1793</v>
      </c>
      <c r="AG33" s="750"/>
      <c r="AH33" s="750"/>
      <c r="AI33" s="750"/>
      <c r="AJ33" s="751"/>
      <c r="AK33" s="818">
        <v>1647</v>
      </c>
      <c r="AL33" s="819"/>
      <c r="AM33" s="819"/>
      <c r="AN33" s="819"/>
      <c r="AO33" s="819"/>
      <c r="AP33" s="819">
        <v>8720</v>
      </c>
      <c r="AQ33" s="819"/>
      <c r="AR33" s="819"/>
      <c r="AS33" s="819"/>
      <c r="AT33" s="819"/>
      <c r="AU33" s="819">
        <v>5485</v>
      </c>
      <c r="AV33" s="819"/>
      <c r="AW33" s="819"/>
      <c r="AX33" s="819"/>
      <c r="AY33" s="819"/>
      <c r="AZ33" s="820" t="s">
        <v>502</v>
      </c>
      <c r="BA33" s="820"/>
      <c r="BB33" s="820"/>
      <c r="BC33" s="820"/>
      <c r="BD33" s="820"/>
      <c r="BE33" s="816" t="s">
        <v>396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397</v>
      </c>
      <c r="C34" s="744"/>
      <c r="D34" s="744"/>
      <c r="E34" s="744"/>
      <c r="F34" s="744"/>
      <c r="G34" s="744"/>
      <c r="H34" s="744"/>
      <c r="I34" s="744"/>
      <c r="J34" s="744"/>
      <c r="K34" s="744"/>
      <c r="L34" s="744"/>
      <c r="M34" s="744"/>
      <c r="N34" s="744"/>
      <c r="O34" s="744"/>
      <c r="P34" s="745"/>
      <c r="Q34" s="746">
        <v>13266</v>
      </c>
      <c r="R34" s="747"/>
      <c r="S34" s="747"/>
      <c r="T34" s="747"/>
      <c r="U34" s="747"/>
      <c r="V34" s="747">
        <v>12244</v>
      </c>
      <c r="W34" s="747"/>
      <c r="X34" s="747"/>
      <c r="Y34" s="747"/>
      <c r="Z34" s="747"/>
      <c r="AA34" s="747">
        <v>1022</v>
      </c>
      <c r="AB34" s="747"/>
      <c r="AC34" s="747"/>
      <c r="AD34" s="747"/>
      <c r="AE34" s="748"/>
      <c r="AF34" s="749">
        <v>11549</v>
      </c>
      <c r="AG34" s="750"/>
      <c r="AH34" s="750"/>
      <c r="AI34" s="750"/>
      <c r="AJ34" s="751"/>
      <c r="AK34" s="818">
        <v>232</v>
      </c>
      <c r="AL34" s="819"/>
      <c r="AM34" s="819"/>
      <c r="AN34" s="819"/>
      <c r="AO34" s="819"/>
      <c r="AP34" s="819">
        <v>33656</v>
      </c>
      <c r="AQ34" s="819"/>
      <c r="AR34" s="819"/>
      <c r="AS34" s="819"/>
      <c r="AT34" s="819"/>
      <c r="AU34" s="819">
        <v>1043</v>
      </c>
      <c r="AV34" s="819"/>
      <c r="AW34" s="819"/>
      <c r="AX34" s="819"/>
      <c r="AY34" s="819"/>
      <c r="AZ34" s="820" t="s">
        <v>502</v>
      </c>
      <c r="BA34" s="820"/>
      <c r="BB34" s="820"/>
      <c r="BC34" s="820"/>
      <c r="BD34" s="820"/>
      <c r="BE34" s="816" t="s">
        <v>396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398</v>
      </c>
      <c r="C35" s="744"/>
      <c r="D35" s="744"/>
      <c r="E35" s="744"/>
      <c r="F35" s="744"/>
      <c r="G35" s="744"/>
      <c r="H35" s="744"/>
      <c r="I35" s="744"/>
      <c r="J35" s="744"/>
      <c r="K35" s="744"/>
      <c r="L35" s="744"/>
      <c r="M35" s="744"/>
      <c r="N35" s="744"/>
      <c r="O35" s="744"/>
      <c r="P35" s="745"/>
      <c r="Q35" s="746">
        <v>10</v>
      </c>
      <c r="R35" s="747"/>
      <c r="S35" s="747"/>
      <c r="T35" s="747"/>
      <c r="U35" s="747"/>
      <c r="V35" s="747">
        <v>10</v>
      </c>
      <c r="W35" s="747"/>
      <c r="X35" s="747"/>
      <c r="Y35" s="747"/>
      <c r="Z35" s="747"/>
      <c r="AA35" s="747">
        <v>0</v>
      </c>
      <c r="AB35" s="747"/>
      <c r="AC35" s="747"/>
      <c r="AD35" s="747"/>
      <c r="AE35" s="748"/>
      <c r="AF35" s="749">
        <v>15</v>
      </c>
      <c r="AG35" s="750"/>
      <c r="AH35" s="750"/>
      <c r="AI35" s="750"/>
      <c r="AJ35" s="751"/>
      <c r="AK35" s="818" t="s">
        <v>502</v>
      </c>
      <c r="AL35" s="819"/>
      <c r="AM35" s="819"/>
      <c r="AN35" s="819"/>
      <c r="AO35" s="819"/>
      <c r="AP35" s="819" t="s">
        <v>502</v>
      </c>
      <c r="AQ35" s="819"/>
      <c r="AR35" s="819"/>
      <c r="AS35" s="819"/>
      <c r="AT35" s="819"/>
      <c r="AU35" s="819" t="s">
        <v>502</v>
      </c>
      <c r="AV35" s="819"/>
      <c r="AW35" s="819"/>
      <c r="AX35" s="819"/>
      <c r="AY35" s="819"/>
      <c r="AZ35" s="820" t="s">
        <v>502</v>
      </c>
      <c r="BA35" s="820"/>
      <c r="BB35" s="820"/>
      <c r="BC35" s="820"/>
      <c r="BD35" s="820"/>
      <c r="BE35" s="816" t="s">
        <v>396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399</v>
      </c>
      <c r="C36" s="744"/>
      <c r="D36" s="744"/>
      <c r="E36" s="744"/>
      <c r="F36" s="744"/>
      <c r="G36" s="744"/>
      <c r="H36" s="744"/>
      <c r="I36" s="744"/>
      <c r="J36" s="744"/>
      <c r="K36" s="744"/>
      <c r="L36" s="744"/>
      <c r="M36" s="744"/>
      <c r="N36" s="744"/>
      <c r="O36" s="744"/>
      <c r="P36" s="745"/>
      <c r="Q36" s="746">
        <v>20888</v>
      </c>
      <c r="R36" s="747"/>
      <c r="S36" s="747"/>
      <c r="T36" s="747"/>
      <c r="U36" s="747"/>
      <c r="V36" s="747">
        <v>20696</v>
      </c>
      <c r="W36" s="747"/>
      <c r="X36" s="747"/>
      <c r="Y36" s="747"/>
      <c r="Z36" s="747"/>
      <c r="AA36" s="747">
        <v>192</v>
      </c>
      <c r="AB36" s="747"/>
      <c r="AC36" s="747"/>
      <c r="AD36" s="747"/>
      <c r="AE36" s="748"/>
      <c r="AF36" s="749">
        <v>9971</v>
      </c>
      <c r="AG36" s="750"/>
      <c r="AH36" s="750"/>
      <c r="AI36" s="750"/>
      <c r="AJ36" s="751"/>
      <c r="AK36" s="818">
        <v>6571</v>
      </c>
      <c r="AL36" s="819"/>
      <c r="AM36" s="819"/>
      <c r="AN36" s="819"/>
      <c r="AO36" s="819"/>
      <c r="AP36" s="819">
        <v>147156</v>
      </c>
      <c r="AQ36" s="819"/>
      <c r="AR36" s="819"/>
      <c r="AS36" s="819"/>
      <c r="AT36" s="819"/>
      <c r="AU36" s="819">
        <v>69016</v>
      </c>
      <c r="AV36" s="819"/>
      <c r="AW36" s="819"/>
      <c r="AX36" s="819"/>
      <c r="AY36" s="819"/>
      <c r="AZ36" s="820" t="s">
        <v>502</v>
      </c>
      <c r="BA36" s="820"/>
      <c r="BB36" s="820"/>
      <c r="BC36" s="820"/>
      <c r="BD36" s="820"/>
      <c r="BE36" s="816" t="s">
        <v>396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400</v>
      </c>
      <c r="C37" s="744"/>
      <c r="D37" s="744"/>
      <c r="E37" s="744"/>
      <c r="F37" s="744"/>
      <c r="G37" s="744"/>
      <c r="H37" s="744"/>
      <c r="I37" s="744"/>
      <c r="J37" s="744"/>
      <c r="K37" s="744"/>
      <c r="L37" s="744"/>
      <c r="M37" s="744"/>
      <c r="N37" s="744"/>
      <c r="O37" s="744"/>
      <c r="P37" s="745"/>
      <c r="Q37" s="746">
        <v>3525</v>
      </c>
      <c r="R37" s="747"/>
      <c r="S37" s="747"/>
      <c r="T37" s="747"/>
      <c r="U37" s="747"/>
      <c r="V37" s="747">
        <v>2720</v>
      </c>
      <c r="W37" s="747"/>
      <c r="X37" s="747"/>
      <c r="Y37" s="747"/>
      <c r="Z37" s="747"/>
      <c r="AA37" s="747">
        <v>805</v>
      </c>
      <c r="AB37" s="747"/>
      <c r="AC37" s="747"/>
      <c r="AD37" s="747"/>
      <c r="AE37" s="748"/>
      <c r="AF37" s="749">
        <v>-1073</v>
      </c>
      <c r="AG37" s="750"/>
      <c r="AH37" s="750"/>
      <c r="AI37" s="750"/>
      <c r="AJ37" s="751"/>
      <c r="AK37" s="818">
        <v>371</v>
      </c>
      <c r="AL37" s="819"/>
      <c r="AM37" s="819"/>
      <c r="AN37" s="819"/>
      <c r="AO37" s="819"/>
      <c r="AP37" s="819">
        <v>2733</v>
      </c>
      <c r="AQ37" s="819"/>
      <c r="AR37" s="819"/>
      <c r="AS37" s="819"/>
      <c r="AT37" s="819"/>
      <c r="AU37" s="819">
        <v>1591</v>
      </c>
      <c r="AV37" s="819"/>
      <c r="AW37" s="819"/>
      <c r="AX37" s="819"/>
      <c r="AY37" s="819"/>
      <c r="AZ37" s="820">
        <v>58.3</v>
      </c>
      <c r="BA37" s="820"/>
      <c r="BB37" s="820"/>
      <c r="BC37" s="820"/>
      <c r="BD37" s="820"/>
      <c r="BE37" s="816" t="s">
        <v>396</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401</v>
      </c>
      <c r="C38" s="744"/>
      <c r="D38" s="744"/>
      <c r="E38" s="744"/>
      <c r="F38" s="744"/>
      <c r="G38" s="744"/>
      <c r="H38" s="744"/>
      <c r="I38" s="744"/>
      <c r="J38" s="744"/>
      <c r="K38" s="744"/>
      <c r="L38" s="744"/>
      <c r="M38" s="744"/>
      <c r="N38" s="744"/>
      <c r="O38" s="744"/>
      <c r="P38" s="745"/>
      <c r="Q38" s="746">
        <v>170</v>
      </c>
      <c r="R38" s="747"/>
      <c r="S38" s="747"/>
      <c r="T38" s="747"/>
      <c r="U38" s="747"/>
      <c r="V38" s="747">
        <v>161</v>
      </c>
      <c r="W38" s="747"/>
      <c r="X38" s="747"/>
      <c r="Y38" s="747"/>
      <c r="Z38" s="747"/>
      <c r="AA38" s="747">
        <v>9</v>
      </c>
      <c r="AB38" s="747"/>
      <c r="AC38" s="747"/>
      <c r="AD38" s="747"/>
      <c r="AE38" s="748"/>
      <c r="AF38" s="749">
        <v>9</v>
      </c>
      <c r="AG38" s="750"/>
      <c r="AH38" s="750"/>
      <c r="AI38" s="750"/>
      <c r="AJ38" s="751"/>
      <c r="AK38" s="818">
        <v>144</v>
      </c>
      <c r="AL38" s="819"/>
      <c r="AM38" s="819"/>
      <c r="AN38" s="819"/>
      <c r="AO38" s="819"/>
      <c r="AP38" s="820" t="s">
        <v>502</v>
      </c>
      <c r="AQ38" s="820"/>
      <c r="AR38" s="820"/>
      <c r="AS38" s="820"/>
      <c r="AT38" s="820"/>
      <c r="AU38" s="820" t="s">
        <v>502</v>
      </c>
      <c r="AV38" s="820"/>
      <c r="AW38" s="820"/>
      <c r="AX38" s="820"/>
      <c r="AY38" s="820"/>
      <c r="AZ38" s="820" t="s">
        <v>502</v>
      </c>
      <c r="BA38" s="820"/>
      <c r="BB38" s="820"/>
      <c r="BC38" s="820"/>
      <c r="BD38" s="820"/>
      <c r="BE38" s="816" t="s">
        <v>402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403</v>
      </c>
      <c r="C39" s="744"/>
      <c r="D39" s="744"/>
      <c r="E39" s="744"/>
      <c r="F39" s="744"/>
      <c r="G39" s="744"/>
      <c r="H39" s="744"/>
      <c r="I39" s="744"/>
      <c r="J39" s="744"/>
      <c r="K39" s="744"/>
      <c r="L39" s="744"/>
      <c r="M39" s="744"/>
      <c r="N39" s="744"/>
      <c r="O39" s="744"/>
      <c r="P39" s="745"/>
      <c r="Q39" s="746">
        <v>183</v>
      </c>
      <c r="R39" s="747"/>
      <c r="S39" s="747"/>
      <c r="T39" s="747"/>
      <c r="U39" s="747"/>
      <c r="V39" s="747">
        <v>178</v>
      </c>
      <c r="W39" s="747"/>
      <c r="X39" s="747"/>
      <c r="Y39" s="747"/>
      <c r="Z39" s="747"/>
      <c r="AA39" s="747">
        <v>5</v>
      </c>
      <c r="AB39" s="747"/>
      <c r="AC39" s="747"/>
      <c r="AD39" s="747"/>
      <c r="AE39" s="748"/>
      <c r="AF39" s="749">
        <v>5</v>
      </c>
      <c r="AG39" s="750"/>
      <c r="AH39" s="750"/>
      <c r="AI39" s="750"/>
      <c r="AJ39" s="751"/>
      <c r="AK39" s="818">
        <v>145</v>
      </c>
      <c r="AL39" s="819"/>
      <c r="AM39" s="819"/>
      <c r="AN39" s="819"/>
      <c r="AO39" s="819"/>
      <c r="AP39" s="819">
        <v>1137</v>
      </c>
      <c r="AQ39" s="819"/>
      <c r="AR39" s="819"/>
      <c r="AS39" s="819"/>
      <c r="AT39" s="819"/>
      <c r="AU39" s="819">
        <v>1104</v>
      </c>
      <c r="AV39" s="819"/>
      <c r="AW39" s="819"/>
      <c r="AX39" s="819"/>
      <c r="AY39" s="819"/>
      <c r="AZ39" s="820" t="s">
        <v>502</v>
      </c>
      <c r="BA39" s="820"/>
      <c r="BB39" s="820"/>
      <c r="BC39" s="820"/>
      <c r="BD39" s="820"/>
      <c r="BE39" s="816" t="s">
        <v>402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404</v>
      </c>
      <c r="C40" s="744"/>
      <c r="D40" s="744"/>
      <c r="E40" s="744"/>
      <c r="F40" s="744"/>
      <c r="G40" s="744"/>
      <c r="H40" s="744"/>
      <c r="I40" s="744"/>
      <c r="J40" s="744"/>
      <c r="K40" s="744"/>
      <c r="L40" s="744"/>
      <c r="M40" s="744"/>
      <c r="N40" s="744"/>
      <c r="O40" s="744"/>
      <c r="P40" s="745"/>
      <c r="Q40" s="746">
        <v>71</v>
      </c>
      <c r="R40" s="747"/>
      <c r="S40" s="747"/>
      <c r="T40" s="747"/>
      <c r="U40" s="747"/>
      <c r="V40" s="747">
        <v>70</v>
      </c>
      <c r="W40" s="747"/>
      <c r="X40" s="747"/>
      <c r="Y40" s="747"/>
      <c r="Z40" s="747"/>
      <c r="AA40" s="747">
        <v>1</v>
      </c>
      <c r="AB40" s="747"/>
      <c r="AC40" s="747"/>
      <c r="AD40" s="747"/>
      <c r="AE40" s="748"/>
      <c r="AF40" s="749">
        <v>1</v>
      </c>
      <c r="AG40" s="750"/>
      <c r="AH40" s="750"/>
      <c r="AI40" s="750"/>
      <c r="AJ40" s="751"/>
      <c r="AK40" s="818">
        <v>64</v>
      </c>
      <c r="AL40" s="819"/>
      <c r="AM40" s="819"/>
      <c r="AN40" s="819"/>
      <c r="AO40" s="819"/>
      <c r="AP40" s="820" t="s">
        <v>502</v>
      </c>
      <c r="AQ40" s="820"/>
      <c r="AR40" s="820"/>
      <c r="AS40" s="820"/>
      <c r="AT40" s="820"/>
      <c r="AU40" s="820" t="s">
        <v>502</v>
      </c>
      <c r="AV40" s="820"/>
      <c r="AW40" s="820"/>
      <c r="AX40" s="820"/>
      <c r="AY40" s="820"/>
      <c r="AZ40" s="820" t="s">
        <v>502</v>
      </c>
      <c r="BA40" s="820"/>
      <c r="BB40" s="820"/>
      <c r="BC40" s="820"/>
      <c r="BD40" s="820"/>
      <c r="BE40" s="816" t="s">
        <v>402</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377</v>
      </c>
      <c r="B63" s="778" t="s">
        <v>406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21804</v>
      </c>
      <c r="AG63" s="830"/>
      <c r="AH63" s="830"/>
      <c r="AI63" s="830"/>
      <c r="AJ63" s="831"/>
      <c r="AK63" s="832"/>
      <c r="AL63" s="827"/>
      <c r="AM63" s="827"/>
      <c r="AN63" s="827"/>
      <c r="AO63" s="827"/>
      <c r="AP63" s="830">
        <v>193402</v>
      </c>
      <c r="AQ63" s="830"/>
      <c r="AR63" s="830"/>
      <c r="AS63" s="830"/>
      <c r="AT63" s="830"/>
      <c r="AU63" s="830">
        <v>78239</v>
      </c>
      <c r="AV63" s="830"/>
      <c r="AW63" s="830"/>
      <c r="AX63" s="830"/>
      <c r="AY63" s="830"/>
      <c r="AZ63" s="834"/>
      <c r="BA63" s="834"/>
      <c r="BB63" s="834"/>
      <c r="BC63" s="834"/>
      <c r="BD63" s="834"/>
      <c r="BE63" s="835"/>
      <c r="BF63" s="835"/>
      <c r="BG63" s="835"/>
      <c r="BH63" s="835"/>
      <c r="BI63" s="836"/>
      <c r="BJ63" s="837" t="s">
        <v>407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409</v>
      </c>
      <c r="B66" s="729"/>
      <c r="C66" s="729"/>
      <c r="D66" s="729"/>
      <c r="E66" s="729"/>
      <c r="F66" s="729"/>
      <c r="G66" s="729"/>
      <c r="H66" s="729"/>
      <c r="I66" s="729"/>
      <c r="J66" s="729"/>
      <c r="K66" s="729"/>
      <c r="L66" s="729"/>
      <c r="M66" s="729"/>
      <c r="N66" s="729"/>
      <c r="O66" s="729"/>
      <c r="P66" s="730"/>
      <c r="Q66" s="705" t="s">
        <v>410</v>
      </c>
      <c r="R66" s="706"/>
      <c r="S66" s="706"/>
      <c r="T66" s="706"/>
      <c r="U66" s="707"/>
      <c r="V66" s="705" t="s">
        <v>411</v>
      </c>
      <c r="W66" s="706"/>
      <c r="X66" s="706"/>
      <c r="Y66" s="706"/>
      <c r="Z66" s="707"/>
      <c r="AA66" s="705" t="s">
        <v>412</v>
      </c>
      <c r="AB66" s="706"/>
      <c r="AC66" s="706"/>
      <c r="AD66" s="706"/>
      <c r="AE66" s="707"/>
      <c r="AF66" s="840" t="s">
        <v>413</v>
      </c>
      <c r="AG66" s="801"/>
      <c r="AH66" s="801"/>
      <c r="AI66" s="801"/>
      <c r="AJ66" s="841"/>
      <c r="AK66" s="705" t="s">
        <v>414</v>
      </c>
      <c r="AL66" s="729"/>
      <c r="AM66" s="729"/>
      <c r="AN66" s="729"/>
      <c r="AO66" s="730"/>
      <c r="AP66" s="705" t="s">
        <v>415</v>
      </c>
      <c r="AQ66" s="706"/>
      <c r="AR66" s="706"/>
      <c r="AS66" s="706"/>
      <c r="AT66" s="707"/>
      <c r="AU66" s="705" t="s">
        <v>416</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584</v>
      </c>
      <c r="C68" s="858"/>
      <c r="D68" s="858"/>
      <c r="E68" s="858"/>
      <c r="F68" s="858"/>
      <c r="G68" s="858"/>
      <c r="H68" s="858"/>
      <c r="I68" s="858"/>
      <c r="J68" s="858"/>
      <c r="K68" s="858"/>
      <c r="L68" s="858"/>
      <c r="M68" s="858"/>
      <c r="N68" s="858"/>
      <c r="O68" s="858"/>
      <c r="P68" s="859"/>
      <c r="Q68" s="860">
        <v>2836</v>
      </c>
      <c r="R68" s="854"/>
      <c r="S68" s="854"/>
      <c r="T68" s="854"/>
      <c r="U68" s="854"/>
      <c r="V68" s="854">
        <v>2693</v>
      </c>
      <c r="W68" s="854"/>
      <c r="X68" s="854"/>
      <c r="Y68" s="854"/>
      <c r="Z68" s="854"/>
      <c r="AA68" s="854">
        <v>143</v>
      </c>
      <c r="AB68" s="854"/>
      <c r="AC68" s="854"/>
      <c r="AD68" s="854"/>
      <c r="AE68" s="854"/>
      <c r="AF68" s="854">
        <v>143</v>
      </c>
      <c r="AG68" s="854"/>
      <c r="AH68" s="854"/>
      <c r="AI68" s="854"/>
      <c r="AJ68" s="854"/>
      <c r="AK68" s="854">
        <v>7</v>
      </c>
      <c r="AL68" s="854"/>
      <c r="AM68" s="854"/>
      <c r="AN68" s="854"/>
      <c r="AO68" s="854"/>
      <c r="AP68" s="854">
        <v>353</v>
      </c>
      <c r="AQ68" s="854"/>
      <c r="AR68" s="854"/>
      <c r="AS68" s="854"/>
      <c r="AT68" s="854"/>
      <c r="AU68" s="854" t="s">
        <v>572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585</v>
      </c>
      <c r="C69" s="862"/>
      <c r="D69" s="862"/>
      <c r="E69" s="862"/>
      <c r="F69" s="862"/>
      <c r="G69" s="862"/>
      <c r="H69" s="862"/>
      <c r="I69" s="862"/>
      <c r="J69" s="862"/>
      <c r="K69" s="862"/>
      <c r="L69" s="862"/>
      <c r="M69" s="862"/>
      <c r="N69" s="862"/>
      <c r="O69" s="862"/>
      <c r="P69" s="863"/>
      <c r="Q69" s="864">
        <v>296</v>
      </c>
      <c r="R69" s="819"/>
      <c r="S69" s="819"/>
      <c r="T69" s="819"/>
      <c r="U69" s="819"/>
      <c r="V69" s="819">
        <v>254</v>
      </c>
      <c r="W69" s="819"/>
      <c r="X69" s="819"/>
      <c r="Y69" s="819"/>
      <c r="Z69" s="819"/>
      <c r="AA69" s="819">
        <v>42</v>
      </c>
      <c r="AB69" s="819"/>
      <c r="AC69" s="819"/>
      <c r="AD69" s="819"/>
      <c r="AE69" s="819"/>
      <c r="AF69" s="819">
        <v>42</v>
      </c>
      <c r="AG69" s="819"/>
      <c r="AH69" s="819"/>
      <c r="AI69" s="819"/>
      <c r="AJ69" s="819"/>
      <c r="AK69" s="819" t="s">
        <v>570</v>
      </c>
      <c r="AL69" s="819"/>
      <c r="AM69" s="819"/>
      <c r="AN69" s="819"/>
      <c r="AO69" s="819"/>
      <c r="AP69" s="819" t="s">
        <v>570</v>
      </c>
      <c r="AQ69" s="819"/>
      <c r="AR69" s="819"/>
      <c r="AS69" s="819"/>
      <c r="AT69" s="819"/>
      <c r="AU69" s="819" t="s">
        <v>570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586</v>
      </c>
      <c r="C70" s="862"/>
      <c r="D70" s="862"/>
      <c r="E70" s="862"/>
      <c r="F70" s="862"/>
      <c r="G70" s="862"/>
      <c r="H70" s="862"/>
      <c r="I70" s="862"/>
      <c r="J70" s="862"/>
      <c r="K70" s="862"/>
      <c r="L70" s="862"/>
      <c r="M70" s="862"/>
      <c r="N70" s="862"/>
      <c r="O70" s="862"/>
      <c r="P70" s="863"/>
      <c r="Q70" s="864">
        <v>280980</v>
      </c>
      <c r="R70" s="819"/>
      <c r="S70" s="819"/>
      <c r="T70" s="819"/>
      <c r="U70" s="819"/>
      <c r="V70" s="819">
        <v>265888</v>
      </c>
      <c r="W70" s="819"/>
      <c r="X70" s="819"/>
      <c r="Y70" s="819"/>
      <c r="Z70" s="819"/>
      <c r="AA70" s="819">
        <v>15092</v>
      </c>
      <c r="AB70" s="819"/>
      <c r="AC70" s="819"/>
      <c r="AD70" s="819"/>
      <c r="AE70" s="819"/>
      <c r="AF70" s="819">
        <v>15092</v>
      </c>
      <c r="AG70" s="819"/>
      <c r="AH70" s="819"/>
      <c r="AI70" s="819"/>
      <c r="AJ70" s="819"/>
      <c r="AK70" s="819">
        <v>1801</v>
      </c>
      <c r="AL70" s="819"/>
      <c r="AM70" s="819"/>
      <c r="AN70" s="819"/>
      <c r="AO70" s="819"/>
      <c r="AP70" s="819" t="s">
        <v>570</v>
      </c>
      <c r="AQ70" s="819"/>
      <c r="AR70" s="819"/>
      <c r="AS70" s="819"/>
      <c r="AT70" s="819"/>
      <c r="AU70" s="819" t="s">
        <v>570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377</v>
      </c>
      <c r="B88" s="778" t="s">
        <v>417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15277</v>
      </c>
      <c r="AG88" s="830"/>
      <c r="AH88" s="830"/>
      <c r="AI88" s="830"/>
      <c r="AJ88" s="830"/>
      <c r="AK88" s="827"/>
      <c r="AL88" s="827"/>
      <c r="AM88" s="827"/>
      <c r="AN88" s="827"/>
      <c r="AO88" s="827"/>
      <c r="AP88" s="830">
        <v>353</v>
      </c>
      <c r="AQ88" s="830"/>
      <c r="AR88" s="830"/>
      <c r="AS88" s="830"/>
      <c r="AT88" s="830"/>
      <c r="AU88" s="830" t="s">
        <v>502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377</v>
      </c>
      <c r="BR102" s="778" t="s">
        <v>418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2096</v>
      </c>
      <c r="CS102" s="838"/>
      <c r="CT102" s="838"/>
      <c r="CU102" s="838"/>
      <c r="CV102" s="881"/>
      <c r="CW102" s="880">
        <v>279</v>
      </c>
      <c r="CX102" s="838"/>
      <c r="CY102" s="838"/>
      <c r="CZ102" s="838"/>
      <c r="DA102" s="881"/>
      <c r="DB102" s="880" t="s">
        <v>502</v>
      </c>
      <c r="DC102" s="838"/>
      <c r="DD102" s="838"/>
      <c r="DE102" s="838"/>
      <c r="DF102" s="881"/>
      <c r="DG102" s="880" t="s">
        <v>502</v>
      </c>
      <c r="DH102" s="838"/>
      <c r="DI102" s="838"/>
      <c r="DJ102" s="838"/>
      <c r="DK102" s="881"/>
      <c r="DL102" s="880" t="s">
        <v>502</v>
      </c>
      <c r="DM102" s="838"/>
      <c r="DN102" s="838"/>
      <c r="DO102" s="838"/>
      <c r="DP102" s="881"/>
      <c r="DQ102" s="880" t="s">
        <v>502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420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421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422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423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424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425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426</v>
      </c>
      <c r="AB109" s="883"/>
      <c r="AC109" s="883"/>
      <c r="AD109" s="883"/>
      <c r="AE109" s="884"/>
      <c r="AF109" s="882" t="s">
        <v>288</v>
      </c>
      <c r="AG109" s="883"/>
      <c r="AH109" s="883"/>
      <c r="AI109" s="883"/>
      <c r="AJ109" s="884"/>
      <c r="AK109" s="882" t="s">
        <v>287</v>
      </c>
      <c r="AL109" s="883"/>
      <c r="AM109" s="883"/>
      <c r="AN109" s="883"/>
      <c r="AO109" s="884"/>
      <c r="AP109" s="882" t="s">
        <v>427</v>
      </c>
      <c r="AQ109" s="883"/>
      <c r="AR109" s="883"/>
      <c r="AS109" s="883"/>
      <c r="AT109" s="885"/>
      <c r="AU109" s="904" t="s">
        <v>425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426</v>
      </c>
      <c r="BR109" s="883"/>
      <c r="BS109" s="883"/>
      <c r="BT109" s="883"/>
      <c r="BU109" s="884"/>
      <c r="BV109" s="882" t="s">
        <v>288</v>
      </c>
      <c r="BW109" s="883"/>
      <c r="BX109" s="883"/>
      <c r="BY109" s="883"/>
      <c r="BZ109" s="884"/>
      <c r="CA109" s="882" t="s">
        <v>287</v>
      </c>
      <c r="CB109" s="883"/>
      <c r="CC109" s="883"/>
      <c r="CD109" s="883"/>
      <c r="CE109" s="884"/>
      <c r="CF109" s="905" t="s">
        <v>427</v>
      </c>
      <c r="CG109" s="905"/>
      <c r="CH109" s="905"/>
      <c r="CI109" s="905"/>
      <c r="CJ109" s="905"/>
      <c r="CK109" s="882" t="s">
        <v>428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426</v>
      </c>
      <c r="DH109" s="883"/>
      <c r="DI109" s="883"/>
      <c r="DJ109" s="883"/>
      <c r="DK109" s="884"/>
      <c r="DL109" s="882" t="s">
        <v>288</v>
      </c>
      <c r="DM109" s="883"/>
      <c r="DN109" s="883"/>
      <c r="DO109" s="883"/>
      <c r="DP109" s="884"/>
      <c r="DQ109" s="882" t="s">
        <v>287</v>
      </c>
      <c r="DR109" s="883"/>
      <c r="DS109" s="883"/>
      <c r="DT109" s="883"/>
      <c r="DU109" s="884"/>
      <c r="DV109" s="882" t="s">
        <v>427</v>
      </c>
      <c r="DW109" s="883"/>
      <c r="DX109" s="883"/>
      <c r="DY109" s="883"/>
      <c r="DZ109" s="885"/>
    </row>
    <row r="110" spans="1:131" s="197" customFormat="1" ht="26.25" customHeight="1">
      <c r="A110" s="886" t="s">
        <v>429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32879493</v>
      </c>
      <c r="AB110" s="890"/>
      <c r="AC110" s="890"/>
      <c r="AD110" s="890"/>
      <c r="AE110" s="891"/>
      <c r="AF110" s="892">
        <v>32519578</v>
      </c>
      <c r="AG110" s="890"/>
      <c r="AH110" s="890"/>
      <c r="AI110" s="890"/>
      <c r="AJ110" s="891"/>
      <c r="AK110" s="892">
        <v>32130966</v>
      </c>
      <c r="AL110" s="890"/>
      <c r="AM110" s="890"/>
      <c r="AN110" s="890"/>
      <c r="AO110" s="891"/>
      <c r="AP110" s="893">
        <v>23</v>
      </c>
      <c r="AQ110" s="894"/>
      <c r="AR110" s="894"/>
      <c r="AS110" s="894"/>
      <c r="AT110" s="895"/>
      <c r="AU110" s="896" t="s">
        <v>61</v>
      </c>
      <c r="AV110" s="897"/>
      <c r="AW110" s="897"/>
      <c r="AX110" s="897"/>
      <c r="AY110" s="898"/>
      <c r="AZ110" s="940" t="s">
        <v>430</v>
      </c>
      <c r="BA110" s="887"/>
      <c r="BB110" s="887"/>
      <c r="BC110" s="887"/>
      <c r="BD110" s="887"/>
      <c r="BE110" s="887"/>
      <c r="BF110" s="887"/>
      <c r="BG110" s="887"/>
      <c r="BH110" s="887"/>
      <c r="BI110" s="887"/>
      <c r="BJ110" s="887"/>
      <c r="BK110" s="887"/>
      <c r="BL110" s="887"/>
      <c r="BM110" s="887"/>
      <c r="BN110" s="887"/>
      <c r="BO110" s="887"/>
      <c r="BP110" s="888"/>
      <c r="BQ110" s="926">
        <v>317631602</v>
      </c>
      <c r="BR110" s="927"/>
      <c r="BS110" s="927"/>
      <c r="BT110" s="927"/>
      <c r="BU110" s="927"/>
      <c r="BV110" s="927">
        <v>333941835</v>
      </c>
      <c r="BW110" s="927"/>
      <c r="BX110" s="927"/>
      <c r="BY110" s="927"/>
      <c r="BZ110" s="927"/>
      <c r="CA110" s="927">
        <v>350443344</v>
      </c>
      <c r="CB110" s="927"/>
      <c r="CC110" s="927"/>
      <c r="CD110" s="927"/>
      <c r="CE110" s="927"/>
      <c r="CF110" s="941">
        <v>250.5</v>
      </c>
      <c r="CG110" s="942"/>
      <c r="CH110" s="942"/>
      <c r="CI110" s="942"/>
      <c r="CJ110" s="942"/>
      <c r="CK110" s="943" t="s">
        <v>431</v>
      </c>
      <c r="CL110" s="944"/>
      <c r="CM110" s="923" t="s">
        <v>432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2671639</v>
      </c>
      <c r="DH110" s="927"/>
      <c r="DI110" s="927"/>
      <c r="DJ110" s="927"/>
      <c r="DK110" s="927"/>
      <c r="DL110" s="927">
        <v>2510840</v>
      </c>
      <c r="DM110" s="927"/>
      <c r="DN110" s="927"/>
      <c r="DO110" s="927"/>
      <c r="DP110" s="927"/>
      <c r="DQ110" s="927">
        <v>2346826</v>
      </c>
      <c r="DR110" s="927"/>
      <c r="DS110" s="927"/>
      <c r="DT110" s="927"/>
      <c r="DU110" s="927"/>
      <c r="DV110" s="928">
        <v>1.7</v>
      </c>
      <c r="DW110" s="928"/>
      <c r="DX110" s="928"/>
      <c r="DY110" s="928"/>
      <c r="DZ110" s="929"/>
    </row>
    <row r="111" spans="1:131" s="197" customFormat="1" ht="26.25" customHeight="1">
      <c r="A111" s="930" t="s">
        <v>433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407</v>
      </c>
      <c r="AB111" s="934"/>
      <c r="AC111" s="934"/>
      <c r="AD111" s="934"/>
      <c r="AE111" s="935"/>
      <c r="AF111" s="936" t="s">
        <v>407</v>
      </c>
      <c r="AG111" s="934"/>
      <c r="AH111" s="934"/>
      <c r="AI111" s="934"/>
      <c r="AJ111" s="935"/>
      <c r="AK111" s="936" t="s">
        <v>407</v>
      </c>
      <c r="AL111" s="934"/>
      <c r="AM111" s="934"/>
      <c r="AN111" s="934"/>
      <c r="AO111" s="935"/>
      <c r="AP111" s="937" t="s">
        <v>407</v>
      </c>
      <c r="AQ111" s="938"/>
      <c r="AR111" s="938"/>
      <c r="AS111" s="938"/>
      <c r="AT111" s="939"/>
      <c r="AU111" s="899"/>
      <c r="AV111" s="900"/>
      <c r="AW111" s="900"/>
      <c r="AX111" s="900"/>
      <c r="AY111" s="901"/>
      <c r="AZ111" s="949" t="s">
        <v>434</v>
      </c>
      <c r="BA111" s="950"/>
      <c r="BB111" s="950"/>
      <c r="BC111" s="950"/>
      <c r="BD111" s="950"/>
      <c r="BE111" s="950"/>
      <c r="BF111" s="950"/>
      <c r="BG111" s="950"/>
      <c r="BH111" s="950"/>
      <c r="BI111" s="950"/>
      <c r="BJ111" s="950"/>
      <c r="BK111" s="950"/>
      <c r="BL111" s="950"/>
      <c r="BM111" s="950"/>
      <c r="BN111" s="950"/>
      <c r="BO111" s="950"/>
      <c r="BP111" s="951"/>
      <c r="BQ111" s="919">
        <v>3635108</v>
      </c>
      <c r="BR111" s="920"/>
      <c r="BS111" s="920"/>
      <c r="BT111" s="920"/>
      <c r="BU111" s="920"/>
      <c r="BV111" s="920">
        <v>3282783</v>
      </c>
      <c r="BW111" s="920"/>
      <c r="BX111" s="920"/>
      <c r="BY111" s="920"/>
      <c r="BZ111" s="920"/>
      <c r="CA111" s="920">
        <v>2927134</v>
      </c>
      <c r="CB111" s="920"/>
      <c r="CC111" s="920"/>
      <c r="CD111" s="920"/>
      <c r="CE111" s="920"/>
      <c r="CF111" s="914">
        <v>2.1</v>
      </c>
      <c r="CG111" s="915"/>
      <c r="CH111" s="915"/>
      <c r="CI111" s="915"/>
      <c r="CJ111" s="915"/>
      <c r="CK111" s="945"/>
      <c r="CL111" s="946"/>
      <c r="CM111" s="916" t="s">
        <v>435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407</v>
      </c>
      <c r="DH111" s="920"/>
      <c r="DI111" s="920"/>
      <c r="DJ111" s="920"/>
      <c r="DK111" s="920"/>
      <c r="DL111" s="920" t="s">
        <v>407</v>
      </c>
      <c r="DM111" s="920"/>
      <c r="DN111" s="920"/>
      <c r="DO111" s="920"/>
      <c r="DP111" s="920"/>
      <c r="DQ111" s="920" t="s">
        <v>407</v>
      </c>
      <c r="DR111" s="920"/>
      <c r="DS111" s="920"/>
      <c r="DT111" s="920"/>
      <c r="DU111" s="920"/>
      <c r="DV111" s="921" t="s">
        <v>407</v>
      </c>
      <c r="DW111" s="921"/>
      <c r="DX111" s="921"/>
      <c r="DY111" s="921"/>
      <c r="DZ111" s="922"/>
    </row>
    <row r="112" spans="1:131" s="197" customFormat="1" ht="26.25" customHeight="1">
      <c r="A112" s="952" t="s">
        <v>436</v>
      </c>
      <c r="B112" s="953"/>
      <c r="C112" s="950" t="s">
        <v>437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3667</v>
      </c>
      <c r="AB112" s="959"/>
      <c r="AC112" s="959"/>
      <c r="AD112" s="959"/>
      <c r="AE112" s="960"/>
      <c r="AF112" s="961">
        <v>333333</v>
      </c>
      <c r="AG112" s="959"/>
      <c r="AH112" s="959"/>
      <c r="AI112" s="959"/>
      <c r="AJ112" s="960"/>
      <c r="AK112" s="961">
        <v>666667</v>
      </c>
      <c r="AL112" s="959"/>
      <c r="AM112" s="959"/>
      <c r="AN112" s="959"/>
      <c r="AO112" s="960"/>
      <c r="AP112" s="962">
        <v>0.5</v>
      </c>
      <c r="AQ112" s="963"/>
      <c r="AR112" s="963"/>
      <c r="AS112" s="963"/>
      <c r="AT112" s="964"/>
      <c r="AU112" s="899"/>
      <c r="AV112" s="900"/>
      <c r="AW112" s="900"/>
      <c r="AX112" s="900"/>
      <c r="AY112" s="901"/>
      <c r="AZ112" s="949" t="s">
        <v>438</v>
      </c>
      <c r="BA112" s="950"/>
      <c r="BB112" s="950"/>
      <c r="BC112" s="950"/>
      <c r="BD112" s="950"/>
      <c r="BE112" s="950"/>
      <c r="BF112" s="950"/>
      <c r="BG112" s="950"/>
      <c r="BH112" s="950"/>
      <c r="BI112" s="950"/>
      <c r="BJ112" s="950"/>
      <c r="BK112" s="950"/>
      <c r="BL112" s="950"/>
      <c r="BM112" s="950"/>
      <c r="BN112" s="950"/>
      <c r="BO112" s="950"/>
      <c r="BP112" s="951"/>
      <c r="BQ112" s="919">
        <v>79509916</v>
      </c>
      <c r="BR112" s="920"/>
      <c r="BS112" s="920"/>
      <c r="BT112" s="920"/>
      <c r="BU112" s="920"/>
      <c r="BV112" s="920">
        <v>79964331</v>
      </c>
      <c r="BW112" s="920"/>
      <c r="BX112" s="920"/>
      <c r="BY112" s="920"/>
      <c r="BZ112" s="920"/>
      <c r="CA112" s="920">
        <v>78989923</v>
      </c>
      <c r="CB112" s="920"/>
      <c r="CC112" s="920"/>
      <c r="CD112" s="920"/>
      <c r="CE112" s="920"/>
      <c r="CF112" s="914">
        <v>56.5</v>
      </c>
      <c r="CG112" s="915"/>
      <c r="CH112" s="915"/>
      <c r="CI112" s="915"/>
      <c r="CJ112" s="915"/>
      <c r="CK112" s="945"/>
      <c r="CL112" s="946"/>
      <c r="CM112" s="916" t="s">
        <v>439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84952</v>
      </c>
      <c r="DH112" s="920"/>
      <c r="DI112" s="920"/>
      <c r="DJ112" s="920"/>
      <c r="DK112" s="920"/>
      <c r="DL112" s="920">
        <v>75532</v>
      </c>
      <c r="DM112" s="920"/>
      <c r="DN112" s="920"/>
      <c r="DO112" s="920"/>
      <c r="DP112" s="920"/>
      <c r="DQ112" s="920">
        <v>66003</v>
      </c>
      <c r="DR112" s="920"/>
      <c r="DS112" s="920"/>
      <c r="DT112" s="920"/>
      <c r="DU112" s="920"/>
      <c r="DV112" s="921">
        <v>0</v>
      </c>
      <c r="DW112" s="921"/>
      <c r="DX112" s="921"/>
      <c r="DY112" s="921"/>
      <c r="DZ112" s="922"/>
    </row>
    <row r="113" spans="1:130" s="197" customFormat="1" ht="26.25" customHeight="1">
      <c r="A113" s="954"/>
      <c r="B113" s="955"/>
      <c r="C113" s="950" t="s">
        <v>440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7095442</v>
      </c>
      <c r="AB113" s="934"/>
      <c r="AC113" s="934"/>
      <c r="AD113" s="934"/>
      <c r="AE113" s="935"/>
      <c r="AF113" s="936">
        <v>6865693</v>
      </c>
      <c r="AG113" s="934"/>
      <c r="AH113" s="934"/>
      <c r="AI113" s="934"/>
      <c r="AJ113" s="935"/>
      <c r="AK113" s="936">
        <v>6782159</v>
      </c>
      <c r="AL113" s="934"/>
      <c r="AM113" s="934"/>
      <c r="AN113" s="934"/>
      <c r="AO113" s="935"/>
      <c r="AP113" s="937">
        <v>4.8</v>
      </c>
      <c r="AQ113" s="938"/>
      <c r="AR113" s="938"/>
      <c r="AS113" s="938"/>
      <c r="AT113" s="939"/>
      <c r="AU113" s="899"/>
      <c r="AV113" s="900"/>
      <c r="AW113" s="900"/>
      <c r="AX113" s="900"/>
      <c r="AY113" s="901"/>
      <c r="AZ113" s="949" t="s">
        <v>441</v>
      </c>
      <c r="BA113" s="950"/>
      <c r="BB113" s="950"/>
      <c r="BC113" s="950"/>
      <c r="BD113" s="950"/>
      <c r="BE113" s="950"/>
      <c r="BF113" s="950"/>
      <c r="BG113" s="950"/>
      <c r="BH113" s="950"/>
      <c r="BI113" s="950"/>
      <c r="BJ113" s="950"/>
      <c r="BK113" s="950"/>
      <c r="BL113" s="950"/>
      <c r="BM113" s="950"/>
      <c r="BN113" s="950"/>
      <c r="BO113" s="950"/>
      <c r="BP113" s="951"/>
      <c r="BQ113" s="919">
        <v>634673</v>
      </c>
      <c r="BR113" s="920"/>
      <c r="BS113" s="920"/>
      <c r="BT113" s="920"/>
      <c r="BU113" s="920"/>
      <c r="BV113" s="920">
        <v>532520</v>
      </c>
      <c r="BW113" s="920"/>
      <c r="BX113" s="920"/>
      <c r="BY113" s="920"/>
      <c r="BZ113" s="920"/>
      <c r="CA113" s="920">
        <v>228959</v>
      </c>
      <c r="CB113" s="920"/>
      <c r="CC113" s="920"/>
      <c r="CD113" s="920"/>
      <c r="CE113" s="920"/>
      <c r="CF113" s="914">
        <v>0.2</v>
      </c>
      <c r="CG113" s="915"/>
      <c r="CH113" s="915"/>
      <c r="CI113" s="915"/>
      <c r="CJ113" s="915"/>
      <c r="CK113" s="945"/>
      <c r="CL113" s="946"/>
      <c r="CM113" s="916" t="s">
        <v>442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407</v>
      </c>
      <c r="DH113" s="959"/>
      <c r="DI113" s="959"/>
      <c r="DJ113" s="959"/>
      <c r="DK113" s="960"/>
      <c r="DL113" s="961" t="s">
        <v>407</v>
      </c>
      <c r="DM113" s="959"/>
      <c r="DN113" s="959"/>
      <c r="DO113" s="959"/>
      <c r="DP113" s="960"/>
      <c r="DQ113" s="961" t="s">
        <v>407</v>
      </c>
      <c r="DR113" s="959"/>
      <c r="DS113" s="959"/>
      <c r="DT113" s="959"/>
      <c r="DU113" s="960"/>
      <c r="DV113" s="962" t="s">
        <v>407</v>
      </c>
      <c r="DW113" s="963"/>
      <c r="DX113" s="963"/>
      <c r="DY113" s="963"/>
      <c r="DZ113" s="964"/>
    </row>
    <row r="114" spans="1:130" s="197" customFormat="1" ht="26.25" customHeight="1">
      <c r="A114" s="954"/>
      <c r="B114" s="955"/>
      <c r="C114" s="950" t="s">
        <v>443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207172</v>
      </c>
      <c r="AB114" s="959"/>
      <c r="AC114" s="959"/>
      <c r="AD114" s="959"/>
      <c r="AE114" s="960"/>
      <c r="AF114" s="961">
        <v>165701</v>
      </c>
      <c r="AG114" s="959"/>
      <c r="AH114" s="959"/>
      <c r="AI114" s="959"/>
      <c r="AJ114" s="960"/>
      <c r="AK114" s="961">
        <v>253679</v>
      </c>
      <c r="AL114" s="959"/>
      <c r="AM114" s="959"/>
      <c r="AN114" s="959"/>
      <c r="AO114" s="960"/>
      <c r="AP114" s="962">
        <v>0.2</v>
      </c>
      <c r="AQ114" s="963"/>
      <c r="AR114" s="963"/>
      <c r="AS114" s="963"/>
      <c r="AT114" s="964"/>
      <c r="AU114" s="899"/>
      <c r="AV114" s="900"/>
      <c r="AW114" s="900"/>
      <c r="AX114" s="900"/>
      <c r="AY114" s="901"/>
      <c r="AZ114" s="949" t="s">
        <v>444</v>
      </c>
      <c r="BA114" s="950"/>
      <c r="BB114" s="950"/>
      <c r="BC114" s="950"/>
      <c r="BD114" s="950"/>
      <c r="BE114" s="950"/>
      <c r="BF114" s="950"/>
      <c r="BG114" s="950"/>
      <c r="BH114" s="950"/>
      <c r="BI114" s="950"/>
      <c r="BJ114" s="950"/>
      <c r="BK114" s="950"/>
      <c r="BL114" s="950"/>
      <c r="BM114" s="950"/>
      <c r="BN114" s="950"/>
      <c r="BO114" s="950"/>
      <c r="BP114" s="951"/>
      <c r="BQ114" s="919">
        <v>46611100</v>
      </c>
      <c r="BR114" s="920"/>
      <c r="BS114" s="920"/>
      <c r="BT114" s="920"/>
      <c r="BU114" s="920"/>
      <c r="BV114" s="920">
        <v>46290057</v>
      </c>
      <c r="BW114" s="920"/>
      <c r="BX114" s="920"/>
      <c r="BY114" s="920"/>
      <c r="BZ114" s="920"/>
      <c r="CA114" s="920">
        <v>44003115</v>
      </c>
      <c r="CB114" s="920"/>
      <c r="CC114" s="920"/>
      <c r="CD114" s="920"/>
      <c r="CE114" s="920"/>
      <c r="CF114" s="914">
        <v>31.5</v>
      </c>
      <c r="CG114" s="915"/>
      <c r="CH114" s="915"/>
      <c r="CI114" s="915"/>
      <c r="CJ114" s="915"/>
      <c r="CK114" s="945"/>
      <c r="CL114" s="946"/>
      <c r="CM114" s="916" t="s">
        <v>445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407</v>
      </c>
      <c r="DH114" s="959"/>
      <c r="DI114" s="959"/>
      <c r="DJ114" s="959"/>
      <c r="DK114" s="960"/>
      <c r="DL114" s="961" t="s">
        <v>407</v>
      </c>
      <c r="DM114" s="959"/>
      <c r="DN114" s="959"/>
      <c r="DO114" s="959"/>
      <c r="DP114" s="960"/>
      <c r="DQ114" s="961" t="s">
        <v>407</v>
      </c>
      <c r="DR114" s="959"/>
      <c r="DS114" s="959"/>
      <c r="DT114" s="959"/>
      <c r="DU114" s="960"/>
      <c r="DV114" s="962" t="s">
        <v>407</v>
      </c>
      <c r="DW114" s="963"/>
      <c r="DX114" s="963"/>
      <c r="DY114" s="963"/>
      <c r="DZ114" s="964"/>
    </row>
    <row r="115" spans="1:130" s="197" customFormat="1" ht="26.25" customHeight="1">
      <c r="A115" s="954"/>
      <c r="B115" s="955"/>
      <c r="C115" s="950" t="s">
        <v>446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406463</v>
      </c>
      <c r="AB115" s="934"/>
      <c r="AC115" s="934"/>
      <c r="AD115" s="934"/>
      <c r="AE115" s="935"/>
      <c r="AF115" s="936">
        <v>392464</v>
      </c>
      <c r="AG115" s="934"/>
      <c r="AH115" s="934"/>
      <c r="AI115" s="934"/>
      <c r="AJ115" s="935"/>
      <c r="AK115" s="936">
        <v>362180</v>
      </c>
      <c r="AL115" s="934"/>
      <c r="AM115" s="934"/>
      <c r="AN115" s="934"/>
      <c r="AO115" s="935"/>
      <c r="AP115" s="937">
        <v>0.3</v>
      </c>
      <c r="AQ115" s="938"/>
      <c r="AR115" s="938"/>
      <c r="AS115" s="938"/>
      <c r="AT115" s="939"/>
      <c r="AU115" s="899"/>
      <c r="AV115" s="900"/>
      <c r="AW115" s="900"/>
      <c r="AX115" s="900"/>
      <c r="AY115" s="901"/>
      <c r="AZ115" s="949" t="s">
        <v>447</v>
      </c>
      <c r="BA115" s="950"/>
      <c r="BB115" s="950"/>
      <c r="BC115" s="950"/>
      <c r="BD115" s="950"/>
      <c r="BE115" s="950"/>
      <c r="BF115" s="950"/>
      <c r="BG115" s="950"/>
      <c r="BH115" s="950"/>
      <c r="BI115" s="950"/>
      <c r="BJ115" s="950"/>
      <c r="BK115" s="950"/>
      <c r="BL115" s="950"/>
      <c r="BM115" s="950"/>
      <c r="BN115" s="950"/>
      <c r="BO115" s="950"/>
      <c r="BP115" s="951"/>
      <c r="BQ115" s="919" t="s">
        <v>407</v>
      </c>
      <c r="BR115" s="920"/>
      <c r="BS115" s="920"/>
      <c r="BT115" s="920"/>
      <c r="BU115" s="920"/>
      <c r="BV115" s="920" t="s">
        <v>407</v>
      </c>
      <c r="BW115" s="920"/>
      <c r="BX115" s="920"/>
      <c r="BY115" s="920"/>
      <c r="BZ115" s="920"/>
      <c r="CA115" s="920" t="s">
        <v>407</v>
      </c>
      <c r="CB115" s="920"/>
      <c r="CC115" s="920"/>
      <c r="CD115" s="920"/>
      <c r="CE115" s="920"/>
      <c r="CF115" s="914" t="s">
        <v>407</v>
      </c>
      <c r="CG115" s="915"/>
      <c r="CH115" s="915"/>
      <c r="CI115" s="915"/>
      <c r="CJ115" s="915"/>
      <c r="CK115" s="945"/>
      <c r="CL115" s="946"/>
      <c r="CM115" s="949" t="s">
        <v>448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407</v>
      </c>
      <c r="DH115" s="959"/>
      <c r="DI115" s="959"/>
      <c r="DJ115" s="959"/>
      <c r="DK115" s="960"/>
      <c r="DL115" s="961" t="s">
        <v>407</v>
      </c>
      <c r="DM115" s="959"/>
      <c r="DN115" s="959"/>
      <c r="DO115" s="959"/>
      <c r="DP115" s="960"/>
      <c r="DQ115" s="961" t="s">
        <v>407</v>
      </c>
      <c r="DR115" s="959"/>
      <c r="DS115" s="959"/>
      <c r="DT115" s="959"/>
      <c r="DU115" s="960"/>
      <c r="DV115" s="962" t="s">
        <v>407</v>
      </c>
      <c r="DW115" s="963"/>
      <c r="DX115" s="963"/>
      <c r="DY115" s="963"/>
      <c r="DZ115" s="964"/>
    </row>
    <row r="116" spans="1:130" s="197" customFormat="1" ht="26.25" customHeight="1">
      <c r="A116" s="956"/>
      <c r="B116" s="957"/>
      <c r="C116" s="971" t="s">
        <v>449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4027</v>
      </c>
      <c r="AB116" s="959"/>
      <c r="AC116" s="959"/>
      <c r="AD116" s="959"/>
      <c r="AE116" s="960"/>
      <c r="AF116" s="961">
        <v>818</v>
      </c>
      <c r="AG116" s="959"/>
      <c r="AH116" s="959"/>
      <c r="AI116" s="959"/>
      <c r="AJ116" s="960"/>
      <c r="AK116" s="961">
        <v>3120</v>
      </c>
      <c r="AL116" s="959"/>
      <c r="AM116" s="959"/>
      <c r="AN116" s="959"/>
      <c r="AO116" s="960"/>
      <c r="AP116" s="962">
        <v>0</v>
      </c>
      <c r="AQ116" s="963"/>
      <c r="AR116" s="963"/>
      <c r="AS116" s="963"/>
      <c r="AT116" s="964"/>
      <c r="AU116" s="899"/>
      <c r="AV116" s="900"/>
      <c r="AW116" s="900"/>
      <c r="AX116" s="900"/>
      <c r="AY116" s="901"/>
      <c r="AZ116" s="949" t="s">
        <v>450</v>
      </c>
      <c r="BA116" s="950"/>
      <c r="BB116" s="950"/>
      <c r="BC116" s="950"/>
      <c r="BD116" s="950"/>
      <c r="BE116" s="950"/>
      <c r="BF116" s="950"/>
      <c r="BG116" s="950"/>
      <c r="BH116" s="950"/>
      <c r="BI116" s="950"/>
      <c r="BJ116" s="950"/>
      <c r="BK116" s="950"/>
      <c r="BL116" s="950"/>
      <c r="BM116" s="950"/>
      <c r="BN116" s="950"/>
      <c r="BO116" s="950"/>
      <c r="BP116" s="951"/>
      <c r="BQ116" s="919" t="s">
        <v>407</v>
      </c>
      <c r="BR116" s="920"/>
      <c r="BS116" s="920"/>
      <c r="BT116" s="920"/>
      <c r="BU116" s="920"/>
      <c r="BV116" s="920" t="s">
        <v>407</v>
      </c>
      <c r="BW116" s="920"/>
      <c r="BX116" s="920"/>
      <c r="BY116" s="920"/>
      <c r="BZ116" s="920"/>
      <c r="CA116" s="920" t="s">
        <v>407</v>
      </c>
      <c r="CB116" s="920"/>
      <c r="CC116" s="920"/>
      <c r="CD116" s="920"/>
      <c r="CE116" s="920"/>
      <c r="CF116" s="914" t="s">
        <v>407</v>
      </c>
      <c r="CG116" s="915"/>
      <c r="CH116" s="915"/>
      <c r="CI116" s="915"/>
      <c r="CJ116" s="915"/>
      <c r="CK116" s="945"/>
      <c r="CL116" s="946"/>
      <c r="CM116" s="916" t="s">
        <v>451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407</v>
      </c>
      <c r="DH116" s="959"/>
      <c r="DI116" s="959"/>
      <c r="DJ116" s="959"/>
      <c r="DK116" s="960"/>
      <c r="DL116" s="961" t="s">
        <v>407</v>
      </c>
      <c r="DM116" s="959"/>
      <c r="DN116" s="959"/>
      <c r="DO116" s="959"/>
      <c r="DP116" s="960"/>
      <c r="DQ116" s="961" t="s">
        <v>407</v>
      </c>
      <c r="DR116" s="959"/>
      <c r="DS116" s="959"/>
      <c r="DT116" s="959"/>
      <c r="DU116" s="960"/>
      <c r="DV116" s="962" t="s">
        <v>407</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452</v>
      </c>
      <c r="Z117" s="884"/>
      <c r="AA117" s="996">
        <v>40596264</v>
      </c>
      <c r="AB117" s="966"/>
      <c r="AC117" s="966"/>
      <c r="AD117" s="966"/>
      <c r="AE117" s="967"/>
      <c r="AF117" s="965">
        <v>40277587</v>
      </c>
      <c r="AG117" s="966"/>
      <c r="AH117" s="966"/>
      <c r="AI117" s="966"/>
      <c r="AJ117" s="967"/>
      <c r="AK117" s="965">
        <v>40198771</v>
      </c>
      <c r="AL117" s="966"/>
      <c r="AM117" s="966"/>
      <c r="AN117" s="966"/>
      <c r="AO117" s="967"/>
      <c r="AP117" s="968"/>
      <c r="AQ117" s="969"/>
      <c r="AR117" s="969"/>
      <c r="AS117" s="969"/>
      <c r="AT117" s="970"/>
      <c r="AU117" s="899"/>
      <c r="AV117" s="900"/>
      <c r="AW117" s="900"/>
      <c r="AX117" s="900"/>
      <c r="AY117" s="901"/>
      <c r="AZ117" s="995" t="s">
        <v>453</v>
      </c>
      <c r="BA117" s="971"/>
      <c r="BB117" s="971"/>
      <c r="BC117" s="971"/>
      <c r="BD117" s="971"/>
      <c r="BE117" s="971"/>
      <c r="BF117" s="971"/>
      <c r="BG117" s="971"/>
      <c r="BH117" s="971"/>
      <c r="BI117" s="971"/>
      <c r="BJ117" s="971"/>
      <c r="BK117" s="971"/>
      <c r="BL117" s="971"/>
      <c r="BM117" s="971"/>
      <c r="BN117" s="971"/>
      <c r="BO117" s="971"/>
      <c r="BP117" s="972"/>
      <c r="BQ117" s="985" t="s">
        <v>454</v>
      </c>
      <c r="BR117" s="986"/>
      <c r="BS117" s="986"/>
      <c r="BT117" s="986"/>
      <c r="BU117" s="986"/>
      <c r="BV117" s="986" t="s">
        <v>454</v>
      </c>
      <c r="BW117" s="986"/>
      <c r="BX117" s="986"/>
      <c r="BY117" s="986"/>
      <c r="BZ117" s="986"/>
      <c r="CA117" s="986" t="s">
        <v>454</v>
      </c>
      <c r="CB117" s="986"/>
      <c r="CC117" s="986"/>
      <c r="CD117" s="986"/>
      <c r="CE117" s="986"/>
      <c r="CF117" s="914" t="s">
        <v>454</v>
      </c>
      <c r="CG117" s="915"/>
      <c r="CH117" s="915"/>
      <c r="CI117" s="915"/>
      <c r="CJ117" s="915"/>
      <c r="CK117" s="945"/>
      <c r="CL117" s="946"/>
      <c r="CM117" s="916" t="s">
        <v>455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454</v>
      </c>
      <c r="DH117" s="959"/>
      <c r="DI117" s="959"/>
      <c r="DJ117" s="959"/>
      <c r="DK117" s="960"/>
      <c r="DL117" s="961" t="s">
        <v>454</v>
      </c>
      <c r="DM117" s="959"/>
      <c r="DN117" s="959"/>
      <c r="DO117" s="959"/>
      <c r="DP117" s="960"/>
      <c r="DQ117" s="961" t="s">
        <v>454</v>
      </c>
      <c r="DR117" s="959"/>
      <c r="DS117" s="959"/>
      <c r="DT117" s="959"/>
      <c r="DU117" s="960"/>
      <c r="DV117" s="962" t="s">
        <v>454</v>
      </c>
      <c r="DW117" s="963"/>
      <c r="DX117" s="963"/>
      <c r="DY117" s="963"/>
      <c r="DZ117" s="964"/>
    </row>
    <row r="118" spans="1:130" s="197" customFormat="1" ht="26.25" customHeight="1">
      <c r="A118" s="904" t="s">
        <v>428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426</v>
      </c>
      <c r="AB118" s="883"/>
      <c r="AC118" s="883"/>
      <c r="AD118" s="883"/>
      <c r="AE118" s="884"/>
      <c r="AF118" s="882" t="s">
        <v>288</v>
      </c>
      <c r="AG118" s="883"/>
      <c r="AH118" s="883"/>
      <c r="AI118" s="883"/>
      <c r="AJ118" s="884"/>
      <c r="AK118" s="882" t="s">
        <v>287</v>
      </c>
      <c r="AL118" s="883"/>
      <c r="AM118" s="883"/>
      <c r="AN118" s="883"/>
      <c r="AO118" s="884"/>
      <c r="AP118" s="990" t="s">
        <v>427</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456</v>
      </c>
      <c r="BP118" s="994"/>
      <c r="BQ118" s="985">
        <v>448022399</v>
      </c>
      <c r="BR118" s="986"/>
      <c r="BS118" s="986"/>
      <c r="BT118" s="986"/>
      <c r="BU118" s="986"/>
      <c r="BV118" s="986">
        <v>464011526</v>
      </c>
      <c r="BW118" s="986"/>
      <c r="BX118" s="986"/>
      <c r="BY118" s="986"/>
      <c r="BZ118" s="986"/>
      <c r="CA118" s="986">
        <v>476592475</v>
      </c>
      <c r="CB118" s="986"/>
      <c r="CC118" s="986"/>
      <c r="CD118" s="986"/>
      <c r="CE118" s="986"/>
      <c r="CF118" s="987"/>
      <c r="CG118" s="988"/>
      <c r="CH118" s="988"/>
      <c r="CI118" s="988"/>
      <c r="CJ118" s="989"/>
      <c r="CK118" s="945"/>
      <c r="CL118" s="946"/>
      <c r="CM118" s="916" t="s">
        <v>457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407</v>
      </c>
      <c r="DH118" s="959"/>
      <c r="DI118" s="959"/>
      <c r="DJ118" s="959"/>
      <c r="DK118" s="960"/>
      <c r="DL118" s="961" t="s">
        <v>407</v>
      </c>
      <c r="DM118" s="959"/>
      <c r="DN118" s="959"/>
      <c r="DO118" s="959"/>
      <c r="DP118" s="960"/>
      <c r="DQ118" s="961" t="s">
        <v>407</v>
      </c>
      <c r="DR118" s="959"/>
      <c r="DS118" s="959"/>
      <c r="DT118" s="959"/>
      <c r="DU118" s="960"/>
      <c r="DV118" s="962" t="s">
        <v>407</v>
      </c>
      <c r="DW118" s="963"/>
      <c r="DX118" s="963"/>
      <c r="DY118" s="963"/>
      <c r="DZ118" s="964"/>
    </row>
    <row r="119" spans="1:130" s="197" customFormat="1" ht="26.25" customHeight="1">
      <c r="A119" s="974" t="s">
        <v>431</v>
      </c>
      <c r="B119" s="944"/>
      <c r="C119" s="923" t="s">
        <v>432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212327</v>
      </c>
      <c r="AB119" s="890"/>
      <c r="AC119" s="890"/>
      <c r="AD119" s="890"/>
      <c r="AE119" s="891"/>
      <c r="AF119" s="892">
        <v>212327</v>
      </c>
      <c r="AG119" s="890"/>
      <c r="AH119" s="890"/>
      <c r="AI119" s="890"/>
      <c r="AJ119" s="891"/>
      <c r="AK119" s="892">
        <v>212327</v>
      </c>
      <c r="AL119" s="890"/>
      <c r="AM119" s="890"/>
      <c r="AN119" s="890"/>
      <c r="AO119" s="891"/>
      <c r="AP119" s="893">
        <v>0.2</v>
      </c>
      <c r="AQ119" s="894"/>
      <c r="AR119" s="894"/>
      <c r="AS119" s="894"/>
      <c r="AT119" s="895"/>
      <c r="AU119" s="977" t="s">
        <v>458</v>
      </c>
      <c r="AV119" s="978"/>
      <c r="AW119" s="978"/>
      <c r="AX119" s="978"/>
      <c r="AY119" s="979"/>
      <c r="AZ119" s="940" t="s">
        <v>459</v>
      </c>
      <c r="BA119" s="887"/>
      <c r="BB119" s="887"/>
      <c r="BC119" s="887"/>
      <c r="BD119" s="887"/>
      <c r="BE119" s="887"/>
      <c r="BF119" s="887"/>
      <c r="BG119" s="887"/>
      <c r="BH119" s="887"/>
      <c r="BI119" s="887"/>
      <c r="BJ119" s="887"/>
      <c r="BK119" s="887"/>
      <c r="BL119" s="887"/>
      <c r="BM119" s="887"/>
      <c r="BN119" s="887"/>
      <c r="BO119" s="887"/>
      <c r="BP119" s="888"/>
      <c r="BQ119" s="926">
        <v>17270836</v>
      </c>
      <c r="BR119" s="927"/>
      <c r="BS119" s="927"/>
      <c r="BT119" s="927"/>
      <c r="BU119" s="927"/>
      <c r="BV119" s="927">
        <v>15434681</v>
      </c>
      <c r="BW119" s="927"/>
      <c r="BX119" s="927"/>
      <c r="BY119" s="927"/>
      <c r="BZ119" s="927"/>
      <c r="CA119" s="927">
        <v>15127822</v>
      </c>
      <c r="CB119" s="927"/>
      <c r="CC119" s="927"/>
      <c r="CD119" s="927"/>
      <c r="CE119" s="927"/>
      <c r="CF119" s="941">
        <v>10.8</v>
      </c>
      <c r="CG119" s="942"/>
      <c r="CH119" s="942"/>
      <c r="CI119" s="942"/>
      <c r="CJ119" s="942"/>
      <c r="CK119" s="947"/>
      <c r="CL119" s="948"/>
      <c r="CM119" s="1004" t="s">
        <v>460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878517</v>
      </c>
      <c r="DH119" s="998"/>
      <c r="DI119" s="998"/>
      <c r="DJ119" s="998"/>
      <c r="DK119" s="999"/>
      <c r="DL119" s="1000">
        <v>696411</v>
      </c>
      <c r="DM119" s="998"/>
      <c r="DN119" s="998"/>
      <c r="DO119" s="998"/>
      <c r="DP119" s="999"/>
      <c r="DQ119" s="1000">
        <v>514305</v>
      </c>
      <c r="DR119" s="998"/>
      <c r="DS119" s="998"/>
      <c r="DT119" s="998"/>
      <c r="DU119" s="999"/>
      <c r="DV119" s="1001">
        <v>0.4</v>
      </c>
      <c r="DW119" s="1002"/>
      <c r="DX119" s="1002"/>
      <c r="DY119" s="1002"/>
      <c r="DZ119" s="1003"/>
    </row>
    <row r="120" spans="1:130" s="197" customFormat="1" ht="26.25" customHeight="1">
      <c r="A120" s="975"/>
      <c r="B120" s="946"/>
      <c r="C120" s="916" t="s">
        <v>435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407</v>
      </c>
      <c r="AB120" s="959"/>
      <c r="AC120" s="959"/>
      <c r="AD120" s="959"/>
      <c r="AE120" s="960"/>
      <c r="AF120" s="961" t="s">
        <v>407</v>
      </c>
      <c r="AG120" s="959"/>
      <c r="AH120" s="959"/>
      <c r="AI120" s="959"/>
      <c r="AJ120" s="960"/>
      <c r="AK120" s="961" t="s">
        <v>407</v>
      </c>
      <c r="AL120" s="959"/>
      <c r="AM120" s="959"/>
      <c r="AN120" s="959"/>
      <c r="AO120" s="960"/>
      <c r="AP120" s="962" t="s">
        <v>407</v>
      </c>
      <c r="AQ120" s="963"/>
      <c r="AR120" s="963"/>
      <c r="AS120" s="963"/>
      <c r="AT120" s="964"/>
      <c r="AU120" s="980"/>
      <c r="AV120" s="981"/>
      <c r="AW120" s="981"/>
      <c r="AX120" s="981"/>
      <c r="AY120" s="982"/>
      <c r="AZ120" s="949" t="s">
        <v>461</v>
      </c>
      <c r="BA120" s="950"/>
      <c r="BB120" s="950"/>
      <c r="BC120" s="950"/>
      <c r="BD120" s="950"/>
      <c r="BE120" s="950"/>
      <c r="BF120" s="950"/>
      <c r="BG120" s="950"/>
      <c r="BH120" s="950"/>
      <c r="BI120" s="950"/>
      <c r="BJ120" s="950"/>
      <c r="BK120" s="950"/>
      <c r="BL120" s="950"/>
      <c r="BM120" s="950"/>
      <c r="BN120" s="950"/>
      <c r="BO120" s="950"/>
      <c r="BP120" s="951"/>
      <c r="BQ120" s="919">
        <v>28020238</v>
      </c>
      <c r="BR120" s="920"/>
      <c r="BS120" s="920"/>
      <c r="BT120" s="920"/>
      <c r="BU120" s="920"/>
      <c r="BV120" s="920">
        <v>27709790</v>
      </c>
      <c r="BW120" s="920"/>
      <c r="BX120" s="920"/>
      <c r="BY120" s="920"/>
      <c r="BZ120" s="920"/>
      <c r="CA120" s="920">
        <v>28118833</v>
      </c>
      <c r="CB120" s="920"/>
      <c r="CC120" s="920"/>
      <c r="CD120" s="920"/>
      <c r="CE120" s="920"/>
      <c r="CF120" s="914">
        <v>20.100000000000001</v>
      </c>
      <c r="CG120" s="915"/>
      <c r="CH120" s="915"/>
      <c r="CI120" s="915"/>
      <c r="CJ120" s="915"/>
      <c r="CK120" s="1013" t="s">
        <v>462</v>
      </c>
      <c r="CL120" s="1014"/>
      <c r="CM120" s="1014"/>
      <c r="CN120" s="1014"/>
      <c r="CO120" s="1015"/>
      <c r="CP120" s="1021" t="s">
        <v>399</v>
      </c>
      <c r="CQ120" s="1022"/>
      <c r="CR120" s="1022"/>
      <c r="CS120" s="1022"/>
      <c r="CT120" s="1022"/>
      <c r="CU120" s="1022"/>
      <c r="CV120" s="1022"/>
      <c r="CW120" s="1022"/>
      <c r="CX120" s="1022"/>
      <c r="CY120" s="1022"/>
      <c r="CZ120" s="1022"/>
      <c r="DA120" s="1022"/>
      <c r="DB120" s="1022"/>
      <c r="DC120" s="1022"/>
      <c r="DD120" s="1022"/>
      <c r="DE120" s="1022"/>
      <c r="DF120" s="1023"/>
      <c r="DG120" s="926">
        <v>69392948</v>
      </c>
      <c r="DH120" s="927"/>
      <c r="DI120" s="927"/>
      <c r="DJ120" s="927"/>
      <c r="DK120" s="927"/>
      <c r="DL120" s="927">
        <v>69817772</v>
      </c>
      <c r="DM120" s="927"/>
      <c r="DN120" s="927"/>
      <c r="DO120" s="927"/>
      <c r="DP120" s="927"/>
      <c r="DQ120" s="927">
        <v>69016087</v>
      </c>
      <c r="DR120" s="927"/>
      <c r="DS120" s="927"/>
      <c r="DT120" s="927"/>
      <c r="DU120" s="927"/>
      <c r="DV120" s="928">
        <v>49.3</v>
      </c>
      <c r="DW120" s="928"/>
      <c r="DX120" s="928"/>
      <c r="DY120" s="928"/>
      <c r="DZ120" s="929"/>
    </row>
    <row r="121" spans="1:130" s="197" customFormat="1" ht="26.25" customHeight="1">
      <c r="A121" s="975"/>
      <c r="B121" s="946"/>
      <c r="C121" s="1010" t="s">
        <v>463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407</v>
      </c>
      <c r="AB121" s="959"/>
      <c r="AC121" s="959"/>
      <c r="AD121" s="959"/>
      <c r="AE121" s="960"/>
      <c r="AF121" s="961" t="s">
        <v>407</v>
      </c>
      <c r="AG121" s="959"/>
      <c r="AH121" s="959"/>
      <c r="AI121" s="959"/>
      <c r="AJ121" s="960"/>
      <c r="AK121" s="961" t="s">
        <v>407</v>
      </c>
      <c r="AL121" s="959"/>
      <c r="AM121" s="959"/>
      <c r="AN121" s="959"/>
      <c r="AO121" s="960"/>
      <c r="AP121" s="962" t="s">
        <v>407</v>
      </c>
      <c r="AQ121" s="963"/>
      <c r="AR121" s="963"/>
      <c r="AS121" s="963"/>
      <c r="AT121" s="964"/>
      <c r="AU121" s="980"/>
      <c r="AV121" s="981"/>
      <c r="AW121" s="981"/>
      <c r="AX121" s="981"/>
      <c r="AY121" s="982"/>
      <c r="AZ121" s="995" t="s">
        <v>464</v>
      </c>
      <c r="BA121" s="971"/>
      <c r="BB121" s="971"/>
      <c r="BC121" s="971"/>
      <c r="BD121" s="971"/>
      <c r="BE121" s="971"/>
      <c r="BF121" s="971"/>
      <c r="BG121" s="971"/>
      <c r="BH121" s="971"/>
      <c r="BI121" s="971"/>
      <c r="BJ121" s="971"/>
      <c r="BK121" s="971"/>
      <c r="BL121" s="971"/>
      <c r="BM121" s="971"/>
      <c r="BN121" s="971"/>
      <c r="BO121" s="971"/>
      <c r="BP121" s="972"/>
      <c r="BQ121" s="985">
        <v>235675671</v>
      </c>
      <c r="BR121" s="986"/>
      <c r="BS121" s="986"/>
      <c r="BT121" s="986"/>
      <c r="BU121" s="986"/>
      <c r="BV121" s="986">
        <v>249403585</v>
      </c>
      <c r="BW121" s="986"/>
      <c r="BX121" s="986"/>
      <c r="BY121" s="986"/>
      <c r="BZ121" s="986"/>
      <c r="CA121" s="986">
        <v>262083864</v>
      </c>
      <c r="CB121" s="986"/>
      <c r="CC121" s="986"/>
      <c r="CD121" s="986"/>
      <c r="CE121" s="986"/>
      <c r="CF121" s="1024">
        <v>187.3</v>
      </c>
      <c r="CG121" s="1025"/>
      <c r="CH121" s="1025"/>
      <c r="CI121" s="1025"/>
      <c r="CJ121" s="1025"/>
      <c r="CK121" s="1016"/>
      <c r="CL121" s="1017"/>
      <c r="CM121" s="1017"/>
      <c r="CN121" s="1017"/>
      <c r="CO121" s="1018"/>
      <c r="CP121" s="1007" t="s">
        <v>395</v>
      </c>
      <c r="CQ121" s="1008"/>
      <c r="CR121" s="1008"/>
      <c r="CS121" s="1008"/>
      <c r="CT121" s="1008"/>
      <c r="CU121" s="1008"/>
      <c r="CV121" s="1008"/>
      <c r="CW121" s="1008"/>
      <c r="CX121" s="1008"/>
      <c r="CY121" s="1008"/>
      <c r="CZ121" s="1008"/>
      <c r="DA121" s="1008"/>
      <c r="DB121" s="1008"/>
      <c r="DC121" s="1008"/>
      <c r="DD121" s="1008"/>
      <c r="DE121" s="1008"/>
      <c r="DF121" s="1009"/>
      <c r="DG121" s="919">
        <v>5768718</v>
      </c>
      <c r="DH121" s="920"/>
      <c r="DI121" s="920"/>
      <c r="DJ121" s="920"/>
      <c r="DK121" s="920"/>
      <c r="DL121" s="920">
        <v>5893945</v>
      </c>
      <c r="DM121" s="920"/>
      <c r="DN121" s="920"/>
      <c r="DO121" s="920"/>
      <c r="DP121" s="920"/>
      <c r="DQ121" s="920">
        <v>5485034</v>
      </c>
      <c r="DR121" s="920"/>
      <c r="DS121" s="920"/>
      <c r="DT121" s="920"/>
      <c r="DU121" s="920"/>
      <c r="DV121" s="921">
        <v>3.9</v>
      </c>
      <c r="DW121" s="921"/>
      <c r="DX121" s="921"/>
      <c r="DY121" s="921"/>
      <c r="DZ121" s="922"/>
    </row>
    <row r="122" spans="1:130" s="197" customFormat="1" ht="26.25" customHeight="1">
      <c r="A122" s="975"/>
      <c r="B122" s="946"/>
      <c r="C122" s="916" t="s">
        <v>445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407</v>
      </c>
      <c r="AB122" s="959"/>
      <c r="AC122" s="959"/>
      <c r="AD122" s="959"/>
      <c r="AE122" s="960"/>
      <c r="AF122" s="961" t="s">
        <v>407</v>
      </c>
      <c r="AG122" s="959"/>
      <c r="AH122" s="959"/>
      <c r="AI122" s="959"/>
      <c r="AJ122" s="960"/>
      <c r="AK122" s="961" t="s">
        <v>407</v>
      </c>
      <c r="AL122" s="959"/>
      <c r="AM122" s="959"/>
      <c r="AN122" s="959"/>
      <c r="AO122" s="960"/>
      <c r="AP122" s="962" t="s">
        <v>407</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465</v>
      </c>
      <c r="BP122" s="994"/>
      <c r="BQ122" s="1034">
        <v>280966745</v>
      </c>
      <c r="BR122" s="1035"/>
      <c r="BS122" s="1035"/>
      <c r="BT122" s="1035"/>
      <c r="BU122" s="1035"/>
      <c r="BV122" s="1035">
        <v>292548056</v>
      </c>
      <c r="BW122" s="1035"/>
      <c r="BX122" s="1035"/>
      <c r="BY122" s="1035"/>
      <c r="BZ122" s="1035"/>
      <c r="CA122" s="1035">
        <v>305330519</v>
      </c>
      <c r="CB122" s="1035"/>
      <c r="CC122" s="1035"/>
      <c r="CD122" s="1035"/>
      <c r="CE122" s="1035"/>
      <c r="CF122" s="987"/>
      <c r="CG122" s="988"/>
      <c r="CH122" s="988"/>
      <c r="CI122" s="988"/>
      <c r="CJ122" s="989"/>
      <c r="CK122" s="1016"/>
      <c r="CL122" s="1017"/>
      <c r="CM122" s="1017"/>
      <c r="CN122" s="1017"/>
      <c r="CO122" s="1018"/>
      <c r="CP122" s="1007" t="s">
        <v>400</v>
      </c>
      <c r="CQ122" s="1008"/>
      <c r="CR122" s="1008"/>
      <c r="CS122" s="1008"/>
      <c r="CT122" s="1008"/>
      <c r="CU122" s="1008"/>
      <c r="CV122" s="1008"/>
      <c r="CW122" s="1008"/>
      <c r="CX122" s="1008"/>
      <c r="CY122" s="1008"/>
      <c r="CZ122" s="1008"/>
      <c r="DA122" s="1008"/>
      <c r="DB122" s="1008"/>
      <c r="DC122" s="1008"/>
      <c r="DD122" s="1008"/>
      <c r="DE122" s="1008"/>
      <c r="DF122" s="1009"/>
      <c r="DG122" s="919">
        <v>1100507</v>
      </c>
      <c r="DH122" s="920"/>
      <c r="DI122" s="920"/>
      <c r="DJ122" s="920"/>
      <c r="DK122" s="920"/>
      <c r="DL122" s="920">
        <v>1258938</v>
      </c>
      <c r="DM122" s="920"/>
      <c r="DN122" s="920"/>
      <c r="DO122" s="920"/>
      <c r="DP122" s="920"/>
      <c r="DQ122" s="920">
        <v>1590864</v>
      </c>
      <c r="DR122" s="920"/>
      <c r="DS122" s="920"/>
      <c r="DT122" s="920"/>
      <c r="DU122" s="920"/>
      <c r="DV122" s="921">
        <v>1.1000000000000001</v>
      </c>
      <c r="DW122" s="921"/>
      <c r="DX122" s="921"/>
      <c r="DY122" s="921"/>
      <c r="DZ122" s="922"/>
    </row>
    <row r="123" spans="1:130" s="197" customFormat="1" ht="26.25" customHeight="1" thickBot="1">
      <c r="A123" s="975"/>
      <c r="B123" s="946"/>
      <c r="C123" s="916" t="s">
        <v>451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407</v>
      </c>
      <c r="AB123" s="959"/>
      <c r="AC123" s="959"/>
      <c r="AD123" s="959"/>
      <c r="AE123" s="960"/>
      <c r="AF123" s="961" t="s">
        <v>407</v>
      </c>
      <c r="AG123" s="959"/>
      <c r="AH123" s="959"/>
      <c r="AI123" s="959"/>
      <c r="AJ123" s="960"/>
      <c r="AK123" s="961" t="s">
        <v>407</v>
      </c>
      <c r="AL123" s="959"/>
      <c r="AM123" s="959"/>
      <c r="AN123" s="959"/>
      <c r="AO123" s="960"/>
      <c r="AP123" s="962" t="s">
        <v>407</v>
      </c>
      <c r="AQ123" s="963"/>
      <c r="AR123" s="963"/>
      <c r="AS123" s="963"/>
      <c r="AT123" s="964"/>
      <c r="AU123" s="1031" t="s">
        <v>466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120.7</v>
      </c>
      <c r="BR123" s="1027"/>
      <c r="BS123" s="1027"/>
      <c r="BT123" s="1027"/>
      <c r="BU123" s="1027"/>
      <c r="BV123" s="1027">
        <v>122.5</v>
      </c>
      <c r="BW123" s="1027"/>
      <c r="BX123" s="1027"/>
      <c r="BY123" s="1027"/>
      <c r="BZ123" s="1027"/>
      <c r="CA123" s="1027">
        <v>122.4</v>
      </c>
      <c r="CB123" s="1027"/>
      <c r="CC123" s="1027"/>
      <c r="CD123" s="1027"/>
      <c r="CE123" s="1027"/>
      <c r="CF123" s="1028"/>
      <c r="CG123" s="1029"/>
      <c r="CH123" s="1029"/>
      <c r="CI123" s="1029"/>
      <c r="CJ123" s="1030"/>
      <c r="CK123" s="1016"/>
      <c r="CL123" s="1017"/>
      <c r="CM123" s="1017"/>
      <c r="CN123" s="1017"/>
      <c r="CO123" s="1018"/>
      <c r="CP123" s="1007" t="s">
        <v>403</v>
      </c>
      <c r="CQ123" s="1008"/>
      <c r="CR123" s="1008"/>
      <c r="CS123" s="1008"/>
      <c r="CT123" s="1008"/>
      <c r="CU123" s="1008"/>
      <c r="CV123" s="1008"/>
      <c r="CW123" s="1008"/>
      <c r="CX123" s="1008"/>
      <c r="CY123" s="1008"/>
      <c r="CZ123" s="1008"/>
      <c r="DA123" s="1008"/>
      <c r="DB123" s="1008"/>
      <c r="DC123" s="1008"/>
      <c r="DD123" s="1008"/>
      <c r="DE123" s="1008"/>
      <c r="DF123" s="1009"/>
      <c r="DG123" s="958">
        <v>1180100</v>
      </c>
      <c r="DH123" s="959"/>
      <c r="DI123" s="959"/>
      <c r="DJ123" s="959"/>
      <c r="DK123" s="960"/>
      <c r="DL123" s="961">
        <v>1142023</v>
      </c>
      <c r="DM123" s="959"/>
      <c r="DN123" s="959"/>
      <c r="DO123" s="959"/>
      <c r="DP123" s="960"/>
      <c r="DQ123" s="961">
        <v>1104093</v>
      </c>
      <c r="DR123" s="959"/>
      <c r="DS123" s="959"/>
      <c r="DT123" s="959"/>
      <c r="DU123" s="960"/>
      <c r="DV123" s="962">
        <v>0.8</v>
      </c>
      <c r="DW123" s="963"/>
      <c r="DX123" s="963"/>
      <c r="DY123" s="963"/>
      <c r="DZ123" s="964"/>
    </row>
    <row r="124" spans="1:130" s="197" customFormat="1" ht="26.25" customHeight="1">
      <c r="A124" s="975"/>
      <c r="B124" s="946"/>
      <c r="C124" s="916" t="s">
        <v>455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407</v>
      </c>
      <c r="AB124" s="959"/>
      <c r="AC124" s="959"/>
      <c r="AD124" s="959"/>
      <c r="AE124" s="960"/>
      <c r="AF124" s="961" t="s">
        <v>407</v>
      </c>
      <c r="AG124" s="959"/>
      <c r="AH124" s="959"/>
      <c r="AI124" s="959"/>
      <c r="AJ124" s="960"/>
      <c r="AK124" s="961" t="s">
        <v>407</v>
      </c>
      <c r="AL124" s="959"/>
      <c r="AM124" s="959"/>
      <c r="AN124" s="959"/>
      <c r="AO124" s="960"/>
      <c r="AP124" s="962" t="s">
        <v>407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467</v>
      </c>
      <c r="CQ124" s="1008"/>
      <c r="CR124" s="1008"/>
      <c r="CS124" s="1008"/>
      <c r="CT124" s="1008"/>
      <c r="CU124" s="1008"/>
      <c r="CV124" s="1008"/>
      <c r="CW124" s="1008"/>
      <c r="CX124" s="1008"/>
      <c r="CY124" s="1008"/>
      <c r="CZ124" s="1008"/>
      <c r="DA124" s="1008"/>
      <c r="DB124" s="1008"/>
      <c r="DC124" s="1008"/>
      <c r="DD124" s="1008"/>
      <c r="DE124" s="1008"/>
      <c r="DF124" s="1009"/>
      <c r="DG124" s="997">
        <v>1995222</v>
      </c>
      <c r="DH124" s="998"/>
      <c r="DI124" s="998"/>
      <c r="DJ124" s="998"/>
      <c r="DK124" s="999"/>
      <c r="DL124" s="1000">
        <v>1851653</v>
      </c>
      <c r="DM124" s="998"/>
      <c r="DN124" s="998"/>
      <c r="DO124" s="998"/>
      <c r="DP124" s="999"/>
      <c r="DQ124" s="1000">
        <v>1793845</v>
      </c>
      <c r="DR124" s="998"/>
      <c r="DS124" s="998"/>
      <c r="DT124" s="998"/>
      <c r="DU124" s="999"/>
      <c r="DV124" s="1001">
        <v>1.3</v>
      </c>
      <c r="DW124" s="1002"/>
      <c r="DX124" s="1002"/>
      <c r="DY124" s="1002"/>
      <c r="DZ124" s="1003"/>
    </row>
    <row r="125" spans="1:130" s="197" customFormat="1" ht="26.25" customHeight="1" thickBot="1">
      <c r="A125" s="975"/>
      <c r="B125" s="946"/>
      <c r="C125" s="916" t="s">
        <v>457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407</v>
      </c>
      <c r="AB125" s="959"/>
      <c r="AC125" s="959"/>
      <c r="AD125" s="959"/>
      <c r="AE125" s="960"/>
      <c r="AF125" s="961" t="s">
        <v>407</v>
      </c>
      <c r="AG125" s="959"/>
      <c r="AH125" s="959"/>
      <c r="AI125" s="959"/>
      <c r="AJ125" s="960"/>
      <c r="AK125" s="961" t="s">
        <v>407</v>
      </c>
      <c r="AL125" s="959"/>
      <c r="AM125" s="959"/>
      <c r="AN125" s="959"/>
      <c r="AO125" s="960"/>
      <c r="AP125" s="962" t="s">
        <v>407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468</v>
      </c>
      <c r="CL125" s="1014"/>
      <c r="CM125" s="1014"/>
      <c r="CN125" s="1014"/>
      <c r="CO125" s="1015"/>
      <c r="CP125" s="940" t="s">
        <v>469</v>
      </c>
      <c r="CQ125" s="887"/>
      <c r="CR125" s="887"/>
      <c r="CS125" s="887"/>
      <c r="CT125" s="887"/>
      <c r="CU125" s="887"/>
      <c r="CV125" s="887"/>
      <c r="CW125" s="887"/>
      <c r="CX125" s="887"/>
      <c r="CY125" s="887"/>
      <c r="CZ125" s="887"/>
      <c r="DA125" s="887"/>
      <c r="DB125" s="887"/>
      <c r="DC125" s="887"/>
      <c r="DD125" s="887"/>
      <c r="DE125" s="887"/>
      <c r="DF125" s="888"/>
      <c r="DG125" s="926" t="s">
        <v>407</v>
      </c>
      <c r="DH125" s="927"/>
      <c r="DI125" s="927"/>
      <c r="DJ125" s="927"/>
      <c r="DK125" s="927"/>
      <c r="DL125" s="927" t="s">
        <v>407</v>
      </c>
      <c r="DM125" s="927"/>
      <c r="DN125" s="927"/>
      <c r="DO125" s="927"/>
      <c r="DP125" s="927"/>
      <c r="DQ125" s="927" t="s">
        <v>407</v>
      </c>
      <c r="DR125" s="927"/>
      <c r="DS125" s="927"/>
      <c r="DT125" s="927"/>
      <c r="DU125" s="927"/>
      <c r="DV125" s="928" t="s">
        <v>407</v>
      </c>
      <c r="DW125" s="928"/>
      <c r="DX125" s="928"/>
      <c r="DY125" s="928"/>
      <c r="DZ125" s="929"/>
    </row>
    <row r="126" spans="1:130" s="197" customFormat="1" ht="26.25" customHeight="1">
      <c r="A126" s="975"/>
      <c r="B126" s="946"/>
      <c r="C126" s="916" t="s">
        <v>460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191709</v>
      </c>
      <c r="AB126" s="959"/>
      <c r="AC126" s="959"/>
      <c r="AD126" s="959"/>
      <c r="AE126" s="960"/>
      <c r="AF126" s="961">
        <v>178334</v>
      </c>
      <c r="AG126" s="959"/>
      <c r="AH126" s="959"/>
      <c r="AI126" s="959"/>
      <c r="AJ126" s="960"/>
      <c r="AK126" s="961">
        <v>147867</v>
      </c>
      <c r="AL126" s="959"/>
      <c r="AM126" s="959"/>
      <c r="AN126" s="959"/>
      <c r="AO126" s="960"/>
      <c r="AP126" s="962">
        <v>0.1</v>
      </c>
      <c r="AQ126" s="963"/>
      <c r="AR126" s="963"/>
      <c r="AS126" s="963"/>
      <c r="AT126" s="964"/>
      <c r="AU126" s="233"/>
      <c r="AV126" s="233"/>
      <c r="AW126" s="233"/>
      <c r="AX126" s="1036" t="s">
        <v>470</v>
      </c>
      <c r="AY126" s="1037"/>
      <c r="AZ126" s="1037"/>
      <c r="BA126" s="1037"/>
      <c r="BB126" s="1037"/>
      <c r="BC126" s="1037"/>
      <c r="BD126" s="1037"/>
      <c r="BE126" s="1038"/>
      <c r="BF126" s="1052" t="s">
        <v>471</v>
      </c>
      <c r="BG126" s="1037"/>
      <c r="BH126" s="1037"/>
      <c r="BI126" s="1037"/>
      <c r="BJ126" s="1037"/>
      <c r="BK126" s="1037"/>
      <c r="BL126" s="1038"/>
      <c r="BM126" s="1052" t="s">
        <v>472</v>
      </c>
      <c r="BN126" s="1037"/>
      <c r="BO126" s="1037"/>
      <c r="BP126" s="1037"/>
      <c r="BQ126" s="1037"/>
      <c r="BR126" s="1037"/>
      <c r="BS126" s="1038"/>
      <c r="BT126" s="1052" t="s">
        <v>473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474</v>
      </c>
      <c r="CQ126" s="950"/>
      <c r="CR126" s="950"/>
      <c r="CS126" s="950"/>
      <c r="CT126" s="950"/>
      <c r="CU126" s="950"/>
      <c r="CV126" s="950"/>
      <c r="CW126" s="950"/>
      <c r="CX126" s="950"/>
      <c r="CY126" s="950"/>
      <c r="CZ126" s="950"/>
      <c r="DA126" s="950"/>
      <c r="DB126" s="950"/>
      <c r="DC126" s="950"/>
      <c r="DD126" s="950"/>
      <c r="DE126" s="950"/>
      <c r="DF126" s="951"/>
      <c r="DG126" s="919" t="s">
        <v>407</v>
      </c>
      <c r="DH126" s="920"/>
      <c r="DI126" s="920"/>
      <c r="DJ126" s="920"/>
      <c r="DK126" s="920"/>
      <c r="DL126" s="920" t="s">
        <v>407</v>
      </c>
      <c r="DM126" s="920"/>
      <c r="DN126" s="920"/>
      <c r="DO126" s="920"/>
      <c r="DP126" s="920"/>
      <c r="DQ126" s="920" t="s">
        <v>407</v>
      </c>
      <c r="DR126" s="920"/>
      <c r="DS126" s="920"/>
      <c r="DT126" s="920"/>
      <c r="DU126" s="920"/>
      <c r="DV126" s="921" t="s">
        <v>407</v>
      </c>
      <c r="DW126" s="921"/>
      <c r="DX126" s="921"/>
      <c r="DY126" s="921"/>
      <c r="DZ126" s="922"/>
    </row>
    <row r="127" spans="1:130" s="197" customFormat="1" ht="26.25" customHeight="1" thickBot="1">
      <c r="A127" s="976"/>
      <c r="B127" s="948"/>
      <c r="C127" s="1004" t="s">
        <v>475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2427</v>
      </c>
      <c r="AB127" s="959"/>
      <c r="AC127" s="959"/>
      <c r="AD127" s="959"/>
      <c r="AE127" s="960"/>
      <c r="AF127" s="961">
        <v>1803</v>
      </c>
      <c r="AG127" s="959"/>
      <c r="AH127" s="959"/>
      <c r="AI127" s="959"/>
      <c r="AJ127" s="960"/>
      <c r="AK127" s="961">
        <v>1986</v>
      </c>
      <c r="AL127" s="959"/>
      <c r="AM127" s="959"/>
      <c r="AN127" s="959"/>
      <c r="AO127" s="960"/>
      <c r="AP127" s="962">
        <v>0</v>
      </c>
      <c r="AQ127" s="963"/>
      <c r="AR127" s="963"/>
      <c r="AS127" s="963"/>
      <c r="AT127" s="964"/>
      <c r="AU127" s="233"/>
      <c r="AV127" s="233"/>
      <c r="AW127" s="233"/>
      <c r="AX127" s="886" t="s">
        <v>476</v>
      </c>
      <c r="AY127" s="887"/>
      <c r="AZ127" s="887"/>
      <c r="BA127" s="887"/>
      <c r="BB127" s="887"/>
      <c r="BC127" s="887"/>
      <c r="BD127" s="887"/>
      <c r="BE127" s="888"/>
      <c r="BF127" s="1041" t="s">
        <v>407</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477</v>
      </c>
      <c r="CQ127" s="1045"/>
      <c r="CR127" s="1045"/>
      <c r="CS127" s="1045"/>
      <c r="CT127" s="1045"/>
      <c r="CU127" s="1045"/>
      <c r="CV127" s="1045"/>
      <c r="CW127" s="1045"/>
      <c r="CX127" s="1045"/>
      <c r="CY127" s="1045"/>
      <c r="CZ127" s="1045"/>
      <c r="DA127" s="1045"/>
      <c r="DB127" s="1045"/>
      <c r="DC127" s="1045"/>
      <c r="DD127" s="1045"/>
      <c r="DE127" s="1045"/>
      <c r="DF127" s="1046"/>
      <c r="DG127" s="1047" t="s">
        <v>407</v>
      </c>
      <c r="DH127" s="1048"/>
      <c r="DI127" s="1048"/>
      <c r="DJ127" s="1048"/>
      <c r="DK127" s="1048"/>
      <c r="DL127" s="1048" t="s">
        <v>407</v>
      </c>
      <c r="DM127" s="1048"/>
      <c r="DN127" s="1048"/>
      <c r="DO127" s="1048"/>
      <c r="DP127" s="1048"/>
      <c r="DQ127" s="1048" t="s">
        <v>407</v>
      </c>
      <c r="DR127" s="1048"/>
      <c r="DS127" s="1048"/>
      <c r="DT127" s="1048"/>
      <c r="DU127" s="1048"/>
      <c r="DV127" s="1049" t="s">
        <v>407</v>
      </c>
      <c r="DW127" s="1049"/>
      <c r="DX127" s="1049"/>
      <c r="DY127" s="1049"/>
      <c r="DZ127" s="1050"/>
    </row>
    <row r="128" spans="1:130" s="197" customFormat="1" ht="26.25" customHeight="1">
      <c r="A128" s="1071" t="s">
        <v>478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479</v>
      </c>
      <c r="X128" s="1073"/>
      <c r="Y128" s="1073"/>
      <c r="Z128" s="1074"/>
      <c r="AA128" s="1089">
        <v>6618167</v>
      </c>
      <c r="AB128" s="1090"/>
      <c r="AC128" s="1090"/>
      <c r="AD128" s="1090"/>
      <c r="AE128" s="1091"/>
      <c r="AF128" s="1092">
        <v>6426077</v>
      </c>
      <c r="AG128" s="1090"/>
      <c r="AH128" s="1090"/>
      <c r="AI128" s="1090"/>
      <c r="AJ128" s="1091"/>
      <c r="AK128" s="1092">
        <v>6446106</v>
      </c>
      <c r="AL128" s="1090"/>
      <c r="AM128" s="1090"/>
      <c r="AN128" s="1090"/>
      <c r="AO128" s="1091"/>
      <c r="AP128" s="1093"/>
      <c r="AQ128" s="1094"/>
      <c r="AR128" s="1094"/>
      <c r="AS128" s="1094"/>
      <c r="AT128" s="1095"/>
      <c r="AU128" s="235"/>
      <c r="AV128" s="235"/>
      <c r="AW128" s="235"/>
      <c r="AX128" s="1054" t="s">
        <v>480</v>
      </c>
      <c r="AY128" s="950"/>
      <c r="AZ128" s="950"/>
      <c r="BA128" s="950"/>
      <c r="BB128" s="950"/>
      <c r="BC128" s="950"/>
      <c r="BD128" s="950"/>
      <c r="BE128" s="951"/>
      <c r="BF128" s="1066" t="s">
        <v>407</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481</v>
      </c>
      <c r="X129" s="1061"/>
      <c r="Y129" s="1061"/>
      <c r="Z129" s="1062"/>
      <c r="AA129" s="958">
        <v>158050999</v>
      </c>
      <c r="AB129" s="959"/>
      <c r="AC129" s="959"/>
      <c r="AD129" s="959"/>
      <c r="AE129" s="960"/>
      <c r="AF129" s="961">
        <v>159765089</v>
      </c>
      <c r="AG129" s="959"/>
      <c r="AH129" s="959"/>
      <c r="AI129" s="959"/>
      <c r="AJ129" s="960"/>
      <c r="AK129" s="961">
        <v>160524751</v>
      </c>
      <c r="AL129" s="959"/>
      <c r="AM129" s="959"/>
      <c r="AN129" s="959"/>
      <c r="AO129" s="960"/>
      <c r="AP129" s="1063"/>
      <c r="AQ129" s="1064"/>
      <c r="AR129" s="1064"/>
      <c r="AS129" s="1064"/>
      <c r="AT129" s="1065"/>
      <c r="AU129" s="235"/>
      <c r="AV129" s="235"/>
      <c r="AW129" s="235"/>
      <c r="AX129" s="1054" t="s">
        <v>482</v>
      </c>
      <c r="AY129" s="950"/>
      <c r="AZ129" s="950"/>
      <c r="BA129" s="950"/>
      <c r="BB129" s="950"/>
      <c r="BC129" s="950"/>
      <c r="BD129" s="950"/>
      <c r="BE129" s="951"/>
      <c r="BF129" s="1055">
        <v>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483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484</v>
      </c>
      <c r="X130" s="1061"/>
      <c r="Y130" s="1061"/>
      <c r="Z130" s="1062"/>
      <c r="AA130" s="958">
        <v>19658011</v>
      </c>
      <c r="AB130" s="959"/>
      <c r="AC130" s="959"/>
      <c r="AD130" s="959"/>
      <c r="AE130" s="960"/>
      <c r="AF130" s="961">
        <v>19861000</v>
      </c>
      <c r="AG130" s="959"/>
      <c r="AH130" s="959"/>
      <c r="AI130" s="959"/>
      <c r="AJ130" s="960"/>
      <c r="AK130" s="961">
        <v>20632308</v>
      </c>
      <c r="AL130" s="959"/>
      <c r="AM130" s="959"/>
      <c r="AN130" s="959"/>
      <c r="AO130" s="960"/>
      <c r="AP130" s="1063"/>
      <c r="AQ130" s="1064"/>
      <c r="AR130" s="1064"/>
      <c r="AS130" s="1064"/>
      <c r="AT130" s="1065"/>
      <c r="AU130" s="235"/>
      <c r="AV130" s="235"/>
      <c r="AW130" s="235"/>
      <c r="AX130" s="1113" t="s">
        <v>485</v>
      </c>
      <c r="AY130" s="1045"/>
      <c r="AZ130" s="1045"/>
      <c r="BA130" s="1045"/>
      <c r="BB130" s="1045"/>
      <c r="BC130" s="1045"/>
      <c r="BD130" s="1045"/>
      <c r="BE130" s="1046"/>
      <c r="BF130" s="1075">
        <v>122.4</v>
      </c>
      <c r="BG130" s="1076"/>
      <c r="BH130" s="1076"/>
      <c r="BI130" s="1076"/>
      <c r="BJ130" s="1076"/>
      <c r="BK130" s="1076"/>
      <c r="BL130" s="1077"/>
      <c r="BM130" s="1075">
        <v>400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486</v>
      </c>
      <c r="X131" s="1084"/>
      <c r="Y131" s="1084"/>
      <c r="Z131" s="1085"/>
      <c r="AA131" s="997">
        <v>138392988</v>
      </c>
      <c r="AB131" s="998"/>
      <c r="AC131" s="998"/>
      <c r="AD131" s="998"/>
      <c r="AE131" s="999"/>
      <c r="AF131" s="1000">
        <v>139904089</v>
      </c>
      <c r="AG131" s="998"/>
      <c r="AH131" s="998"/>
      <c r="AI131" s="998"/>
      <c r="AJ131" s="999"/>
      <c r="AK131" s="1000">
        <v>139892443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487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488</v>
      </c>
      <c r="W132" s="1101"/>
      <c r="X132" s="1101"/>
      <c r="Y132" s="1101"/>
      <c r="Z132" s="1102"/>
      <c r="AA132" s="1103">
        <v>10.347407199999999</v>
      </c>
      <c r="AB132" s="1104"/>
      <c r="AC132" s="1104"/>
      <c r="AD132" s="1104"/>
      <c r="AE132" s="1105"/>
      <c r="AF132" s="1106">
        <v>10.00007226</v>
      </c>
      <c r="AG132" s="1104"/>
      <c r="AH132" s="1104"/>
      <c r="AI132" s="1104"/>
      <c r="AJ132" s="1105"/>
      <c r="AK132" s="1106">
        <v>9.3788890370000004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489</v>
      </c>
      <c r="W133" s="1108"/>
      <c r="X133" s="1108"/>
      <c r="Y133" s="1108"/>
      <c r="Z133" s="1109"/>
      <c r="AA133" s="1110">
        <v>11.1</v>
      </c>
      <c r="AB133" s="1111"/>
      <c r="AC133" s="1111"/>
      <c r="AD133" s="1111"/>
      <c r="AE133" s="1112"/>
      <c r="AF133" s="1110">
        <v>10.6</v>
      </c>
      <c r="AG133" s="1111"/>
      <c r="AH133" s="1111"/>
      <c r="AI133" s="1111"/>
      <c r="AJ133" s="1112"/>
      <c r="AK133" s="1110">
        <v>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showRuler="0" zoomScale="85" zoomScaleNormal="85" zoomScaleSheetLayoutView="100" zoomScalePage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490</v>
      </c>
      <c r="B5" s="246"/>
      <c r="C5" s="246"/>
      <c r="D5" s="246"/>
      <c r="E5" s="246"/>
      <c r="F5" s="246"/>
      <c r="G5" s="246"/>
      <c r="H5" s="246"/>
      <c r="I5" s="246"/>
      <c r="J5" s="246"/>
      <c r="K5" s="246"/>
      <c r="L5" s="246"/>
      <c r="M5" s="246"/>
      <c r="N5" s="246"/>
      <c r="O5" s="247"/>
    </row>
    <row r="6" spans="1:16" ht="13.2">
      <c r="A6" s="248"/>
      <c r="B6" s="244"/>
      <c r="C6" s="244"/>
      <c r="D6" s="244"/>
      <c r="E6" s="244"/>
      <c r="F6" s="244"/>
      <c r="G6" s="249" t="s">
        <v>491</v>
      </c>
      <c r="H6" s="249"/>
      <c r="I6" s="249"/>
      <c r="J6" s="249"/>
      <c r="K6" s="244"/>
      <c r="L6" s="244"/>
      <c r="M6" s="244"/>
      <c r="N6" s="244"/>
    </row>
    <row r="7" spans="1:16" ht="13.2">
      <c r="A7" s="248"/>
      <c r="B7" s="244"/>
      <c r="C7" s="244"/>
      <c r="D7" s="244"/>
      <c r="E7" s="244"/>
      <c r="F7" s="244"/>
      <c r="G7" s="251"/>
      <c r="H7" s="252"/>
      <c r="I7" s="252"/>
      <c r="J7" s="253"/>
      <c r="K7" s="1117" t="s">
        <v>492</v>
      </c>
      <c r="L7" s="254"/>
      <c r="M7" s="255" t="s">
        <v>493</v>
      </c>
      <c r="N7" s="256"/>
    </row>
    <row r="8" spans="1:16" ht="13.2">
      <c r="A8" s="248"/>
      <c r="B8" s="244"/>
      <c r="C8" s="244"/>
      <c r="D8" s="244"/>
      <c r="E8" s="244"/>
      <c r="F8" s="244"/>
      <c r="G8" s="257"/>
      <c r="H8" s="258"/>
      <c r="I8" s="258"/>
      <c r="J8" s="259"/>
      <c r="K8" s="1118"/>
      <c r="L8" s="260" t="s">
        <v>494</v>
      </c>
      <c r="M8" s="261" t="s">
        <v>495</v>
      </c>
      <c r="N8" s="262" t="s">
        <v>496</v>
      </c>
    </row>
    <row r="9" spans="1:16" ht="13.2">
      <c r="A9" s="248"/>
      <c r="B9" s="244"/>
      <c r="C9" s="244"/>
      <c r="D9" s="244"/>
      <c r="E9" s="244"/>
      <c r="F9" s="244"/>
      <c r="G9" s="1119" t="s">
        <v>497</v>
      </c>
      <c r="H9" s="1120"/>
      <c r="I9" s="1120"/>
      <c r="J9" s="1121"/>
      <c r="K9" s="263">
        <v>48486615</v>
      </c>
      <c r="L9" s="264">
        <v>65976</v>
      </c>
      <c r="M9" s="265">
        <v>63107</v>
      </c>
      <c r="N9" s="266">
        <v>4.5</v>
      </c>
    </row>
    <row r="10" spans="1:16" ht="13.2">
      <c r="A10" s="248"/>
      <c r="B10" s="244"/>
      <c r="C10" s="244"/>
      <c r="D10" s="244"/>
      <c r="E10" s="244"/>
      <c r="F10" s="244"/>
      <c r="G10" s="1119" t="s">
        <v>498</v>
      </c>
      <c r="H10" s="1120"/>
      <c r="I10" s="1120"/>
      <c r="J10" s="1121"/>
      <c r="K10" s="267">
        <v>1327934</v>
      </c>
      <c r="L10" s="268">
        <v>1807</v>
      </c>
      <c r="M10" s="269">
        <v>1396</v>
      </c>
      <c r="N10" s="270">
        <v>29.4</v>
      </c>
    </row>
    <row r="11" spans="1:16" ht="13.5" customHeight="1">
      <c r="A11" s="248"/>
      <c r="B11" s="244"/>
      <c r="C11" s="244"/>
      <c r="D11" s="244"/>
      <c r="E11" s="244"/>
      <c r="F11" s="244"/>
      <c r="G11" s="1119" t="s">
        <v>499</v>
      </c>
      <c r="H11" s="1120"/>
      <c r="I11" s="1120"/>
      <c r="J11" s="1121"/>
      <c r="K11" s="267">
        <v>285078</v>
      </c>
      <c r="L11" s="268">
        <v>388</v>
      </c>
      <c r="M11" s="269">
        <v>49</v>
      </c>
      <c r="N11" s="270">
        <v>691.8</v>
      </c>
    </row>
    <row r="12" spans="1:16" ht="13.5" customHeight="1">
      <c r="A12" s="248"/>
      <c r="B12" s="244"/>
      <c r="C12" s="244"/>
      <c r="D12" s="244"/>
      <c r="E12" s="244"/>
      <c r="F12" s="244"/>
      <c r="G12" s="1119" t="s">
        <v>500</v>
      </c>
      <c r="H12" s="1120"/>
      <c r="I12" s="1120"/>
      <c r="J12" s="1121"/>
      <c r="K12" s="267">
        <v>629022</v>
      </c>
      <c r="L12" s="268">
        <v>856</v>
      </c>
      <c r="M12" s="269">
        <v>1372</v>
      </c>
      <c r="N12" s="270">
        <v>-37.6</v>
      </c>
    </row>
    <row r="13" spans="1:16" ht="13.5" customHeight="1">
      <c r="A13" s="248"/>
      <c r="B13" s="244"/>
      <c r="C13" s="244"/>
      <c r="D13" s="244"/>
      <c r="E13" s="244"/>
      <c r="F13" s="244"/>
      <c r="G13" s="1119" t="s">
        <v>501</v>
      </c>
      <c r="H13" s="1120"/>
      <c r="I13" s="1120"/>
      <c r="J13" s="1121"/>
      <c r="K13" s="267" t="s">
        <v>502</v>
      </c>
      <c r="L13" s="268" t="s">
        <v>502</v>
      </c>
      <c r="M13" s="269">
        <v>15</v>
      </c>
      <c r="N13" s="270" t="s">
        <v>502</v>
      </c>
    </row>
    <row r="14" spans="1:16" ht="13.5" customHeight="1">
      <c r="A14" s="248"/>
      <c r="B14" s="244"/>
      <c r="C14" s="244"/>
      <c r="D14" s="244"/>
      <c r="E14" s="244"/>
      <c r="F14" s="244"/>
      <c r="G14" s="1119" t="s">
        <v>503</v>
      </c>
      <c r="H14" s="1120"/>
      <c r="I14" s="1120"/>
      <c r="J14" s="1121"/>
      <c r="K14" s="267">
        <v>1713593</v>
      </c>
      <c r="L14" s="268">
        <v>2332</v>
      </c>
      <c r="M14" s="269">
        <v>1866</v>
      </c>
      <c r="N14" s="270">
        <v>25</v>
      </c>
    </row>
    <row r="15" spans="1:16" ht="13.5" customHeight="1">
      <c r="A15" s="248"/>
      <c r="B15" s="244"/>
      <c r="C15" s="244"/>
      <c r="D15" s="244"/>
      <c r="E15" s="244"/>
      <c r="F15" s="244"/>
      <c r="G15" s="1119" t="s">
        <v>504</v>
      </c>
      <c r="H15" s="1120"/>
      <c r="I15" s="1120"/>
      <c r="J15" s="1121"/>
      <c r="K15" s="267">
        <v>260400</v>
      </c>
      <c r="L15" s="268">
        <v>354</v>
      </c>
      <c r="M15" s="269">
        <v>1215</v>
      </c>
      <c r="N15" s="270">
        <v>-70.900000000000006</v>
      </c>
    </row>
    <row r="16" spans="1:16" ht="13.2">
      <c r="A16" s="248"/>
      <c r="B16" s="244"/>
      <c r="C16" s="244"/>
      <c r="D16" s="244"/>
      <c r="E16" s="244"/>
      <c r="F16" s="244"/>
      <c r="G16" s="1122" t="s">
        <v>505</v>
      </c>
      <c r="H16" s="1123"/>
      <c r="I16" s="1123"/>
      <c r="J16" s="1124"/>
      <c r="K16" s="268">
        <v>-3946816</v>
      </c>
      <c r="L16" s="268">
        <v>-5370</v>
      </c>
      <c r="M16" s="269">
        <v>-5468</v>
      </c>
      <c r="N16" s="270">
        <v>-1.8</v>
      </c>
    </row>
    <row r="17" spans="1:16" ht="13.2">
      <c r="A17" s="248"/>
      <c r="B17" s="244"/>
      <c r="C17" s="244"/>
      <c r="D17" s="244"/>
      <c r="E17" s="244"/>
      <c r="F17" s="244"/>
      <c r="G17" s="1122" t="s">
        <v>171</v>
      </c>
      <c r="H17" s="1123"/>
      <c r="I17" s="1123"/>
      <c r="J17" s="1124"/>
      <c r="K17" s="268">
        <v>48755826</v>
      </c>
      <c r="L17" s="268">
        <v>66342</v>
      </c>
      <c r="M17" s="269">
        <v>63553</v>
      </c>
      <c r="N17" s="270">
        <v>4.4000000000000004</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506</v>
      </c>
      <c r="H19" s="244"/>
      <c r="I19" s="244"/>
      <c r="J19" s="244"/>
      <c r="K19" s="244"/>
      <c r="L19" s="244"/>
      <c r="M19" s="244"/>
      <c r="N19" s="244"/>
    </row>
    <row r="20" spans="1:16" ht="13.2">
      <c r="A20" s="248"/>
      <c r="B20" s="244"/>
      <c r="C20" s="244"/>
      <c r="D20" s="244"/>
      <c r="E20" s="244"/>
      <c r="F20" s="244"/>
      <c r="G20" s="272"/>
      <c r="H20" s="273"/>
      <c r="I20" s="273"/>
      <c r="J20" s="274"/>
      <c r="K20" s="275" t="s">
        <v>507</v>
      </c>
      <c r="L20" s="276" t="s">
        <v>508</v>
      </c>
      <c r="M20" s="277" t="s">
        <v>509</v>
      </c>
      <c r="N20" s="278"/>
    </row>
    <row r="21" spans="1:16" s="284" customFormat="1" ht="13.2">
      <c r="A21" s="279"/>
      <c r="B21" s="249"/>
      <c r="C21" s="249"/>
      <c r="D21" s="249"/>
      <c r="E21" s="249"/>
      <c r="F21" s="249"/>
      <c r="G21" s="1114" t="s">
        <v>510</v>
      </c>
      <c r="H21" s="1115"/>
      <c r="I21" s="1115"/>
      <c r="J21" s="1116"/>
      <c r="K21" s="280">
        <v>6.77</v>
      </c>
      <c r="L21" s="281">
        <v>6.55</v>
      </c>
      <c r="M21" s="282">
        <v>0.22</v>
      </c>
      <c r="N21" s="249"/>
      <c r="O21" s="283"/>
      <c r="P21" s="279"/>
    </row>
    <row r="22" spans="1:16" s="284" customFormat="1" ht="13.2">
      <c r="A22" s="279"/>
      <c r="B22" s="249"/>
      <c r="C22" s="249"/>
      <c r="D22" s="249"/>
      <c r="E22" s="249"/>
      <c r="F22" s="249"/>
      <c r="G22" s="1114" t="s">
        <v>511</v>
      </c>
      <c r="H22" s="1115"/>
      <c r="I22" s="1115"/>
      <c r="J22" s="1116"/>
      <c r="K22" s="285">
        <v>100</v>
      </c>
      <c r="L22" s="286">
        <v>101.2</v>
      </c>
      <c r="M22" s="287">
        <v>-1.2</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512</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513</v>
      </c>
      <c r="H29" s="249"/>
      <c r="I29" s="249"/>
      <c r="J29" s="249"/>
      <c r="K29" s="244"/>
      <c r="L29" s="244"/>
      <c r="M29" s="244"/>
      <c r="N29" s="244"/>
      <c r="O29" s="293"/>
    </row>
    <row r="30" spans="1:16" ht="13.2">
      <c r="A30" s="248"/>
      <c r="B30" s="244"/>
      <c r="C30" s="244"/>
      <c r="D30" s="244"/>
      <c r="E30" s="244"/>
      <c r="F30" s="244"/>
      <c r="G30" s="251"/>
      <c r="H30" s="252"/>
      <c r="I30" s="252"/>
      <c r="J30" s="253"/>
      <c r="K30" s="1117" t="s">
        <v>492</v>
      </c>
      <c r="L30" s="254"/>
      <c r="M30" s="255" t="s">
        <v>493</v>
      </c>
      <c r="N30" s="256"/>
    </row>
    <row r="31" spans="1:16" ht="13.2">
      <c r="A31" s="248"/>
      <c r="B31" s="244"/>
      <c r="C31" s="244"/>
      <c r="D31" s="244"/>
      <c r="E31" s="244"/>
      <c r="F31" s="244"/>
      <c r="G31" s="257"/>
      <c r="H31" s="258"/>
      <c r="I31" s="258"/>
      <c r="J31" s="259"/>
      <c r="K31" s="1118"/>
      <c r="L31" s="260" t="s">
        <v>494</v>
      </c>
      <c r="M31" s="261" t="s">
        <v>495</v>
      </c>
      <c r="N31" s="262" t="s">
        <v>496</v>
      </c>
    </row>
    <row r="32" spans="1:16" ht="27" customHeight="1">
      <c r="A32" s="248"/>
      <c r="B32" s="244"/>
      <c r="C32" s="244"/>
      <c r="D32" s="244"/>
      <c r="E32" s="244"/>
      <c r="F32" s="244"/>
      <c r="G32" s="1130" t="s">
        <v>514</v>
      </c>
      <c r="H32" s="1131"/>
      <c r="I32" s="1131"/>
      <c r="J32" s="1132"/>
      <c r="K32" s="294">
        <v>32130966</v>
      </c>
      <c r="L32" s="294">
        <v>43721</v>
      </c>
      <c r="M32" s="295">
        <v>34659</v>
      </c>
      <c r="N32" s="296">
        <v>26.1</v>
      </c>
    </row>
    <row r="33" spans="1:16" ht="13.5" customHeight="1">
      <c r="A33" s="248"/>
      <c r="B33" s="244"/>
      <c r="C33" s="244"/>
      <c r="D33" s="244"/>
      <c r="E33" s="244"/>
      <c r="F33" s="244"/>
      <c r="G33" s="1130" t="s">
        <v>515</v>
      </c>
      <c r="H33" s="1131"/>
      <c r="I33" s="1131"/>
      <c r="J33" s="1132"/>
      <c r="K33" s="294" t="s">
        <v>502</v>
      </c>
      <c r="L33" s="294" t="s">
        <v>502</v>
      </c>
      <c r="M33" s="295">
        <v>4073</v>
      </c>
      <c r="N33" s="296" t="s">
        <v>502</v>
      </c>
    </row>
    <row r="34" spans="1:16" ht="27" customHeight="1">
      <c r="A34" s="248"/>
      <c r="B34" s="244"/>
      <c r="C34" s="244"/>
      <c r="D34" s="244"/>
      <c r="E34" s="244"/>
      <c r="F34" s="244"/>
      <c r="G34" s="1130" t="s">
        <v>516</v>
      </c>
      <c r="H34" s="1131"/>
      <c r="I34" s="1131"/>
      <c r="J34" s="1132"/>
      <c r="K34" s="294">
        <v>666667</v>
      </c>
      <c r="L34" s="294">
        <v>907</v>
      </c>
      <c r="M34" s="295">
        <v>20339</v>
      </c>
      <c r="N34" s="296">
        <v>-95.5</v>
      </c>
    </row>
    <row r="35" spans="1:16" ht="27" customHeight="1">
      <c r="A35" s="248"/>
      <c r="B35" s="244"/>
      <c r="C35" s="244"/>
      <c r="D35" s="244"/>
      <c r="E35" s="244"/>
      <c r="F35" s="244"/>
      <c r="G35" s="1130" t="s">
        <v>517</v>
      </c>
      <c r="H35" s="1131"/>
      <c r="I35" s="1131"/>
      <c r="J35" s="1132"/>
      <c r="K35" s="294">
        <v>6782159</v>
      </c>
      <c r="L35" s="294">
        <v>9228</v>
      </c>
      <c r="M35" s="295">
        <v>13347</v>
      </c>
      <c r="N35" s="296">
        <v>-30.9</v>
      </c>
    </row>
    <row r="36" spans="1:16" ht="27" customHeight="1">
      <c r="A36" s="248"/>
      <c r="B36" s="244"/>
      <c r="C36" s="244"/>
      <c r="D36" s="244"/>
      <c r="E36" s="244"/>
      <c r="F36" s="244"/>
      <c r="G36" s="1130" t="s">
        <v>518</v>
      </c>
      <c r="H36" s="1131"/>
      <c r="I36" s="1131"/>
      <c r="J36" s="1132"/>
      <c r="K36" s="294">
        <v>253679</v>
      </c>
      <c r="L36" s="294">
        <v>345</v>
      </c>
      <c r="M36" s="295">
        <v>214</v>
      </c>
      <c r="N36" s="296">
        <v>61.2</v>
      </c>
    </row>
    <row r="37" spans="1:16" ht="13.5" customHeight="1">
      <c r="A37" s="248"/>
      <c r="B37" s="244"/>
      <c r="C37" s="244"/>
      <c r="D37" s="244"/>
      <c r="E37" s="244"/>
      <c r="F37" s="244"/>
      <c r="G37" s="1130" t="s">
        <v>519</v>
      </c>
      <c r="H37" s="1131"/>
      <c r="I37" s="1131"/>
      <c r="J37" s="1132"/>
      <c r="K37" s="294">
        <v>362180</v>
      </c>
      <c r="L37" s="294">
        <v>493</v>
      </c>
      <c r="M37" s="295">
        <v>1185</v>
      </c>
      <c r="N37" s="296">
        <v>-58.4</v>
      </c>
    </row>
    <row r="38" spans="1:16" ht="27" customHeight="1">
      <c r="A38" s="248"/>
      <c r="B38" s="244"/>
      <c r="C38" s="244"/>
      <c r="D38" s="244"/>
      <c r="E38" s="244"/>
      <c r="F38" s="244"/>
      <c r="G38" s="1133" t="s">
        <v>520</v>
      </c>
      <c r="H38" s="1134"/>
      <c r="I38" s="1134"/>
      <c r="J38" s="1135"/>
      <c r="K38" s="297">
        <v>3120</v>
      </c>
      <c r="L38" s="297">
        <v>4</v>
      </c>
      <c r="M38" s="298">
        <v>8</v>
      </c>
      <c r="N38" s="299">
        <v>-50</v>
      </c>
      <c r="O38" s="293"/>
    </row>
    <row r="39" spans="1:16" ht="13.2">
      <c r="A39" s="248"/>
      <c r="B39" s="244"/>
      <c r="C39" s="244"/>
      <c r="D39" s="244"/>
      <c r="E39" s="244"/>
      <c r="F39" s="244"/>
      <c r="G39" s="1133" t="s">
        <v>521</v>
      </c>
      <c r="H39" s="1134"/>
      <c r="I39" s="1134"/>
      <c r="J39" s="1135"/>
      <c r="K39" s="300">
        <v>-6446106</v>
      </c>
      <c r="L39" s="300">
        <v>-8771</v>
      </c>
      <c r="M39" s="301">
        <v>-16624</v>
      </c>
      <c r="N39" s="302">
        <v>-47.2</v>
      </c>
      <c r="O39" s="293"/>
    </row>
    <row r="40" spans="1:16" ht="27" customHeight="1">
      <c r="A40" s="248"/>
      <c r="B40" s="244"/>
      <c r="C40" s="244"/>
      <c r="D40" s="244"/>
      <c r="E40" s="244"/>
      <c r="F40" s="244"/>
      <c r="G40" s="1130" t="s">
        <v>522</v>
      </c>
      <c r="H40" s="1131"/>
      <c r="I40" s="1131"/>
      <c r="J40" s="1132"/>
      <c r="K40" s="300">
        <v>-20632308</v>
      </c>
      <c r="L40" s="300">
        <v>-28074</v>
      </c>
      <c r="M40" s="301">
        <v>-34764</v>
      </c>
      <c r="N40" s="302">
        <v>-19.2</v>
      </c>
      <c r="O40" s="293"/>
    </row>
    <row r="41" spans="1:16" ht="13.2">
      <c r="A41" s="248"/>
      <c r="B41" s="244"/>
      <c r="C41" s="244"/>
      <c r="D41" s="244"/>
      <c r="E41" s="244"/>
      <c r="F41" s="244"/>
      <c r="G41" s="1136" t="s">
        <v>282</v>
      </c>
      <c r="H41" s="1137"/>
      <c r="I41" s="1137"/>
      <c r="J41" s="1138"/>
      <c r="K41" s="294">
        <v>13120357</v>
      </c>
      <c r="L41" s="300">
        <v>17853</v>
      </c>
      <c r="M41" s="301">
        <v>22437</v>
      </c>
      <c r="N41" s="302">
        <v>-20.399999999999999</v>
      </c>
      <c r="O41" s="293"/>
    </row>
    <row r="42" spans="1:16" ht="13.2">
      <c r="A42" s="248"/>
      <c r="B42" s="244"/>
      <c r="C42" s="244"/>
      <c r="D42" s="244"/>
      <c r="E42" s="244"/>
      <c r="F42" s="244"/>
      <c r="G42" s="303" t="s">
        <v>523</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524</v>
      </c>
      <c r="B47" s="244"/>
      <c r="C47" s="244"/>
      <c r="D47" s="244"/>
      <c r="E47" s="244"/>
      <c r="F47" s="244"/>
      <c r="G47" s="244"/>
      <c r="H47" s="244"/>
      <c r="I47" s="244"/>
      <c r="J47" s="244"/>
      <c r="K47" s="244"/>
      <c r="L47" s="244"/>
      <c r="M47" s="244"/>
      <c r="N47" s="244"/>
    </row>
    <row r="48" spans="1:16" ht="13.2">
      <c r="A48" s="248"/>
      <c r="B48" s="244"/>
      <c r="C48" s="244"/>
      <c r="D48" s="244"/>
      <c r="E48" s="244"/>
      <c r="F48" s="244"/>
      <c r="G48" s="308" t="s">
        <v>525</v>
      </c>
      <c r="H48" s="308"/>
      <c r="I48" s="308"/>
      <c r="J48" s="308"/>
      <c r="K48" s="308"/>
      <c r="L48" s="308"/>
      <c r="M48" s="309"/>
      <c r="N48" s="308"/>
    </row>
    <row r="49" spans="1:14" ht="13.5" customHeight="1">
      <c r="A49" s="248"/>
      <c r="B49" s="244"/>
      <c r="C49" s="244"/>
      <c r="D49" s="244"/>
      <c r="E49" s="244"/>
      <c r="F49" s="244"/>
      <c r="G49" s="310"/>
      <c r="H49" s="311"/>
      <c r="I49" s="1125" t="s">
        <v>492</v>
      </c>
      <c r="J49" s="1127" t="s">
        <v>526</v>
      </c>
      <c r="K49" s="1128"/>
      <c r="L49" s="1128"/>
      <c r="M49" s="1128"/>
      <c r="N49" s="1129"/>
    </row>
    <row r="50" spans="1:14" ht="13.2">
      <c r="A50" s="248"/>
      <c r="B50" s="244"/>
      <c r="C50" s="244"/>
      <c r="D50" s="244"/>
      <c r="E50" s="244"/>
      <c r="F50" s="244"/>
      <c r="G50" s="312"/>
      <c r="H50" s="313"/>
      <c r="I50" s="1126"/>
      <c r="J50" s="314" t="s">
        <v>527</v>
      </c>
      <c r="K50" s="315" t="s">
        <v>528</v>
      </c>
      <c r="L50" s="316" t="s">
        <v>529</v>
      </c>
      <c r="M50" s="317" t="s">
        <v>530</v>
      </c>
      <c r="N50" s="318" t="s">
        <v>531</v>
      </c>
    </row>
    <row r="51" spans="1:14" ht="13.2">
      <c r="A51" s="248"/>
      <c r="B51" s="244"/>
      <c r="C51" s="244"/>
      <c r="D51" s="244"/>
      <c r="E51" s="244"/>
      <c r="F51" s="244"/>
      <c r="G51" s="310" t="s">
        <v>532</v>
      </c>
      <c r="H51" s="311"/>
      <c r="I51" s="319">
        <v>36098773</v>
      </c>
      <c r="J51" s="320">
        <v>49807</v>
      </c>
      <c r="K51" s="321">
        <v>13</v>
      </c>
      <c r="L51" s="322">
        <v>47155</v>
      </c>
      <c r="M51" s="323">
        <v>-1</v>
      </c>
      <c r="N51" s="324">
        <v>14</v>
      </c>
    </row>
    <row r="52" spans="1:14" ht="13.2">
      <c r="A52" s="248"/>
      <c r="B52" s="244"/>
      <c r="C52" s="244"/>
      <c r="D52" s="244"/>
      <c r="E52" s="244"/>
      <c r="F52" s="244"/>
      <c r="G52" s="325"/>
      <c r="H52" s="326" t="s">
        <v>533</v>
      </c>
      <c r="I52" s="327">
        <v>19269493</v>
      </c>
      <c r="J52" s="328">
        <v>26587</v>
      </c>
      <c r="K52" s="329">
        <v>14.7</v>
      </c>
      <c r="L52" s="330">
        <v>26802</v>
      </c>
      <c r="M52" s="331">
        <v>-1.9</v>
      </c>
      <c r="N52" s="332">
        <v>16.600000000000001</v>
      </c>
    </row>
    <row r="53" spans="1:14" ht="13.2">
      <c r="A53" s="248"/>
      <c r="B53" s="244"/>
      <c r="C53" s="244"/>
      <c r="D53" s="244"/>
      <c r="E53" s="244"/>
      <c r="F53" s="244"/>
      <c r="G53" s="310" t="s">
        <v>534</v>
      </c>
      <c r="H53" s="311"/>
      <c r="I53" s="319">
        <v>33817635</v>
      </c>
      <c r="J53" s="320">
        <v>46645</v>
      </c>
      <c r="K53" s="321">
        <v>-6.3</v>
      </c>
      <c r="L53" s="322">
        <v>43858</v>
      </c>
      <c r="M53" s="323">
        <v>-7</v>
      </c>
      <c r="N53" s="324">
        <v>0.7</v>
      </c>
    </row>
    <row r="54" spans="1:14" ht="13.2">
      <c r="A54" s="248"/>
      <c r="B54" s="244"/>
      <c r="C54" s="244"/>
      <c r="D54" s="244"/>
      <c r="E54" s="244"/>
      <c r="F54" s="244"/>
      <c r="G54" s="325"/>
      <c r="H54" s="326" t="s">
        <v>533</v>
      </c>
      <c r="I54" s="327">
        <v>17713000</v>
      </c>
      <c r="J54" s="328">
        <v>24432</v>
      </c>
      <c r="K54" s="329">
        <v>-8.1</v>
      </c>
      <c r="L54" s="330">
        <v>23714</v>
      </c>
      <c r="M54" s="331">
        <v>-11.5</v>
      </c>
      <c r="N54" s="332">
        <v>3.4</v>
      </c>
    </row>
    <row r="55" spans="1:14" ht="13.2">
      <c r="A55" s="248"/>
      <c r="B55" s="244"/>
      <c r="C55" s="244"/>
      <c r="D55" s="244"/>
      <c r="E55" s="244"/>
      <c r="F55" s="244"/>
      <c r="G55" s="310" t="s">
        <v>535</v>
      </c>
      <c r="H55" s="311"/>
      <c r="I55" s="319">
        <v>35029319</v>
      </c>
      <c r="J55" s="320">
        <v>47866</v>
      </c>
      <c r="K55" s="321">
        <v>2.6</v>
      </c>
      <c r="L55" s="322">
        <v>47129</v>
      </c>
      <c r="M55" s="323">
        <v>7.5</v>
      </c>
      <c r="N55" s="324">
        <v>-4.9000000000000004</v>
      </c>
    </row>
    <row r="56" spans="1:14" ht="13.2">
      <c r="A56" s="248"/>
      <c r="B56" s="244"/>
      <c r="C56" s="244"/>
      <c r="D56" s="244"/>
      <c r="E56" s="244"/>
      <c r="F56" s="244"/>
      <c r="G56" s="325"/>
      <c r="H56" s="326" t="s">
        <v>533</v>
      </c>
      <c r="I56" s="327">
        <v>16484459</v>
      </c>
      <c r="J56" s="328">
        <v>22525</v>
      </c>
      <c r="K56" s="329">
        <v>-7.8</v>
      </c>
      <c r="L56" s="330">
        <v>23069</v>
      </c>
      <c r="M56" s="331">
        <v>-2.7</v>
      </c>
      <c r="N56" s="332">
        <v>-5.0999999999999996</v>
      </c>
    </row>
    <row r="57" spans="1:14" ht="13.2">
      <c r="A57" s="248"/>
      <c r="B57" s="244"/>
      <c r="C57" s="244"/>
      <c r="D57" s="244"/>
      <c r="E57" s="244"/>
      <c r="F57" s="244"/>
      <c r="G57" s="310" t="s">
        <v>536</v>
      </c>
      <c r="H57" s="311"/>
      <c r="I57" s="319">
        <v>46155053</v>
      </c>
      <c r="J57" s="320">
        <v>62857</v>
      </c>
      <c r="K57" s="321">
        <v>31.3</v>
      </c>
      <c r="L57" s="322">
        <v>50848</v>
      </c>
      <c r="M57" s="323">
        <v>7.9</v>
      </c>
      <c r="N57" s="324">
        <v>23.4</v>
      </c>
    </row>
    <row r="58" spans="1:14" ht="13.2">
      <c r="A58" s="248"/>
      <c r="B58" s="244"/>
      <c r="C58" s="244"/>
      <c r="D58" s="244"/>
      <c r="E58" s="244"/>
      <c r="F58" s="244"/>
      <c r="G58" s="325"/>
      <c r="H58" s="326" t="s">
        <v>533</v>
      </c>
      <c r="I58" s="327">
        <v>20273505</v>
      </c>
      <c r="J58" s="328">
        <v>27610</v>
      </c>
      <c r="K58" s="329">
        <v>22.6</v>
      </c>
      <c r="L58" s="330">
        <v>22583</v>
      </c>
      <c r="M58" s="331">
        <v>-2.1</v>
      </c>
      <c r="N58" s="332">
        <v>24.7</v>
      </c>
    </row>
    <row r="59" spans="1:14" ht="13.2">
      <c r="A59" s="248"/>
      <c r="B59" s="244"/>
      <c r="C59" s="244"/>
      <c r="D59" s="244"/>
      <c r="E59" s="244"/>
      <c r="F59" s="244"/>
      <c r="G59" s="310" t="s">
        <v>537</v>
      </c>
      <c r="H59" s="311"/>
      <c r="I59" s="319">
        <v>43797085</v>
      </c>
      <c r="J59" s="320">
        <v>59595</v>
      </c>
      <c r="K59" s="321">
        <v>-5.2</v>
      </c>
      <c r="L59" s="322">
        <v>53572</v>
      </c>
      <c r="M59" s="323">
        <v>5.4</v>
      </c>
      <c r="N59" s="324">
        <v>-10.6</v>
      </c>
    </row>
    <row r="60" spans="1:14" ht="13.2">
      <c r="A60" s="248"/>
      <c r="B60" s="244"/>
      <c r="C60" s="244"/>
      <c r="D60" s="244"/>
      <c r="E60" s="244"/>
      <c r="F60" s="244"/>
      <c r="G60" s="325"/>
      <c r="H60" s="326" t="s">
        <v>533</v>
      </c>
      <c r="I60" s="333">
        <v>19270159</v>
      </c>
      <c r="J60" s="328">
        <v>26221</v>
      </c>
      <c r="K60" s="329">
        <v>-5</v>
      </c>
      <c r="L60" s="330">
        <v>25259</v>
      </c>
      <c r="M60" s="331">
        <v>11.8</v>
      </c>
      <c r="N60" s="332">
        <v>-16.8</v>
      </c>
    </row>
    <row r="61" spans="1:14" ht="13.2">
      <c r="A61" s="248"/>
      <c r="B61" s="244"/>
      <c r="C61" s="244"/>
      <c r="D61" s="244"/>
      <c r="E61" s="244"/>
      <c r="F61" s="244"/>
      <c r="G61" s="310" t="s">
        <v>538</v>
      </c>
      <c r="H61" s="334"/>
      <c r="I61" s="335">
        <v>38979573</v>
      </c>
      <c r="J61" s="336">
        <v>53354</v>
      </c>
      <c r="K61" s="337">
        <v>7.1</v>
      </c>
      <c r="L61" s="338">
        <v>48512</v>
      </c>
      <c r="M61" s="339">
        <v>2.6</v>
      </c>
      <c r="N61" s="324">
        <v>4.5</v>
      </c>
    </row>
    <row r="62" spans="1:14" ht="13.2">
      <c r="A62" s="248"/>
      <c r="B62" s="244"/>
      <c r="C62" s="244"/>
      <c r="D62" s="244"/>
      <c r="E62" s="244"/>
      <c r="F62" s="244"/>
      <c r="G62" s="325"/>
      <c r="H62" s="326" t="s">
        <v>533</v>
      </c>
      <c r="I62" s="327">
        <v>18602123</v>
      </c>
      <c r="J62" s="328">
        <v>25475</v>
      </c>
      <c r="K62" s="329">
        <v>3.3</v>
      </c>
      <c r="L62" s="330">
        <v>24285</v>
      </c>
      <c r="M62" s="331">
        <v>-1.3</v>
      </c>
      <c r="N62" s="332">
        <v>4.5999999999999996</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39" t="s">
        <v>3</v>
      </c>
      <c r="D47" s="1139"/>
      <c r="E47" s="1140"/>
      <c r="F47" s="11">
        <v>7.72</v>
      </c>
      <c r="G47" s="12">
        <v>7.43</v>
      </c>
      <c r="H47" s="12">
        <v>6.86</v>
      </c>
      <c r="I47" s="12">
        <v>6.29</v>
      </c>
      <c r="J47" s="13">
        <v>6.27</v>
      </c>
    </row>
    <row r="48" spans="2:10" ht="57.75" customHeight="1">
      <c r="B48" s="14"/>
      <c r="C48" s="1141" t="s">
        <v>4</v>
      </c>
      <c r="D48" s="1141"/>
      <c r="E48" s="1142"/>
      <c r="F48" s="15">
        <v>2.5499999999999998</v>
      </c>
      <c r="G48" s="16">
        <v>2.25</v>
      </c>
      <c r="H48" s="16">
        <v>1.82</v>
      </c>
      <c r="I48" s="16">
        <v>2.15</v>
      </c>
      <c r="J48" s="17">
        <v>1.87</v>
      </c>
    </row>
    <row r="49" spans="2:10" ht="57.75" customHeight="1" thickBot="1">
      <c r="B49" s="18"/>
      <c r="C49" s="1143" t="s">
        <v>5</v>
      </c>
      <c r="D49" s="1143"/>
      <c r="E49" s="1144"/>
      <c r="F49" s="19" t="s">
        <v>545</v>
      </c>
      <c r="G49" s="20" t="s">
        <v>546</v>
      </c>
      <c r="H49" s="20" t="s">
        <v>547</v>
      </c>
      <c r="I49" s="20" t="s">
        <v>546</v>
      </c>
      <c r="J49" s="21" t="s">
        <v>548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51" t="s">
        <v>549</v>
      </c>
      <c r="D34" s="1151"/>
      <c r="E34" s="1152"/>
      <c r="F34" s="32" t="s">
        <v>550</v>
      </c>
      <c r="G34" s="33" t="s">
        <v>551</v>
      </c>
      <c r="H34" s="33" t="s">
        <v>552</v>
      </c>
      <c r="I34" s="33" t="s">
        <v>553</v>
      </c>
      <c r="J34" s="34" t="s">
        <v>554</v>
      </c>
      <c r="K34" s="22"/>
      <c r="L34" s="22"/>
      <c r="M34" s="22"/>
      <c r="N34" s="22"/>
      <c r="O34" s="22"/>
      <c r="P34" s="22"/>
    </row>
    <row r="35" spans="1:16" ht="39" customHeight="1">
      <c r="A35" s="22"/>
      <c r="B35" s="35"/>
      <c r="C35" s="1145" t="s">
        <v>555</v>
      </c>
      <c r="D35" s="1146"/>
      <c r="E35" s="1147"/>
      <c r="F35" s="36" t="s">
        <v>556</v>
      </c>
      <c r="G35" s="37" t="s">
        <v>557</v>
      </c>
      <c r="H35" s="37" t="s">
        <v>558</v>
      </c>
      <c r="I35" s="37" t="s">
        <v>559</v>
      </c>
      <c r="J35" s="38" t="s">
        <v>560</v>
      </c>
      <c r="K35" s="22"/>
      <c r="L35" s="22"/>
      <c r="M35" s="22"/>
      <c r="N35" s="22"/>
      <c r="O35" s="22"/>
      <c r="P35" s="22"/>
    </row>
    <row r="36" spans="1:16" ht="39" customHeight="1">
      <c r="A36" s="22"/>
      <c r="B36" s="35"/>
      <c r="C36" s="1145" t="s">
        <v>561</v>
      </c>
      <c r="D36" s="1146"/>
      <c r="E36" s="1147"/>
      <c r="F36" s="36">
        <v>6.78</v>
      </c>
      <c r="G36" s="37">
        <v>7.21</v>
      </c>
      <c r="H36" s="37">
        <v>7</v>
      </c>
      <c r="I36" s="37">
        <v>6.84</v>
      </c>
      <c r="J36" s="38">
        <v>7.19</v>
      </c>
      <c r="K36" s="22"/>
      <c r="L36" s="22"/>
      <c r="M36" s="22"/>
      <c r="N36" s="22"/>
      <c r="O36" s="22"/>
      <c r="P36" s="22"/>
    </row>
    <row r="37" spans="1:16" ht="39" customHeight="1">
      <c r="A37" s="22"/>
      <c r="B37" s="35"/>
      <c r="C37" s="1145" t="s">
        <v>562</v>
      </c>
      <c r="D37" s="1146"/>
      <c r="E37" s="1147"/>
      <c r="F37" s="36">
        <v>5.13</v>
      </c>
      <c r="G37" s="37">
        <v>5.99</v>
      </c>
      <c r="H37" s="37">
        <v>5.7</v>
      </c>
      <c r="I37" s="37">
        <v>5.81</v>
      </c>
      <c r="J37" s="38">
        <v>6.21</v>
      </c>
      <c r="K37" s="22"/>
      <c r="L37" s="22"/>
      <c r="M37" s="22"/>
      <c r="N37" s="22"/>
      <c r="O37" s="22"/>
      <c r="P37" s="22"/>
    </row>
    <row r="38" spans="1:16" ht="39" customHeight="1">
      <c r="A38" s="22"/>
      <c r="B38" s="35"/>
      <c r="C38" s="1145" t="s">
        <v>563</v>
      </c>
      <c r="D38" s="1146"/>
      <c r="E38" s="1147"/>
      <c r="F38" s="36">
        <v>2.44</v>
      </c>
      <c r="G38" s="37">
        <v>2.11</v>
      </c>
      <c r="H38" s="37">
        <v>1.68</v>
      </c>
      <c r="I38" s="37">
        <v>2.06</v>
      </c>
      <c r="J38" s="38">
        <v>1.75</v>
      </c>
      <c r="K38" s="22"/>
      <c r="L38" s="22"/>
      <c r="M38" s="22"/>
      <c r="N38" s="22"/>
      <c r="O38" s="22"/>
      <c r="P38" s="22"/>
    </row>
    <row r="39" spans="1:16" ht="39" customHeight="1">
      <c r="A39" s="22"/>
      <c r="B39" s="35"/>
      <c r="C39" s="1145" t="s">
        <v>564</v>
      </c>
      <c r="D39" s="1146"/>
      <c r="E39" s="1147"/>
      <c r="F39" s="36">
        <v>0.65</v>
      </c>
      <c r="G39" s="37">
        <v>0.56999999999999995</v>
      </c>
      <c r="H39" s="37">
        <v>0.86</v>
      </c>
      <c r="I39" s="37">
        <v>0.92</v>
      </c>
      <c r="J39" s="38">
        <v>1.1100000000000001</v>
      </c>
      <c r="K39" s="22"/>
      <c r="L39" s="22"/>
      <c r="M39" s="22"/>
      <c r="N39" s="22"/>
      <c r="O39" s="22"/>
      <c r="P39" s="22"/>
    </row>
    <row r="40" spans="1:16" ht="39" customHeight="1">
      <c r="A40" s="22"/>
      <c r="B40" s="35"/>
      <c r="C40" s="1145" t="s">
        <v>565</v>
      </c>
      <c r="D40" s="1146"/>
      <c r="E40" s="1147"/>
      <c r="F40" s="36">
        <v>1.62</v>
      </c>
      <c r="G40" s="37">
        <v>0.78</v>
      </c>
      <c r="H40" s="37">
        <v>0.99</v>
      </c>
      <c r="I40" s="37">
        <v>1.1000000000000001</v>
      </c>
      <c r="J40" s="38">
        <v>0.69</v>
      </c>
      <c r="K40" s="22"/>
      <c r="L40" s="22"/>
      <c r="M40" s="22"/>
      <c r="N40" s="22"/>
      <c r="O40" s="22"/>
      <c r="P40" s="22"/>
    </row>
    <row r="41" spans="1:16" ht="39" customHeight="1">
      <c r="A41" s="22"/>
      <c r="B41" s="35"/>
      <c r="C41" s="1145" t="s">
        <v>566</v>
      </c>
      <c r="D41" s="1146"/>
      <c r="E41" s="1147"/>
      <c r="F41" s="36">
        <v>0.14000000000000001</v>
      </c>
      <c r="G41" s="37">
        <v>0.14000000000000001</v>
      </c>
      <c r="H41" s="37">
        <v>0.15</v>
      </c>
      <c r="I41" s="37">
        <v>0.14000000000000001</v>
      </c>
      <c r="J41" s="38">
        <v>0.14000000000000001</v>
      </c>
      <c r="K41" s="22"/>
      <c r="L41" s="22"/>
      <c r="M41" s="22"/>
      <c r="N41" s="22"/>
      <c r="O41" s="22"/>
      <c r="P41" s="22"/>
    </row>
    <row r="42" spans="1:16" ht="39" customHeight="1">
      <c r="A42" s="22"/>
      <c r="B42" s="39"/>
      <c r="C42" s="1145" t="s">
        <v>567</v>
      </c>
      <c r="D42" s="1146"/>
      <c r="E42" s="1147"/>
      <c r="F42" s="36" t="s">
        <v>502</v>
      </c>
      <c r="G42" s="37" t="s">
        <v>502</v>
      </c>
      <c r="H42" s="37" t="s">
        <v>502</v>
      </c>
      <c r="I42" s="37" t="s">
        <v>502</v>
      </c>
      <c r="J42" s="38" t="s">
        <v>502</v>
      </c>
      <c r="K42" s="22"/>
      <c r="L42" s="22"/>
      <c r="M42" s="22"/>
      <c r="N42" s="22"/>
      <c r="O42" s="22"/>
      <c r="P42" s="22"/>
    </row>
    <row r="43" spans="1:16" ht="39" customHeight="1" thickBot="1">
      <c r="A43" s="22"/>
      <c r="B43" s="40"/>
      <c r="C43" s="1148" t="s">
        <v>568</v>
      </c>
      <c r="D43" s="1149"/>
      <c r="E43" s="1150"/>
      <c r="F43" s="41">
        <v>0.31</v>
      </c>
      <c r="G43" s="42">
        <v>0.36</v>
      </c>
      <c r="H43" s="42">
        <v>0.45</v>
      </c>
      <c r="I43" s="42">
        <v>0.28000000000000003</v>
      </c>
      <c r="J43" s="43">
        <v>0.27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61" t="s">
        <v>11</v>
      </c>
      <c r="C45" s="1162"/>
      <c r="D45" s="58"/>
      <c r="E45" s="1167" t="s">
        <v>12</v>
      </c>
      <c r="F45" s="1167"/>
      <c r="G45" s="1167"/>
      <c r="H45" s="1167"/>
      <c r="I45" s="1167"/>
      <c r="J45" s="1168"/>
      <c r="K45" s="59">
        <v>32098</v>
      </c>
      <c r="L45" s="60">
        <v>33025</v>
      </c>
      <c r="M45" s="60">
        <v>32879</v>
      </c>
      <c r="N45" s="60">
        <v>32520</v>
      </c>
      <c r="O45" s="61">
        <v>32131</v>
      </c>
      <c r="P45" s="48"/>
      <c r="Q45" s="48"/>
      <c r="R45" s="48"/>
      <c r="S45" s="48"/>
      <c r="T45" s="48"/>
      <c r="U45" s="48"/>
    </row>
    <row r="46" spans="1:21" ht="30.75" customHeight="1">
      <c r="A46" s="48"/>
      <c r="B46" s="1163"/>
      <c r="C46" s="1164"/>
      <c r="D46" s="62"/>
      <c r="E46" s="1155" t="s">
        <v>13</v>
      </c>
      <c r="F46" s="1155"/>
      <c r="G46" s="1155"/>
      <c r="H46" s="1155"/>
      <c r="I46" s="1155"/>
      <c r="J46" s="1156"/>
      <c r="K46" s="63" t="s">
        <v>502</v>
      </c>
      <c r="L46" s="64" t="s">
        <v>502</v>
      </c>
      <c r="M46" s="64" t="s">
        <v>502</v>
      </c>
      <c r="N46" s="64" t="s">
        <v>502</v>
      </c>
      <c r="O46" s="65" t="s">
        <v>502</v>
      </c>
      <c r="P46" s="48"/>
      <c r="Q46" s="48"/>
      <c r="R46" s="48"/>
      <c r="S46" s="48"/>
      <c r="T46" s="48"/>
      <c r="U46" s="48"/>
    </row>
    <row r="47" spans="1:21" ht="30.75" customHeight="1">
      <c r="A47" s="48"/>
      <c r="B47" s="1163"/>
      <c r="C47" s="1164"/>
      <c r="D47" s="62"/>
      <c r="E47" s="1155" t="s">
        <v>14</v>
      </c>
      <c r="F47" s="1155"/>
      <c r="G47" s="1155"/>
      <c r="H47" s="1155"/>
      <c r="I47" s="1155"/>
      <c r="J47" s="1156"/>
      <c r="K47" s="63">
        <v>34</v>
      </c>
      <c r="L47" s="64">
        <v>19</v>
      </c>
      <c r="M47" s="64">
        <v>4</v>
      </c>
      <c r="N47" s="64">
        <v>333</v>
      </c>
      <c r="O47" s="65">
        <v>667</v>
      </c>
      <c r="P47" s="48"/>
      <c r="Q47" s="48"/>
      <c r="R47" s="48"/>
      <c r="S47" s="48"/>
      <c r="T47" s="48"/>
      <c r="U47" s="48"/>
    </row>
    <row r="48" spans="1:21" ht="30.75" customHeight="1">
      <c r="A48" s="48"/>
      <c r="B48" s="1163"/>
      <c r="C48" s="1164"/>
      <c r="D48" s="62"/>
      <c r="E48" s="1155" t="s">
        <v>15</v>
      </c>
      <c r="F48" s="1155"/>
      <c r="G48" s="1155"/>
      <c r="H48" s="1155"/>
      <c r="I48" s="1155"/>
      <c r="J48" s="1156"/>
      <c r="K48" s="63">
        <v>7526</v>
      </c>
      <c r="L48" s="64">
        <v>7536</v>
      </c>
      <c r="M48" s="64">
        <v>7095</v>
      </c>
      <c r="N48" s="64">
        <v>6866</v>
      </c>
      <c r="O48" s="65">
        <v>6782</v>
      </c>
      <c r="P48" s="48"/>
      <c r="Q48" s="48"/>
      <c r="R48" s="48"/>
      <c r="S48" s="48"/>
      <c r="T48" s="48"/>
      <c r="U48" s="48"/>
    </row>
    <row r="49" spans="1:21" ht="30.75" customHeight="1">
      <c r="A49" s="48"/>
      <c r="B49" s="1163"/>
      <c r="C49" s="1164"/>
      <c r="D49" s="62"/>
      <c r="E49" s="1155" t="s">
        <v>16</v>
      </c>
      <c r="F49" s="1155"/>
      <c r="G49" s="1155"/>
      <c r="H49" s="1155"/>
      <c r="I49" s="1155"/>
      <c r="J49" s="1156"/>
      <c r="K49" s="63">
        <v>293</v>
      </c>
      <c r="L49" s="64">
        <v>292</v>
      </c>
      <c r="M49" s="64">
        <v>207</v>
      </c>
      <c r="N49" s="64">
        <v>166</v>
      </c>
      <c r="O49" s="65">
        <v>254</v>
      </c>
      <c r="P49" s="48"/>
      <c r="Q49" s="48"/>
      <c r="R49" s="48"/>
      <c r="S49" s="48"/>
      <c r="T49" s="48"/>
      <c r="U49" s="48"/>
    </row>
    <row r="50" spans="1:21" ht="30.75" customHeight="1">
      <c r="A50" s="48"/>
      <c r="B50" s="1163"/>
      <c r="C50" s="1164"/>
      <c r="D50" s="62"/>
      <c r="E50" s="1155" t="s">
        <v>17</v>
      </c>
      <c r="F50" s="1155"/>
      <c r="G50" s="1155"/>
      <c r="H50" s="1155"/>
      <c r="I50" s="1155"/>
      <c r="J50" s="1156"/>
      <c r="K50" s="63">
        <v>370</v>
      </c>
      <c r="L50" s="64">
        <v>445</v>
      </c>
      <c r="M50" s="64">
        <v>406</v>
      </c>
      <c r="N50" s="64">
        <v>392</v>
      </c>
      <c r="O50" s="65">
        <v>362</v>
      </c>
      <c r="P50" s="48"/>
      <c r="Q50" s="48"/>
      <c r="R50" s="48"/>
      <c r="S50" s="48"/>
      <c r="T50" s="48"/>
      <c r="U50" s="48"/>
    </row>
    <row r="51" spans="1:21" ht="30.75" customHeight="1">
      <c r="A51" s="48"/>
      <c r="B51" s="1165"/>
      <c r="C51" s="1166"/>
      <c r="D51" s="66"/>
      <c r="E51" s="1155" t="s">
        <v>18</v>
      </c>
      <c r="F51" s="1155"/>
      <c r="G51" s="1155"/>
      <c r="H51" s="1155"/>
      <c r="I51" s="1155"/>
      <c r="J51" s="1156"/>
      <c r="K51" s="63">
        <v>3</v>
      </c>
      <c r="L51" s="64">
        <v>1</v>
      </c>
      <c r="M51" s="64">
        <v>4</v>
      </c>
      <c r="N51" s="64">
        <v>1</v>
      </c>
      <c r="O51" s="65">
        <v>3</v>
      </c>
      <c r="P51" s="48"/>
      <c r="Q51" s="48"/>
      <c r="R51" s="48"/>
      <c r="S51" s="48"/>
      <c r="T51" s="48"/>
      <c r="U51" s="48"/>
    </row>
    <row r="52" spans="1:21" ht="30.75" customHeight="1">
      <c r="A52" s="48"/>
      <c r="B52" s="1153" t="s">
        <v>19</v>
      </c>
      <c r="C52" s="1154"/>
      <c r="D52" s="66"/>
      <c r="E52" s="1155" t="s">
        <v>20</v>
      </c>
      <c r="F52" s="1155"/>
      <c r="G52" s="1155"/>
      <c r="H52" s="1155"/>
      <c r="I52" s="1155"/>
      <c r="J52" s="1156"/>
      <c r="K52" s="63">
        <v>25692</v>
      </c>
      <c r="L52" s="64">
        <v>25862</v>
      </c>
      <c r="M52" s="64">
        <v>26275</v>
      </c>
      <c r="N52" s="64">
        <v>26287</v>
      </c>
      <c r="O52" s="65">
        <v>27078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14632</v>
      </c>
      <c r="L53" s="69">
        <v>15456</v>
      </c>
      <c r="M53" s="69">
        <v>14320</v>
      </c>
      <c r="N53" s="69">
        <v>13991</v>
      </c>
      <c r="O53" s="70">
        <v>13121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2016-05-25T23:52:07Z</cp:lastPrinted>
  <dcterms:created xsi:type="dcterms:W3CDTF">2016-02-15T02:19:30Z</dcterms:created>
  <dcterms:modified xsi:type="dcterms:W3CDTF">2016-05-30T06:38:22Z</dcterms:modified>
</cp:coreProperties>
</file>