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ko1\04調査係\決算統計関係\05経営比較分析表\H27\上下水道\09HP公表\公表用\最終版\01都道府県\05秋田県（都道府県）\"/>
    </mc:Choice>
  </mc:AlternateContent>
  <workbookProtection workbookPassword="8649" lockStructure="1"/>
  <bookViews>
    <workbookView xWindow="0" yWindow="0" windowWidth="23040" windowHeight="10692"/>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<sst xmlns="http://schemas.openxmlformats.org/spreadsheetml/2006/main" count="221" uniqueCount="111">
  <si>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</si>
  <si>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</si>
  <si>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</si>
  <si>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</si>
  <si>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</si>
  <si>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</si>
  <si>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</si>
  <si>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</si>
  <si>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</si>
  <si>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</si>
  <si>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</si>
  <si>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</si>
  <si>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</si>
  <si>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</si>
  <si>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</si>
  <si>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</si>
  <si>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</si>
  <si>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</si>
  <si>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</si>
  <si>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</si>
  <si>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</si>
  <si>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</si>
  <si>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</si>
  <si>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</si>
  <si>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</si>
  <si>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</si>
  <si>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</si>
  <si>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</si>
  <si>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</si>
  <si>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</si>
  <si>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</si>
  <si>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</si>
  <si>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</si>
  <si>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</si>
  <si>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</si>
  <si>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</si>
  <si>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</si>
  <si>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</si>
  <si>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</si>
  <si>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</si>
  <si>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</si>
  <si>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</si>
  <si>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</si>
  <si>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</si>
  <si>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</si>
  <si>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</si>
  <si>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</si>
  <si>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</si>
  <si>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</si>
  <si>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</si>
  <si>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</si>
  <si>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</si>
  <si>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</si>
  <si>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</si>
  <si>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</si>
  <si>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</si>
  <si>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</si>
  <si>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</si>
  <si>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</si>
  <si>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</si>
  <si>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</si>
  <si>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</si>
  <si>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</si>
  <si>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</si>
  <si>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</si>
  <si>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</si>
  <si>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</si>
  <si>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</si>
  <si>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</si>
  <si>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</si>
  <si>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</si>
  <si>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</si>
  <si>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</si>
  <si>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</si>
  <si>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</si>
  <si>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</si>
  <si>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</si>
  <si>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</si>
  <si>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</si>
  <si>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</si>
  <si>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</si>
  <si>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</si>
  <si>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</si>
  <si>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</si>
  <si>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</si>
  <si>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</si>
  <si>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</si>
  <si>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</si>
  <si>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</si>
  <si>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</si>
  <si>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</si>
  <si>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</si>
  <si>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</si>
  <si>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</si>
  <si>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</si>
  <si>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</si>
  <si>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秋田県</t>
  </si>
  <si>
    <t>法非適用</t>
  </si>
  <si>
    <t>下水道事業</t>
  </si>
  <si>
    <t>流域下水道</t>
  </si>
  <si>
    <t>E1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</si>
  <si>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</si>
  <si>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</si>
  <si>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</si>
  <si>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</si>
  <si>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</si>
  <si>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</si>
  <si>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</si>
  <si>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収益的収支比率」は、建設事業に係る地方債償還金の一部に一般会計からの繰入金を充てていることから67.5～69.3%となっているが、地方債償還金を含めた総費用については、関連市町村からの負担金と一般会計からの基準内繰入金で賄えている。
・「企業債残高対事業規模比率」は、類似団体平均値を上回っているものの年々減少している。
・「汚水処理原価」は横ばいに推移しているが、類似団体平均値が年々微減となっていることから、比較すると上回っている。
・「施設利用率」及び「水洗化率」は年々増加し改善傾向が見られる。
・秋田県では、下水道事業の事業効果や効率性を高めるため広域共同化を推進しており、これによる施設利用率の確保等により、今後も引き続き経営改善を図っていく。</t>
    <phoneticPr fontId="4"/>
  </si>
  <si>
    <t>・H24末に策定した管路施設の長寿命化計画に基づく改築更新により、管渠の改築更新を進めている。
・今後、管渠破損が増加する目安となる整備から30年以上経過する管渠が、10年後のH37には管渠全体の約67%に急増する状況であり、改築更新費用の増加が見込まれる。</t>
    <phoneticPr fontId="4"/>
  </si>
  <si>
    <t>収支については関連市町村からの負担金と一般会計からの基準内繰入金で賄えており、また地方債残高も着実に減少していることから、経営状況は年々改善傾向にある。
　今後も広域共同化を推進することにより収益性を高め、施設利用率を改善するとともに、ストックマネジメント計画の策定による投資の最適化を図る必要があると考えている。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</si>
</sst>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0.13</c:v>
                </c:pt>
                <c:pt idx="1">
                  <c:v>0.41</c:v>
                </c:pt>
                <c:pt idx="2">
                  <c:v>0.01</c:v>
                </c:pt>
                <c:pt idx="3">
                  <c:v>0.16</c:v>
                </c:pt>
                <c:pt idx="4">
                  <c:v>0.18</c:v>
                </c:pt>
              </c:numCache>
            </c:numRef>
          </c:val>
        </c:ser>
        <c:dLbls>
          <c:showLegendKey val="0"/>
          <c:showVal val="0"/>
          <c:showCatName val="0"/>
          <c:showSerName val="0"/>
          <c:showPercent val="0"/>
          <c:showBubbleSize val="0"/>
        </c:dLbls>
        <c:gapWidth val="150"/>
        <c:axId val="311383824"/>
        <c:axId val="311384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7.0000000000000007E-2</c:v>
                </c:pt>
                <c:pt idx="1">
                  <c:v>0.13</c:v>
                </c:pt>
                <c:pt idx="2">
                  <c:v>0.09</c:v>
                </c:pt>
                <c:pt idx="3">
                  <c:v>0.12</c:v>
                </c:pt>
                <c:pt idx="4">
                  <c:v>7.0000000000000007E-2</c:v>
                </c:pt>
              </c:numCache>
            </c:numRef>
          </c:val>
          <c:smooth val="0"/>
        </c:ser>
        <c:dLbls>
          <c:showLegendKey val="0"/>
          <c:showVal val="0"/>
          <c:showCatName val="0"/>
          <c:showSerName val="0"/>
          <c:showPercent val="0"/>
          <c:showBubbleSize val="0"/>
        </c:dLbls>
        <c:marker val="1"/>
        <c:smooth val="0"/>
        <c:axId val="311383824"/>
        <c:axId val="311384216"/>
      </c:lineChart>
      <c:dateAx>
        <c:axId val="311383824"/>
        <c:scaling>
          <c:orientation val="minMax"/>
        </c:scaling>
        <c:delete val="1"/>
        <c:axPos val="b"/>
        <c:numFmt formatCode="ge" sourceLinked="1"/>
        <c:majorTickMark val="none"/>
        <c:minorTickMark val="none"/>
        <c:tickLblPos val="none"/>
        <c:crossAx val="311384216"/>
        <c:crosses val="autoZero"/>
        <c:auto val="1"/>
        <c:lblOffset val="100"/>
        <c:baseTimeUnit val="years"/>
      </c:dateAx>
      <c:valAx>
        <c:axId val="311384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1383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57.75</c:v>
                </c:pt>
                <c:pt idx="1">
                  <c:v>59.38</c:v>
                </c:pt>
                <c:pt idx="2">
                  <c:v>60.11</c:v>
                </c:pt>
                <c:pt idx="3">
                  <c:v>61.16</c:v>
                </c:pt>
                <c:pt idx="4">
                  <c:v>62.93</c:v>
                </c:pt>
              </c:numCache>
            </c:numRef>
          </c:val>
        </c:ser>
        <c:dLbls>
          <c:showLegendKey val="0"/>
          <c:showVal val="0"/>
          <c:showCatName val="0"/>
          <c:showSerName val="0"/>
          <c:showPercent val="0"/>
          <c:showBubbleSize val="0"/>
        </c:dLbls>
        <c:gapWidth val="150"/>
        <c:axId val="314177808"/>
        <c:axId val="314178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63.22</c:v>
                </c:pt>
                <c:pt idx="1">
                  <c:v>71.87</c:v>
                </c:pt>
                <c:pt idx="2">
                  <c:v>65.430000000000007</c:v>
                </c:pt>
                <c:pt idx="3">
                  <c:v>64.930000000000007</c:v>
                </c:pt>
                <c:pt idx="4">
                  <c:v>66.02</c:v>
                </c:pt>
              </c:numCache>
            </c:numRef>
          </c:val>
          <c:smooth val="0"/>
        </c:ser>
        <c:dLbls>
          <c:showLegendKey val="0"/>
          <c:showVal val="0"/>
          <c:showCatName val="0"/>
          <c:showSerName val="0"/>
          <c:showPercent val="0"/>
          <c:showBubbleSize val="0"/>
        </c:dLbls>
        <c:marker val="1"/>
        <c:smooth val="0"/>
        <c:axId val="314177808"/>
        <c:axId val="314178200"/>
      </c:lineChart>
      <c:dateAx>
        <c:axId val="314177808"/>
        <c:scaling>
          <c:orientation val="minMax"/>
        </c:scaling>
        <c:delete val="1"/>
        <c:axPos val="b"/>
        <c:numFmt formatCode="ge" sourceLinked="1"/>
        <c:majorTickMark val="none"/>
        <c:minorTickMark val="none"/>
        <c:tickLblPos val="none"/>
        <c:crossAx val="314178200"/>
        <c:crosses val="autoZero"/>
        <c:auto val="1"/>
        <c:lblOffset val="100"/>
        <c:baseTimeUnit val="years"/>
      </c:dateAx>
      <c:valAx>
        <c:axId val="314178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4177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78.16</c:v>
                </c:pt>
                <c:pt idx="1">
                  <c:v>78.94</c:v>
                </c:pt>
                <c:pt idx="2">
                  <c:v>79.98</c:v>
                </c:pt>
                <c:pt idx="3">
                  <c:v>80.75</c:v>
                </c:pt>
                <c:pt idx="4">
                  <c:v>81.430000000000007</c:v>
                </c:pt>
              </c:numCache>
            </c:numRef>
          </c:val>
        </c:ser>
        <c:dLbls>
          <c:showLegendKey val="0"/>
          <c:showVal val="0"/>
          <c:showCatName val="0"/>
          <c:showSerName val="0"/>
          <c:showPercent val="0"/>
          <c:showBubbleSize val="0"/>
        </c:dLbls>
        <c:gapWidth val="150"/>
        <c:axId val="314179376"/>
        <c:axId val="314179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86.58</c:v>
                </c:pt>
                <c:pt idx="1">
                  <c:v>92.39</c:v>
                </c:pt>
                <c:pt idx="2">
                  <c:v>92.51</c:v>
                </c:pt>
                <c:pt idx="3">
                  <c:v>92.69</c:v>
                </c:pt>
                <c:pt idx="4">
                  <c:v>92.96</c:v>
                </c:pt>
              </c:numCache>
            </c:numRef>
          </c:val>
          <c:smooth val="0"/>
        </c:ser>
        <c:dLbls>
          <c:showLegendKey val="0"/>
          <c:showVal val="0"/>
          <c:showCatName val="0"/>
          <c:showSerName val="0"/>
          <c:showPercent val="0"/>
          <c:showBubbleSize val="0"/>
        </c:dLbls>
        <c:marker val="1"/>
        <c:smooth val="0"/>
        <c:axId val="314179376"/>
        <c:axId val="314179768"/>
      </c:lineChart>
      <c:dateAx>
        <c:axId val="314179376"/>
        <c:scaling>
          <c:orientation val="minMax"/>
        </c:scaling>
        <c:delete val="1"/>
        <c:axPos val="b"/>
        <c:numFmt formatCode="ge" sourceLinked="1"/>
        <c:majorTickMark val="none"/>
        <c:minorTickMark val="none"/>
        <c:tickLblPos val="none"/>
        <c:crossAx val="314179768"/>
        <c:crosses val="autoZero"/>
        <c:auto val="1"/>
        <c:lblOffset val="100"/>
        <c:baseTimeUnit val="years"/>
      </c:dateAx>
      <c:valAx>
        <c:axId val="314179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4179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68.05</c:v>
                </c:pt>
                <c:pt idx="1">
                  <c:v>69.31</c:v>
                </c:pt>
                <c:pt idx="2">
                  <c:v>68.8</c:v>
                </c:pt>
                <c:pt idx="3">
                  <c:v>68.400000000000006</c:v>
                </c:pt>
                <c:pt idx="4">
                  <c:v>67.569999999999993</c:v>
                </c:pt>
              </c:numCache>
            </c:numRef>
          </c:val>
        </c:ser>
        <c:dLbls>
          <c:showLegendKey val="0"/>
          <c:showVal val="0"/>
          <c:showCatName val="0"/>
          <c:showSerName val="0"/>
          <c:showPercent val="0"/>
          <c:showBubbleSize val="0"/>
        </c:dLbls>
        <c:gapWidth val="150"/>
        <c:axId val="311385392"/>
        <c:axId val="311385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1385392"/>
        <c:axId val="311385784"/>
      </c:lineChart>
      <c:dateAx>
        <c:axId val="311385392"/>
        <c:scaling>
          <c:orientation val="minMax"/>
        </c:scaling>
        <c:delete val="1"/>
        <c:axPos val="b"/>
        <c:numFmt formatCode="ge" sourceLinked="1"/>
        <c:majorTickMark val="none"/>
        <c:minorTickMark val="none"/>
        <c:tickLblPos val="none"/>
        <c:crossAx val="311385784"/>
        <c:crosses val="autoZero"/>
        <c:auto val="1"/>
        <c:lblOffset val="100"/>
        <c:baseTimeUnit val="years"/>
      </c:dateAx>
      <c:valAx>
        <c:axId val="311385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1385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1386960"/>
        <c:axId val="311387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1386960"/>
        <c:axId val="311387352"/>
      </c:lineChart>
      <c:dateAx>
        <c:axId val="311386960"/>
        <c:scaling>
          <c:orientation val="minMax"/>
        </c:scaling>
        <c:delete val="1"/>
        <c:axPos val="b"/>
        <c:numFmt formatCode="ge" sourceLinked="1"/>
        <c:majorTickMark val="none"/>
        <c:minorTickMark val="none"/>
        <c:tickLblPos val="none"/>
        <c:crossAx val="311387352"/>
        <c:crosses val="autoZero"/>
        <c:auto val="1"/>
        <c:lblOffset val="100"/>
        <c:baseTimeUnit val="years"/>
      </c:dateAx>
      <c:valAx>
        <c:axId val="311387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1386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1388528"/>
        <c:axId val="311388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1388528"/>
        <c:axId val="311388920"/>
      </c:lineChart>
      <c:dateAx>
        <c:axId val="311388528"/>
        <c:scaling>
          <c:orientation val="minMax"/>
        </c:scaling>
        <c:delete val="1"/>
        <c:axPos val="b"/>
        <c:numFmt formatCode="ge" sourceLinked="1"/>
        <c:majorTickMark val="none"/>
        <c:minorTickMark val="none"/>
        <c:tickLblPos val="none"/>
        <c:crossAx val="311388920"/>
        <c:crosses val="autoZero"/>
        <c:auto val="1"/>
        <c:lblOffset val="100"/>
        <c:baseTimeUnit val="years"/>
      </c:dateAx>
      <c:valAx>
        <c:axId val="311388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1388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1799232"/>
        <c:axId val="311799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1799232"/>
        <c:axId val="311799624"/>
      </c:lineChart>
      <c:dateAx>
        <c:axId val="311799232"/>
        <c:scaling>
          <c:orientation val="minMax"/>
        </c:scaling>
        <c:delete val="1"/>
        <c:axPos val="b"/>
        <c:numFmt formatCode="ge" sourceLinked="1"/>
        <c:majorTickMark val="none"/>
        <c:minorTickMark val="none"/>
        <c:tickLblPos val="none"/>
        <c:crossAx val="311799624"/>
        <c:crosses val="autoZero"/>
        <c:auto val="1"/>
        <c:lblOffset val="100"/>
        <c:baseTimeUnit val="years"/>
      </c:dateAx>
      <c:valAx>
        <c:axId val="311799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1799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1800800"/>
        <c:axId val="311801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1800800"/>
        <c:axId val="311801192"/>
      </c:lineChart>
      <c:dateAx>
        <c:axId val="311800800"/>
        <c:scaling>
          <c:orientation val="minMax"/>
        </c:scaling>
        <c:delete val="1"/>
        <c:axPos val="b"/>
        <c:numFmt formatCode="ge" sourceLinked="1"/>
        <c:majorTickMark val="none"/>
        <c:minorTickMark val="none"/>
        <c:tickLblPos val="none"/>
        <c:crossAx val="311801192"/>
        <c:crosses val="autoZero"/>
        <c:auto val="1"/>
        <c:lblOffset val="100"/>
        <c:baseTimeUnit val="years"/>
      </c:dateAx>
      <c:valAx>
        <c:axId val="311801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1800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801.71</c:v>
                </c:pt>
                <c:pt idx="1">
                  <c:v>724.25</c:v>
                </c:pt>
                <c:pt idx="2">
                  <c:v>665.54</c:v>
                </c:pt>
                <c:pt idx="3">
                  <c:v>596.4</c:v>
                </c:pt>
                <c:pt idx="4">
                  <c:v>568.17999999999995</c:v>
                </c:pt>
              </c:numCache>
            </c:numRef>
          </c:val>
        </c:ser>
        <c:dLbls>
          <c:showLegendKey val="0"/>
          <c:showVal val="0"/>
          <c:showCatName val="0"/>
          <c:showSerName val="0"/>
          <c:showPercent val="0"/>
          <c:showBubbleSize val="0"/>
        </c:dLbls>
        <c:gapWidth val="150"/>
        <c:axId val="311802368"/>
        <c:axId val="311802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479.57</c:v>
                </c:pt>
                <c:pt idx="1">
                  <c:v>469.84</c:v>
                </c:pt>
                <c:pt idx="2">
                  <c:v>438.59</c:v>
                </c:pt>
                <c:pt idx="3">
                  <c:v>407.62</c:v>
                </c:pt>
                <c:pt idx="4">
                  <c:v>359.02</c:v>
                </c:pt>
              </c:numCache>
            </c:numRef>
          </c:val>
          <c:smooth val="0"/>
        </c:ser>
        <c:dLbls>
          <c:showLegendKey val="0"/>
          <c:showVal val="0"/>
          <c:showCatName val="0"/>
          <c:showSerName val="0"/>
          <c:showPercent val="0"/>
          <c:showBubbleSize val="0"/>
        </c:dLbls>
        <c:marker val="1"/>
        <c:smooth val="0"/>
        <c:axId val="311802368"/>
        <c:axId val="311802760"/>
      </c:lineChart>
      <c:dateAx>
        <c:axId val="311802368"/>
        <c:scaling>
          <c:orientation val="minMax"/>
        </c:scaling>
        <c:delete val="1"/>
        <c:axPos val="b"/>
        <c:numFmt formatCode="ge" sourceLinked="1"/>
        <c:majorTickMark val="none"/>
        <c:minorTickMark val="none"/>
        <c:tickLblPos val="none"/>
        <c:crossAx val="311802760"/>
        <c:crosses val="autoZero"/>
        <c:auto val="1"/>
        <c:lblOffset val="100"/>
        <c:baseTimeUnit val="years"/>
      </c:dateAx>
      <c:valAx>
        <c:axId val="311802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1802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11803936"/>
        <c:axId val="311804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311803936"/>
        <c:axId val="311804328"/>
      </c:lineChart>
      <c:dateAx>
        <c:axId val="311803936"/>
        <c:scaling>
          <c:orientation val="minMax"/>
        </c:scaling>
        <c:delete val="1"/>
        <c:axPos val="b"/>
        <c:numFmt formatCode="ge" sourceLinked="1"/>
        <c:majorTickMark val="none"/>
        <c:minorTickMark val="none"/>
        <c:tickLblPos val="none"/>
        <c:crossAx val="311804328"/>
        <c:crosses val="autoZero"/>
        <c:auto val="1"/>
        <c:lblOffset val="100"/>
        <c:baseTimeUnit val="years"/>
      </c:dateAx>
      <c:valAx>
        <c:axId val="311804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180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71.66</c:v>
                </c:pt>
                <c:pt idx="1">
                  <c:v>72.959999999999994</c:v>
                </c:pt>
                <c:pt idx="2">
                  <c:v>69.94</c:v>
                </c:pt>
                <c:pt idx="3">
                  <c:v>73.36</c:v>
                </c:pt>
                <c:pt idx="4">
                  <c:v>72.260000000000005</c:v>
                </c:pt>
              </c:numCache>
            </c:numRef>
          </c:val>
        </c:ser>
        <c:dLbls>
          <c:showLegendKey val="0"/>
          <c:showVal val="0"/>
          <c:showCatName val="0"/>
          <c:showSerName val="0"/>
          <c:showPercent val="0"/>
          <c:showBubbleSize val="0"/>
        </c:dLbls>
        <c:gapWidth val="150"/>
        <c:axId val="311805504"/>
        <c:axId val="311805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68.48</c:v>
                </c:pt>
                <c:pt idx="1">
                  <c:v>62.17</c:v>
                </c:pt>
                <c:pt idx="2">
                  <c:v>61.27</c:v>
                </c:pt>
                <c:pt idx="3">
                  <c:v>66.680000000000007</c:v>
                </c:pt>
                <c:pt idx="4">
                  <c:v>60.18</c:v>
                </c:pt>
              </c:numCache>
            </c:numRef>
          </c:val>
          <c:smooth val="0"/>
        </c:ser>
        <c:dLbls>
          <c:showLegendKey val="0"/>
          <c:showVal val="0"/>
          <c:showCatName val="0"/>
          <c:showSerName val="0"/>
          <c:showPercent val="0"/>
          <c:showBubbleSize val="0"/>
        </c:dLbls>
        <c:marker val="1"/>
        <c:smooth val="0"/>
        <c:axId val="311805504"/>
        <c:axId val="311805896"/>
      </c:lineChart>
      <c:dateAx>
        <c:axId val="311805504"/>
        <c:scaling>
          <c:orientation val="minMax"/>
        </c:scaling>
        <c:delete val="1"/>
        <c:axPos val="b"/>
        <c:numFmt formatCode="ge" sourceLinked="1"/>
        <c:majorTickMark val="none"/>
        <c:minorTickMark val="none"/>
        <c:tickLblPos val="none"/>
        <c:crossAx val="311805896"/>
        <c:crosses val="autoZero"/>
        <c:auto val="1"/>
        <c:lblOffset val="100"/>
        <c:baseTimeUnit val="years"/>
      </c:dateAx>
      <c:valAx>
        <c:axId val="311805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1805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【357.84】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【92.37】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【65.79】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【63.19】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60" zoomScaleNormal="60" workbookViewId="0">
      <selection activeCell="BN86" sqref="BN8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x14ac:dyDescent="0.2">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x14ac:dyDescent="0.2">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1" t="str">
        <f>データ!H6</f>
        <v>秋田県</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x14ac:dyDescent="0.2">
      <c r="A8" s="2"/>
      <c r="B8" s="46" t="str">
        <f>データ!I6</f>
        <v>法非適用</v>
      </c>
      <c r="C8" s="46"/>
      <c r="D8" s="46"/>
      <c r="E8" s="46"/>
      <c r="F8" s="46"/>
      <c r="G8" s="46"/>
      <c r="H8" s="46"/>
      <c r="I8" s="46" t="str">
        <f>データ!J6</f>
        <v>下水道事業</v>
      </c>
      <c r="J8" s="46"/>
      <c r="K8" s="46"/>
      <c r="L8" s="46"/>
      <c r="M8" s="46"/>
      <c r="N8" s="46"/>
      <c r="O8" s="46"/>
      <c r="P8" s="46" t="str">
        <f>データ!K6</f>
        <v>流域下水道</v>
      </c>
      <c r="Q8" s="46"/>
      <c r="R8" s="46"/>
      <c r="S8" s="46"/>
      <c r="T8" s="46"/>
      <c r="U8" s="46"/>
      <c r="V8" s="46"/>
      <c r="W8" s="46" t="str">
        <f>データ!L6</f>
        <v>E1</v>
      </c>
      <c r="X8" s="46"/>
      <c r="Y8" s="46"/>
      <c r="Z8" s="46"/>
      <c r="AA8" s="46"/>
      <c r="AB8" s="46"/>
      <c r="AC8" s="46"/>
      <c r="AD8" s="3"/>
      <c r="AE8" s="3"/>
      <c r="AF8" s="3"/>
      <c r="AG8" s="3"/>
      <c r="AH8" s="3"/>
      <c r="AI8" s="3"/>
      <c r="AJ8" s="3"/>
      <c r="AK8" s="3"/>
      <c r="AL8" s="47">
        <f>データ!R6</f>
        <v>1043015</v>
      </c>
      <c r="AM8" s="47"/>
      <c r="AN8" s="47"/>
      <c r="AO8" s="47"/>
      <c r="AP8" s="47"/>
      <c r="AQ8" s="47"/>
      <c r="AR8" s="47"/>
      <c r="AS8" s="47"/>
      <c r="AT8" s="43">
        <f>データ!S6</f>
        <v>11637.54</v>
      </c>
      <c r="AU8" s="43"/>
      <c r="AV8" s="43"/>
      <c r="AW8" s="43"/>
      <c r="AX8" s="43"/>
      <c r="AY8" s="43"/>
      <c r="AZ8" s="43"/>
      <c r="BA8" s="43"/>
      <c r="BB8" s="43">
        <f>データ!T6</f>
        <v>89.63</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x14ac:dyDescent="0.2">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x14ac:dyDescent="0.2">
      <c r="A10" s="2"/>
      <c r="B10" s="43" t="str">
        <f>データ!M6</f>
        <v>-</v>
      </c>
      <c r="C10" s="43"/>
      <c r="D10" s="43"/>
      <c r="E10" s="43"/>
      <c r="F10" s="43"/>
      <c r="G10" s="43"/>
      <c r="H10" s="43"/>
      <c r="I10" s="43" t="str">
        <f>データ!N6</f>
        <v>該当数値なし</v>
      </c>
      <c r="J10" s="43"/>
      <c r="K10" s="43"/>
      <c r="L10" s="43"/>
      <c r="M10" s="43"/>
      <c r="N10" s="43"/>
      <c r="O10" s="43"/>
      <c r="P10" s="43">
        <f>データ!O6</f>
        <v>61.91</v>
      </c>
      <c r="Q10" s="43"/>
      <c r="R10" s="43"/>
      <c r="S10" s="43"/>
      <c r="T10" s="43"/>
      <c r="U10" s="43"/>
      <c r="V10" s="43"/>
      <c r="W10" s="43">
        <f>データ!P6</f>
        <v>100</v>
      </c>
      <c r="X10" s="43"/>
      <c r="Y10" s="43"/>
      <c r="Z10" s="43"/>
      <c r="AA10" s="43"/>
      <c r="AB10" s="43"/>
      <c r="AC10" s="43"/>
      <c r="AD10" s="47">
        <f>データ!Q6</f>
        <v>0</v>
      </c>
      <c r="AE10" s="47"/>
      <c r="AF10" s="47"/>
      <c r="AG10" s="47"/>
      <c r="AH10" s="47"/>
      <c r="AI10" s="47"/>
      <c r="AJ10" s="47"/>
      <c r="AK10" s="2"/>
      <c r="AL10" s="47">
        <f>データ!U6</f>
        <v>471000</v>
      </c>
      <c r="AM10" s="47"/>
      <c r="AN10" s="47"/>
      <c r="AO10" s="47"/>
      <c r="AP10" s="47"/>
      <c r="AQ10" s="47"/>
      <c r="AR10" s="47"/>
      <c r="AS10" s="47"/>
      <c r="AT10" s="43">
        <f>データ!V6</f>
        <v>146.05000000000001</v>
      </c>
      <c r="AU10" s="43"/>
      <c r="AV10" s="43"/>
      <c r="AW10" s="43"/>
      <c r="AX10" s="43"/>
      <c r="AY10" s="43"/>
      <c r="AZ10" s="43"/>
      <c r="BA10" s="43"/>
      <c r="BB10" s="43">
        <f>データ!W6</f>
        <v>3224.92</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x14ac:dyDescent="0.2">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x14ac:dyDescent="0.2">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x14ac:dyDescent="0.2">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x14ac:dyDescent="0.2">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x14ac:dyDescent="0.2">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x14ac:dyDescent="0.2">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x14ac:dyDescent="0.2">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x14ac:dyDescent="0.2">
      <c r="C83" s="2" t="s">
        <v>40</v>
      </c>
    </row>
    <row r="84" spans="1:78" x14ac:dyDescent="0.2">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2" x14ac:dyDescent="0.2"/>
  <cols>
    <col min="2" max="143" width="11.88671875" customWidth="1"/>
  </cols>
  <sheetData>
    <row r="1" spans="1:144" x14ac:dyDescent="0.2">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2">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2">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x14ac:dyDescent="0.2">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x14ac:dyDescent="0.2">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2">
      <c r="A6" s="26" t="s">
        <v>95</v>
      </c>
      <c r="B6" s="31">
        <f>B7</f>
        <v>2015</v>
      </c>
      <c r="C6" s="31">
        <f t="shared" ref="C6:W6" si="3">C7</f>
        <v>50008</v>
      </c>
      <c r="D6" s="31">
        <f t="shared" si="3"/>
        <v>47</v>
      </c>
      <c r="E6" s="31">
        <f t="shared" si="3"/>
        <v>17</v>
      </c>
      <c r="F6" s="31">
        <f t="shared" si="3"/>
        <v>3</v>
      </c>
      <c r="G6" s="31">
        <f t="shared" si="3"/>
        <v>0</v>
      </c>
      <c r="H6" s="31" t="str">
        <f t="shared" si="3"/>
        <v>秋田県</v>
      </c>
      <c r="I6" s="31" t="str">
        <f t="shared" si="3"/>
        <v>法非適用</v>
      </c>
      <c r="J6" s="31" t="str">
        <f t="shared" si="3"/>
        <v>下水道事業</v>
      </c>
      <c r="K6" s="31" t="str">
        <f t="shared" si="3"/>
        <v>流域下水道</v>
      </c>
      <c r="L6" s="31" t="str">
        <f t="shared" si="3"/>
        <v>E1</v>
      </c>
      <c r="M6" s="32" t="str">
        <f t="shared" si="3"/>
        <v>-</v>
      </c>
      <c r="N6" s="32" t="str">
        <f t="shared" si="3"/>
        <v>該当数値なし</v>
      </c>
      <c r="O6" s="32">
        <f t="shared" si="3"/>
        <v>61.91</v>
      </c>
      <c r="P6" s="32">
        <f t="shared" si="3"/>
        <v>100</v>
      </c>
      <c r="Q6" s="32">
        <f t="shared" si="3"/>
        <v>0</v>
      </c>
      <c r="R6" s="32">
        <f t="shared" si="3"/>
        <v>1043015</v>
      </c>
      <c r="S6" s="32">
        <f t="shared" si="3"/>
        <v>11637.54</v>
      </c>
      <c r="T6" s="32">
        <f t="shared" si="3"/>
        <v>89.63</v>
      </c>
      <c r="U6" s="32">
        <f t="shared" si="3"/>
        <v>471000</v>
      </c>
      <c r="V6" s="32">
        <f t="shared" si="3"/>
        <v>146.05000000000001</v>
      </c>
      <c r="W6" s="32">
        <f t="shared" si="3"/>
        <v>3224.92</v>
      </c>
      <c r="X6" s="33">
        <f>IF(X7="",NA(),X7)</f>
        <v>68.05</v>
      </c>
      <c r="Y6" s="33">
        <f t="shared" ref="Y6:AG6" si="4">IF(Y7="",NA(),Y7)</f>
        <v>69.31</v>
      </c>
      <c r="Z6" s="33">
        <f t="shared" si="4"/>
        <v>68.8</v>
      </c>
      <c r="AA6" s="33">
        <f t="shared" si="4"/>
        <v>68.400000000000006</v>
      </c>
      <c r="AB6" s="33">
        <f t="shared" si="4"/>
        <v>67.569999999999993</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801.71</v>
      </c>
      <c r="BF6" s="33">
        <f t="shared" ref="BF6:BN6" si="7">IF(BF7="",NA(),BF7)</f>
        <v>724.25</v>
      </c>
      <c r="BG6" s="33">
        <f t="shared" si="7"/>
        <v>665.54</v>
      </c>
      <c r="BH6" s="33">
        <f t="shared" si="7"/>
        <v>596.4</v>
      </c>
      <c r="BI6" s="33">
        <f t="shared" si="7"/>
        <v>568.17999999999995</v>
      </c>
      <c r="BJ6" s="33">
        <f t="shared" si="7"/>
        <v>479.57</v>
      </c>
      <c r="BK6" s="33">
        <f t="shared" si="7"/>
        <v>469.84</v>
      </c>
      <c r="BL6" s="33">
        <f t="shared" si="7"/>
        <v>438.59</v>
      </c>
      <c r="BM6" s="33">
        <f t="shared" si="7"/>
        <v>407.62</v>
      </c>
      <c r="BN6" s="33">
        <f t="shared" si="7"/>
        <v>359.02</v>
      </c>
      <c r="BO6" s="32" t="str">
        <f>IF(BO7="","",IF(BO7="-","【-】","【"&amp;SUBSTITUTE(TEXT(BO7,"#,##0.00"),"-","△")&amp;"】"))</f>
        <v>【357.84】</v>
      </c>
      <c r="BP6" s="32">
        <f>IF(BP7="",NA(),BP7)</f>
        <v>0</v>
      </c>
      <c r="BQ6" s="32">
        <f t="shared" ref="BQ6:BY6" si="8">IF(BQ7="",NA(),BQ7)</f>
        <v>0</v>
      </c>
      <c r="BR6" s="32">
        <f t="shared" si="8"/>
        <v>0</v>
      </c>
      <c r="BS6" s="32">
        <f t="shared" si="8"/>
        <v>0</v>
      </c>
      <c r="BT6" s="32">
        <f t="shared" si="8"/>
        <v>0</v>
      </c>
      <c r="BU6" s="32">
        <f t="shared" si="8"/>
        <v>0</v>
      </c>
      <c r="BV6" s="32">
        <f t="shared" si="8"/>
        <v>0</v>
      </c>
      <c r="BW6" s="32">
        <f t="shared" si="8"/>
        <v>0</v>
      </c>
      <c r="BX6" s="32">
        <f t="shared" si="8"/>
        <v>0</v>
      </c>
      <c r="BY6" s="32">
        <f t="shared" si="8"/>
        <v>0</v>
      </c>
      <c r="BZ6" s="32" t="str">
        <f>IF(BZ7="","",IF(BZ7="-","【-】","【"&amp;SUBSTITUTE(TEXT(BZ7,"#,##0.00"),"-","△")&amp;"】"))</f>
        <v>【0.00】</v>
      </c>
      <c r="CA6" s="33">
        <f>IF(CA7="",NA(),CA7)</f>
        <v>71.66</v>
      </c>
      <c r="CB6" s="33">
        <f t="shared" ref="CB6:CJ6" si="9">IF(CB7="",NA(),CB7)</f>
        <v>72.959999999999994</v>
      </c>
      <c r="CC6" s="33">
        <f t="shared" si="9"/>
        <v>69.94</v>
      </c>
      <c r="CD6" s="33">
        <f t="shared" si="9"/>
        <v>73.36</v>
      </c>
      <c r="CE6" s="33">
        <f t="shared" si="9"/>
        <v>72.260000000000005</v>
      </c>
      <c r="CF6" s="33">
        <f t="shared" si="9"/>
        <v>68.48</v>
      </c>
      <c r="CG6" s="33">
        <f t="shared" si="9"/>
        <v>62.17</v>
      </c>
      <c r="CH6" s="33">
        <f t="shared" si="9"/>
        <v>61.27</v>
      </c>
      <c r="CI6" s="33">
        <f t="shared" si="9"/>
        <v>66.680000000000007</v>
      </c>
      <c r="CJ6" s="33">
        <f t="shared" si="9"/>
        <v>60.18</v>
      </c>
      <c r="CK6" s="32" t="str">
        <f>IF(CK7="","",IF(CK7="-","【-】","【"&amp;SUBSTITUTE(TEXT(CK7,"#,##0.00"),"-","△")&amp;"】"))</f>
        <v>【63.19】</v>
      </c>
      <c r="CL6" s="33">
        <f>IF(CL7="",NA(),CL7)</f>
        <v>57.75</v>
      </c>
      <c r="CM6" s="33">
        <f t="shared" ref="CM6:CU6" si="10">IF(CM7="",NA(),CM7)</f>
        <v>59.38</v>
      </c>
      <c r="CN6" s="33">
        <f t="shared" si="10"/>
        <v>60.11</v>
      </c>
      <c r="CO6" s="33">
        <f t="shared" si="10"/>
        <v>61.16</v>
      </c>
      <c r="CP6" s="33">
        <f t="shared" si="10"/>
        <v>62.93</v>
      </c>
      <c r="CQ6" s="33">
        <f t="shared" si="10"/>
        <v>63.22</v>
      </c>
      <c r="CR6" s="33">
        <f t="shared" si="10"/>
        <v>71.87</v>
      </c>
      <c r="CS6" s="33">
        <f t="shared" si="10"/>
        <v>65.430000000000007</v>
      </c>
      <c r="CT6" s="33">
        <f t="shared" si="10"/>
        <v>64.930000000000007</v>
      </c>
      <c r="CU6" s="33">
        <f t="shared" si="10"/>
        <v>66.02</v>
      </c>
      <c r="CV6" s="32" t="str">
        <f>IF(CV7="","",IF(CV7="-","【-】","【"&amp;SUBSTITUTE(TEXT(CV7,"#,##0.00"),"-","△")&amp;"】"))</f>
        <v>【65.79】</v>
      </c>
      <c r="CW6" s="33">
        <f>IF(CW7="",NA(),CW7)</f>
        <v>78.16</v>
      </c>
      <c r="CX6" s="33">
        <f t="shared" ref="CX6:DF6" si="11">IF(CX7="",NA(),CX7)</f>
        <v>78.94</v>
      </c>
      <c r="CY6" s="33">
        <f t="shared" si="11"/>
        <v>79.98</v>
      </c>
      <c r="CZ6" s="33">
        <f t="shared" si="11"/>
        <v>80.75</v>
      </c>
      <c r="DA6" s="33">
        <f t="shared" si="11"/>
        <v>81.430000000000007</v>
      </c>
      <c r="DB6" s="33">
        <f t="shared" si="11"/>
        <v>86.58</v>
      </c>
      <c r="DC6" s="33">
        <f t="shared" si="11"/>
        <v>92.39</v>
      </c>
      <c r="DD6" s="33">
        <f t="shared" si="11"/>
        <v>92.51</v>
      </c>
      <c r="DE6" s="33">
        <f t="shared" si="11"/>
        <v>92.69</v>
      </c>
      <c r="DF6" s="33">
        <f t="shared" si="11"/>
        <v>92.96</v>
      </c>
      <c r="DG6" s="32" t="str">
        <f>IF(DG7="","",IF(DG7="-","【-】","【"&amp;SUBSTITUTE(TEXT(DG7,"#,##0.00"),"-","△")&amp;"】"))</f>
        <v>【92.37】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0.13</v>
      </c>
      <c r="EE6" s="33">
        <f t="shared" ref="EE6:EM6" si="14">IF(EE7="",NA(),EE7)</f>
        <v>0.41</v>
      </c>
      <c r="EF6" s="33">
        <f t="shared" si="14"/>
        <v>0.01</v>
      </c>
      <c r="EG6" s="33">
        <f t="shared" si="14"/>
        <v>0.16</v>
      </c>
      <c r="EH6" s="33">
        <f t="shared" si="14"/>
        <v>0.18</v>
      </c>
      <c r="EI6" s="33">
        <f t="shared" si="14"/>
        <v>7.0000000000000007E-2</v>
      </c>
      <c r="EJ6" s="33">
        <f t="shared" si="14"/>
        <v>0.13</v>
      </c>
      <c r="EK6" s="33">
        <f t="shared" si="14"/>
        <v>0.09</v>
      </c>
      <c r="EL6" s="33">
        <f t="shared" si="14"/>
        <v>0.12</v>
      </c>
      <c r="EM6" s="33">
        <f t="shared" si="14"/>
        <v>7.0000000000000007E-2</v>
      </c>
      <c r="EN6" s="32" t="str">
        <f>IF(EN7="","",IF(EN7="-","【-】","【"&amp;SUBSTITUTE(TEXT(EN7,"#,##0.00"),"-","△")&amp;"】"))</f>
        <v>【0.07】</v>
      </c>
    </row>
    <row r="7" spans="1:144" s="34" customFormat="1" x14ac:dyDescent="0.2">
      <c r="A7" s="26"/>
      <c r="B7" s="35">
        <v>2015</v>
      </c>
      <c r="C7" s="35">
        <v>50008</v>
      </c>
      <c r="D7" s="35">
        <v>47</v>
      </c>
      <c r="E7" s="35">
        <v>17</v>
      </c>
      <c r="F7" s="35">
        <v>3</v>
      </c>
      <c r="G7" s="35">
        <v>0</v>
      </c>
      <c r="H7" s="35" t="s">
        <v>96</v>
      </c>
      <c r="I7" s="35" t="s">
        <v>97</v>
      </c>
      <c r="J7" s="35" t="s">
        <v>98</v>
      </c>
      <c r="K7" s="35" t="s">
        <v>99</v>
      </c>
      <c r="L7" s="35" t="s">
        <v>100</v>
      </c>
      <c r="M7" s="36" t="s">
        <v>101</v>
      </c>
      <c r="N7" s="36" t="s">
        <v>102</v>
      </c>
      <c r="O7" s="36">
        <v>61.91</v>
      </c>
      <c r="P7" s="36">
        <v>100</v>
      </c>
      <c r="Q7" s="36">
        <v>0</v>
      </c>
      <c r="R7" s="36">
        <v>1043015</v>
      </c>
      <c r="S7" s="36">
        <v>11637.54</v>
      </c>
      <c r="T7" s="36">
        <v>89.63</v>
      </c>
      <c r="U7" s="36">
        <v>471000</v>
      </c>
      <c r="V7" s="36">
        <v>146.05000000000001</v>
      </c>
      <c r="W7" s="36">
        <v>3224.92</v>
      </c>
      <c r="X7" s="36">
        <v>68.05</v>
      </c>
      <c r="Y7" s="36">
        <v>69.31</v>
      </c>
      <c r="Z7" s="36">
        <v>68.8</v>
      </c>
      <c r="AA7" s="36">
        <v>68.400000000000006</v>
      </c>
      <c r="AB7" s="36">
        <v>67.569999999999993</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801.71</v>
      </c>
      <c r="BF7" s="36">
        <v>724.25</v>
      </c>
      <c r="BG7" s="36">
        <v>665.54</v>
      </c>
      <c r="BH7" s="36">
        <v>596.4</v>
      </c>
      <c r="BI7" s="36">
        <v>568.17999999999995</v>
      </c>
      <c r="BJ7" s="36">
        <v>479.57</v>
      </c>
      <c r="BK7" s="36">
        <v>469.84</v>
      </c>
      <c r="BL7" s="36">
        <v>438.59</v>
      </c>
      <c r="BM7" s="36">
        <v>407.62</v>
      </c>
      <c r="BN7" s="36">
        <v>359.02</v>
      </c>
      <c r="BO7" s="36">
        <v>357.84</v>
      </c>
      <c r="BP7" s="36">
        <v>0</v>
      </c>
      <c r="BQ7" s="36">
        <v>0</v>
      </c>
      <c r="BR7" s="36">
        <v>0</v>
      </c>
      <c r="BS7" s="36">
        <v>0</v>
      </c>
      <c r="BT7" s="36">
        <v>0</v>
      </c>
      <c r="BU7" s="36">
        <v>0</v>
      </c>
      <c r="BV7" s="36">
        <v>0</v>
      </c>
      <c r="BW7" s="36">
        <v>0</v>
      </c>
      <c r="BX7" s="36">
        <v>0</v>
      </c>
      <c r="BY7" s="36">
        <v>0</v>
      </c>
      <c r="BZ7" s="36">
        <v>0</v>
      </c>
      <c r="CA7" s="36">
        <v>71.66</v>
      </c>
      <c r="CB7" s="36">
        <v>72.959999999999994</v>
      </c>
      <c r="CC7" s="36">
        <v>69.94</v>
      </c>
      <c r="CD7" s="36">
        <v>73.36</v>
      </c>
      <c r="CE7" s="36">
        <v>72.260000000000005</v>
      </c>
      <c r="CF7" s="36">
        <v>68.48</v>
      </c>
      <c r="CG7" s="36">
        <v>62.17</v>
      </c>
      <c r="CH7" s="36">
        <v>61.27</v>
      </c>
      <c r="CI7" s="36">
        <v>66.680000000000007</v>
      </c>
      <c r="CJ7" s="36">
        <v>60.18</v>
      </c>
      <c r="CK7" s="36">
        <v>63.19</v>
      </c>
      <c r="CL7" s="36">
        <v>57.75</v>
      </c>
      <c r="CM7" s="36">
        <v>59.38</v>
      </c>
      <c r="CN7" s="36">
        <v>60.11</v>
      </c>
      <c r="CO7" s="36">
        <v>61.16</v>
      </c>
      <c r="CP7" s="36">
        <v>62.93</v>
      </c>
      <c r="CQ7" s="36">
        <v>63.22</v>
      </c>
      <c r="CR7" s="36">
        <v>71.87</v>
      </c>
      <c r="CS7" s="36">
        <v>65.430000000000007</v>
      </c>
      <c r="CT7" s="36">
        <v>64.930000000000007</v>
      </c>
      <c r="CU7" s="36">
        <v>66.02</v>
      </c>
      <c r="CV7" s="36">
        <v>65.790000000000006</v>
      </c>
      <c r="CW7" s="36">
        <v>78.16</v>
      </c>
      <c r="CX7" s="36">
        <v>78.94</v>
      </c>
      <c r="CY7" s="36">
        <v>79.98</v>
      </c>
      <c r="CZ7" s="36">
        <v>80.75</v>
      </c>
      <c r="DA7" s="36">
        <v>81.430000000000007</v>
      </c>
      <c r="DB7" s="36">
        <v>86.58</v>
      </c>
      <c r="DC7" s="36">
        <v>92.39</v>
      </c>
      <c r="DD7" s="36">
        <v>92.51</v>
      </c>
      <c r="DE7" s="36">
        <v>92.69</v>
      </c>
      <c r="DF7" s="36">
        <v>92.96</v>
      </c>
      <c r="DG7" s="36">
        <v>92.37</v>
      </c>
      <c r="DH7" s="36"/>
      <c r="DI7" s="36"/>
      <c r="DJ7" s="36"/>
      <c r="DK7" s="36"/>
      <c r="DL7" s="36"/>
      <c r="DM7" s="36"/>
      <c r="DN7" s="36"/>
      <c r="DO7" s="36"/>
      <c r="DP7" s="36"/>
      <c r="DQ7" s="36"/>
      <c r="DR7" s="36"/>
      <c r="DS7" s="36"/>
      <c r="DT7" s="36"/>
      <c r="DU7" s="36"/>
      <c r="DV7" s="36"/>
      <c r="DW7" s="36"/>
      <c r="DX7" s="36"/>
      <c r="DY7" s="36"/>
      <c r="DZ7" s="36"/>
      <c r="EA7" s="36"/>
      <c r="EB7" s="36"/>
      <c r="EC7" s="36"/>
      <c r="ED7" s="36">
        <v>0.13</v>
      </c>
      <c r="EE7" s="36">
        <v>0.41</v>
      </c>
      <c r="EF7" s="36">
        <v>0.01</v>
      </c>
      <c r="EG7" s="36">
        <v>0.16</v>
      </c>
      <c r="EH7" s="36">
        <v>0.18</v>
      </c>
      <c r="EI7" s="36">
        <v>7.0000000000000007E-2</v>
      </c>
      <c r="EJ7" s="36">
        <v>0.13</v>
      </c>
      <c r="EK7" s="36">
        <v>0.09</v>
      </c>
      <c r="EL7" s="36">
        <v>0.12</v>
      </c>
      <c r="EM7" s="36">
        <v>7.0000000000000007E-2</v>
      </c>
      <c r="EN7" s="36">
        <v>7.0000000000000007E-2</v>
      </c>
    </row>
    <row r="8" spans="1:144" x14ac:dyDescent="0.2">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2">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2">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2017-02-08T02:56:20Z</dcterms:created>
  <dcterms:modified xsi:type="dcterms:W3CDTF">2017-02-27T05:19:28Z</dcterms:modified>
  <cp:category/>
</cp:coreProperties>
</file>