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0群馬県（都道府県）\"/>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<sst xmlns="http://schemas.openxmlformats.org/spreadsheetml/2006/main" count="217" uniqueCount="106">
  <si>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</si>
  <si>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</si>
  <si>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</si>
  <si>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</si>
  <si>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</si>
  <si>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</si>
  <si>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</si>
  <si>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</si>
  <si>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</si>
  <si>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</si>
  <si>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</si>
  <si>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</si>
  <si>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</si>
  <si>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</si>
  <si>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</si>
  <si>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</si>
  <si>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</si>
  <si>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</si>
  <si>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</si>
  <si>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</si>
  <si>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</si>
  <si>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</si>
  <si>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</si>
  <si>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</si>
  <si>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</si>
  <si>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</si>
  <si>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</si>
  <si>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</si>
  <si>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</si>
  <si>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</si>
  <si>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</si>
  <si>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</si>
  <si>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</si>
  <si>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</si>
  <si>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</si>
  <si>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</si>
  <si>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</si>
  <si>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</si>
  <si>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</si>
  <si>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</si>
  <si>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</si>
  <si>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</si>
  <si>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</si>
  <si>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</si>
  <si>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</si>
  <si>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</si>
  <si>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</si>
  <si>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</si>
  <si>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</si>
  <si>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</si>
  <si>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</si>
  <si>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</si>
  <si>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</si>
  <si>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</si>
  <si>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</si>
  <si>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</si>
  <si>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</si>
  <si>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</si>
  <si>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</si>
  <si>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</si>
  <si>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</si>
  <si>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</si>
  <si>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</si>
  <si>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</si>
  <si>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</si>
  <si>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</si>
  <si>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</si>
  <si>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</si>
  <si>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</si>
  <si>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</si>
  <si>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</si>
  <si>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</si>
  <si>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</si>
  <si>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</si>
  <si>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</si>
  <si>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</si>
  <si>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</si>
  <si>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</si>
  <si>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</si>
  <si>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</si>
  <si>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</si>
  <si>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</si>
  <si>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</si>
  <si>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</si>
  <si>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</si>
  <si>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</si>
  <si>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</si>
  <si>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</si>
  <si>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</si>
  <si>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</si>
  <si>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</si>
  <si>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</si>
  <si>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</si>
  <si>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</si>
  <si>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</si>
  <si>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</si>
  <si>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</si>
  <si>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</si>
  <si>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</si>
  <si>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</si>
  <si>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</si>
  <si>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</si>
  <si>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</si>
  <si>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経常収支比率が100％を超えていることや、企業債の償還が進み、企業債残高対給水収益比率が低下していることから、経営の健全性は確保されている。
　施設利用率は公営平均を下回っているが、料金回収率は100％を上回り、費用を収入により賄えているため、経営の効率性も確保されている。
　H27年度は、給水収益や現金預金などが増加したことや、企業債等の支払利息や減価償却費、企業債残高などが減少したことにより、各経営指標は維持又は改善された。
　H25年度以前とH26年度以降で値が大きく異なる指標があるが、これはH26年度から新会計基準を適用したためである。適用の影響は以下のとおり。
・長期前受金戻入益を計上したため、経常収益が　増加し、経常収支比率及び料金回収率は上昇した。
・企業債の一部を流動負債へ計上したため、流動比率は大幅に低下した。
・修繕準備引当金の廃止に伴い、修繕費が減少し、営業費用が減少したことから、給水原価は低下した。</t>
    <rPh sb="144" eb="146">
      <t>ネンド</t>
    </rPh>
    <rPh sb="148" eb="150">
      <t>キュウスイ</t>
    </rPh>
    <rPh sb="150" eb="152">
      <t>シュウエキ</t>
    </rPh>
    <rPh sb="153" eb="155">
      <t>ゲンキン</t>
    </rPh>
    <rPh sb="155" eb="157">
      <t>ヨキン</t>
    </rPh>
    <rPh sb="160" eb="162">
      <t>ゾウカ</t>
    </rPh>
    <rPh sb="168" eb="171">
      <t>キギョウサイ</t>
    </rPh>
    <rPh sb="171" eb="172">
      <t>トウ</t>
    </rPh>
    <rPh sb="173" eb="175">
      <t>シハライ</t>
    </rPh>
    <rPh sb="175" eb="177">
      <t>リソク</t>
    </rPh>
    <rPh sb="178" eb="180">
      <t>ゲンカ</t>
    </rPh>
    <rPh sb="180" eb="183">
      <t>ショウキャクヒ</t>
    </rPh>
    <rPh sb="184" eb="187">
      <t>キギョウサイ</t>
    </rPh>
    <rPh sb="187" eb="189">
      <t>ザンダカ</t>
    </rPh>
    <rPh sb="192" eb="194">
      <t>ゲンショウ</t>
    </rPh>
    <rPh sb="208" eb="210">
      <t>イジ</t>
    </rPh>
    <rPh sb="210" eb="211">
      <t>マタ</t>
    </rPh>
    <rPh sb="212" eb="214">
      <t>カイゼン</t>
    </rPh>
    <rPh sb="224" eb="226">
      <t>ネンド</t>
    </rPh>
    <rPh sb="226" eb="228">
      <t>イゼン</t>
    </rPh>
    <rPh sb="232" eb="234">
      <t>ネンド</t>
    </rPh>
    <rPh sb="234" eb="236">
      <t>イコウ</t>
    </rPh>
    <rPh sb="237" eb="238">
      <t>アタイ</t>
    </rPh>
    <rPh sb="239" eb="240">
      <t>オオ</t>
    </rPh>
    <rPh sb="242" eb="243">
      <t>コト</t>
    </rPh>
    <rPh sb="245" eb="247">
      <t>シヒョウ</t>
    </rPh>
    <rPh sb="258" eb="260">
      <t>ネンド</t>
    </rPh>
    <rPh sb="268" eb="270">
      <t>テキヨウ</t>
    </rPh>
    <phoneticPr fontId="4"/>
  </si>
  <si>
    <t>　有形固定資産減価償却率については、公営平均と同水準となっている。
  また、平成２６年度以降、有形固定資産減価償却率が増加しているが、これは新会計基準の適用により、減価償却累計額が増加したためである。
  管路については、水道事業は給水開始が昭和５８年であり、法定耐用年数（40年）を超える管路延長が存在しないため、管路経年化率や管路更新率は0％で推移している。
　以上のとおり、大規模な設備更新を要するほど老朽化は進行していないが、将来の更新に備え準備していく必要がある。</t>
    <rPh sb="45" eb="47">
      <t>イコウ</t>
    </rPh>
    <phoneticPr fontId="4"/>
  </si>
  <si>
    <t>　水道事業は受水団体の水道事業へ水道用水を卸供給しているため、今後とも受水団体と連携し、健全経営を図っていくとともに、将来の更新に備え準備していく必要がある。
　また、水需要の変化などに考慮しながら、給水量と給水料金に関する協議を３年ごとに受水団体と進める中で、地盤沈下防止の観点から地下水から表流水への転換が必要であること、また、給水料金の低減要望に応えるためにも給水量の維持確保が必要であることを理解してもらえるよう努めていく。</t>
    <rPh sb="37" eb="39">
      <t>ダンタイ</t>
    </rPh>
    <rPh sb="112" eb="114">
      <t>キョウギ</t>
    </rPh>
    <rPh sb="122" eb="124">
      <t>ダンタイ</t>
    </rPh>
    <rPh sb="187" eb="189">
      <t>イジ</t>
    </rPh>
    <rPh sb="189" eb="191">
      <t>カクホ</t>
    </rPh>
    <rPh sb="210" eb="2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</si>
</sst>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750168"/>
        <c:axId val="2187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218750168"/>
        <c:axId val="218750560"/>
      </c:lineChart>
      <c:dateAx>
        <c:axId val="218750168"/>
        <c:scaling>
          <c:orientation val="minMax"/>
        </c:scaling>
        <c:delete val="1"/>
        <c:axPos val="b"/>
        <c:numFmt formatCode="ge" sourceLinked="1"/>
        <c:majorTickMark val="none"/>
        <c:minorTickMark val="none"/>
        <c:tickLblPos val="none"/>
        <c:crossAx val="218750560"/>
        <c:crosses val="autoZero"/>
        <c:auto val="1"/>
        <c:lblOffset val="100"/>
        <c:baseTimeUnit val="years"/>
      </c:dateAx>
      <c:valAx>
        <c:axId val="2187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75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57.74</c:v>
                </c:pt>
                <c:pt idx="1">
                  <c:v>57.15</c:v>
                </c:pt>
                <c:pt idx="2">
                  <c:v>57.02</c:v>
                </c:pt>
                <c:pt idx="3">
                  <c:v>57.68</c:v>
                </c:pt>
                <c:pt idx="4">
                  <c:v>58.54</c:v>
                </c:pt>
              </c:numCache>
            </c:numRef>
          </c:val>
        </c:ser>
        <c:dLbls>
          <c:showLegendKey val="0"/>
          <c:showVal val="0"/>
          <c:showCatName val="0"/>
          <c:showSerName val="0"/>
          <c:showPercent val="0"/>
          <c:showBubbleSize val="0"/>
        </c:dLbls>
        <c:gapWidth val="150"/>
        <c:axId val="220543560"/>
        <c:axId val="2205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20543560"/>
        <c:axId val="220543952"/>
      </c:lineChart>
      <c:dateAx>
        <c:axId val="220543560"/>
        <c:scaling>
          <c:orientation val="minMax"/>
        </c:scaling>
        <c:delete val="1"/>
        <c:axPos val="b"/>
        <c:numFmt formatCode="ge" sourceLinked="1"/>
        <c:majorTickMark val="none"/>
        <c:minorTickMark val="none"/>
        <c:tickLblPos val="none"/>
        <c:crossAx val="220543952"/>
        <c:crosses val="autoZero"/>
        <c:auto val="1"/>
        <c:lblOffset val="100"/>
        <c:baseTimeUnit val="years"/>
      </c:dateAx>
      <c:valAx>
        <c:axId val="2205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4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0545128"/>
        <c:axId val="22094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20545128"/>
        <c:axId val="220949008"/>
      </c:lineChart>
      <c:dateAx>
        <c:axId val="220545128"/>
        <c:scaling>
          <c:orientation val="minMax"/>
        </c:scaling>
        <c:delete val="1"/>
        <c:axPos val="b"/>
        <c:numFmt formatCode="ge" sourceLinked="1"/>
        <c:majorTickMark val="none"/>
        <c:minorTickMark val="none"/>
        <c:tickLblPos val="none"/>
        <c:crossAx val="220949008"/>
        <c:crosses val="autoZero"/>
        <c:auto val="1"/>
        <c:lblOffset val="100"/>
        <c:baseTimeUnit val="years"/>
      </c:dateAx>
      <c:valAx>
        <c:axId val="22094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4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115.97</c:v>
                </c:pt>
                <c:pt idx="1">
                  <c:v>115.39</c:v>
                </c:pt>
                <c:pt idx="2">
                  <c:v>117.85</c:v>
                </c:pt>
                <c:pt idx="3">
                  <c:v>131.53</c:v>
                </c:pt>
                <c:pt idx="4">
                  <c:v>134.97</c:v>
                </c:pt>
              </c:numCache>
            </c:numRef>
          </c:val>
        </c:ser>
        <c:dLbls>
          <c:showLegendKey val="0"/>
          <c:showVal val="0"/>
          <c:showCatName val="0"/>
          <c:showSerName val="0"/>
          <c:showPercent val="0"/>
          <c:showBubbleSize val="0"/>
        </c:dLbls>
        <c:gapWidth val="150"/>
        <c:axId val="218751736"/>
        <c:axId val="2187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8751736"/>
        <c:axId val="218752128"/>
      </c:lineChart>
      <c:dateAx>
        <c:axId val="218751736"/>
        <c:scaling>
          <c:orientation val="minMax"/>
        </c:scaling>
        <c:delete val="1"/>
        <c:axPos val="b"/>
        <c:numFmt formatCode="ge" sourceLinked="1"/>
        <c:majorTickMark val="none"/>
        <c:minorTickMark val="none"/>
        <c:tickLblPos val="none"/>
        <c:crossAx val="218752128"/>
        <c:crosses val="autoZero"/>
        <c:auto val="1"/>
        <c:lblOffset val="100"/>
        <c:baseTimeUnit val="years"/>
      </c:dateAx>
      <c:valAx>
        <c:axId val="21875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75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36.520000000000003</c:v>
                </c:pt>
                <c:pt idx="1">
                  <c:v>38.93</c:v>
                </c:pt>
                <c:pt idx="2">
                  <c:v>40.94</c:v>
                </c:pt>
                <c:pt idx="3">
                  <c:v>50.98</c:v>
                </c:pt>
                <c:pt idx="4">
                  <c:v>52.72</c:v>
                </c:pt>
              </c:numCache>
            </c:numRef>
          </c:val>
        </c:ser>
        <c:dLbls>
          <c:showLegendKey val="0"/>
          <c:showVal val="0"/>
          <c:showCatName val="0"/>
          <c:showSerName val="0"/>
          <c:showPercent val="0"/>
          <c:showBubbleSize val="0"/>
        </c:dLbls>
        <c:gapWidth val="150"/>
        <c:axId val="219930656"/>
        <c:axId val="21993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9930656"/>
        <c:axId val="219931048"/>
      </c:lineChart>
      <c:dateAx>
        <c:axId val="219930656"/>
        <c:scaling>
          <c:orientation val="minMax"/>
        </c:scaling>
        <c:delete val="1"/>
        <c:axPos val="b"/>
        <c:numFmt formatCode="ge" sourceLinked="1"/>
        <c:majorTickMark val="none"/>
        <c:minorTickMark val="none"/>
        <c:tickLblPos val="none"/>
        <c:crossAx val="219931048"/>
        <c:crosses val="autoZero"/>
        <c:auto val="1"/>
        <c:lblOffset val="100"/>
        <c:baseTimeUnit val="years"/>
      </c:dateAx>
      <c:valAx>
        <c:axId val="21993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9932224"/>
        <c:axId val="21993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9932224"/>
        <c:axId val="219932616"/>
      </c:lineChart>
      <c:dateAx>
        <c:axId val="219932224"/>
        <c:scaling>
          <c:orientation val="minMax"/>
        </c:scaling>
        <c:delete val="1"/>
        <c:axPos val="b"/>
        <c:numFmt formatCode="ge" sourceLinked="1"/>
        <c:majorTickMark val="none"/>
        <c:minorTickMark val="none"/>
        <c:tickLblPos val="none"/>
        <c:crossAx val="219932616"/>
        <c:crosses val="autoZero"/>
        <c:auto val="1"/>
        <c:lblOffset val="100"/>
        <c:baseTimeUnit val="years"/>
      </c:dateAx>
      <c:valAx>
        <c:axId val="21993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0419752"/>
        <c:axId val="22042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20419752"/>
        <c:axId val="220420144"/>
      </c:lineChart>
      <c:dateAx>
        <c:axId val="220419752"/>
        <c:scaling>
          <c:orientation val="minMax"/>
        </c:scaling>
        <c:delete val="1"/>
        <c:axPos val="b"/>
        <c:numFmt formatCode="ge" sourceLinked="1"/>
        <c:majorTickMark val="none"/>
        <c:minorTickMark val="none"/>
        <c:tickLblPos val="none"/>
        <c:crossAx val="220420144"/>
        <c:crosses val="autoZero"/>
        <c:auto val="1"/>
        <c:lblOffset val="100"/>
        <c:baseTimeUnit val="years"/>
      </c:dateAx>
      <c:valAx>
        <c:axId val="22042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1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3129.22</c:v>
                </c:pt>
                <c:pt idx="1">
                  <c:v>2167.02</c:v>
                </c:pt>
                <c:pt idx="2">
                  <c:v>3064.53</c:v>
                </c:pt>
                <c:pt idx="3">
                  <c:v>559.38</c:v>
                </c:pt>
                <c:pt idx="4">
                  <c:v>670.35</c:v>
                </c:pt>
              </c:numCache>
            </c:numRef>
          </c:val>
        </c:ser>
        <c:dLbls>
          <c:showLegendKey val="0"/>
          <c:showVal val="0"/>
          <c:showCatName val="0"/>
          <c:showSerName val="0"/>
          <c:showPercent val="0"/>
          <c:showBubbleSize val="0"/>
        </c:dLbls>
        <c:gapWidth val="150"/>
        <c:axId val="220421320"/>
        <c:axId val="22042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20421320"/>
        <c:axId val="220421712"/>
      </c:lineChart>
      <c:dateAx>
        <c:axId val="220421320"/>
        <c:scaling>
          <c:orientation val="minMax"/>
        </c:scaling>
        <c:delete val="1"/>
        <c:axPos val="b"/>
        <c:numFmt formatCode="ge" sourceLinked="1"/>
        <c:majorTickMark val="none"/>
        <c:minorTickMark val="none"/>
        <c:tickLblPos val="none"/>
        <c:crossAx val="220421712"/>
        <c:crosses val="autoZero"/>
        <c:auto val="1"/>
        <c:lblOffset val="100"/>
        <c:baseTimeUnit val="years"/>
      </c:dateAx>
      <c:valAx>
        <c:axId val="22042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2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390.62</c:v>
                </c:pt>
                <c:pt idx="1">
                  <c:v>374.61</c:v>
                </c:pt>
                <c:pt idx="2">
                  <c:v>356.57</c:v>
                </c:pt>
                <c:pt idx="3">
                  <c:v>339.19</c:v>
                </c:pt>
                <c:pt idx="4">
                  <c:v>312.64999999999998</c:v>
                </c:pt>
              </c:numCache>
            </c:numRef>
          </c:val>
        </c:ser>
        <c:dLbls>
          <c:showLegendKey val="0"/>
          <c:showVal val="0"/>
          <c:showCatName val="0"/>
          <c:showSerName val="0"/>
          <c:showPercent val="0"/>
          <c:showBubbleSize val="0"/>
        </c:dLbls>
        <c:gapWidth val="150"/>
        <c:axId val="220422888"/>
        <c:axId val="22042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20422888"/>
        <c:axId val="220423280"/>
      </c:lineChart>
      <c:dateAx>
        <c:axId val="220422888"/>
        <c:scaling>
          <c:orientation val="minMax"/>
        </c:scaling>
        <c:delete val="1"/>
        <c:axPos val="b"/>
        <c:numFmt formatCode="ge" sourceLinked="1"/>
        <c:majorTickMark val="none"/>
        <c:minorTickMark val="none"/>
        <c:tickLblPos val="none"/>
        <c:crossAx val="220423280"/>
        <c:crosses val="autoZero"/>
        <c:auto val="1"/>
        <c:lblOffset val="100"/>
        <c:baseTimeUnit val="years"/>
      </c:dateAx>
      <c:valAx>
        <c:axId val="22042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2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114.47</c:v>
                </c:pt>
                <c:pt idx="1">
                  <c:v>114.03</c:v>
                </c:pt>
                <c:pt idx="2">
                  <c:v>116.56</c:v>
                </c:pt>
                <c:pt idx="3">
                  <c:v>133.69999999999999</c:v>
                </c:pt>
                <c:pt idx="4">
                  <c:v>137.03</c:v>
                </c:pt>
              </c:numCache>
            </c:numRef>
          </c:val>
        </c:ser>
        <c:dLbls>
          <c:showLegendKey val="0"/>
          <c:showVal val="0"/>
          <c:showCatName val="0"/>
          <c:showSerName val="0"/>
          <c:showPercent val="0"/>
          <c:showBubbleSize val="0"/>
        </c:dLbls>
        <c:gapWidth val="150"/>
        <c:axId val="220780816"/>
        <c:axId val="22054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20780816"/>
        <c:axId val="220542384"/>
      </c:lineChart>
      <c:dateAx>
        <c:axId val="220780816"/>
        <c:scaling>
          <c:orientation val="minMax"/>
        </c:scaling>
        <c:delete val="1"/>
        <c:axPos val="b"/>
        <c:numFmt formatCode="ge" sourceLinked="1"/>
        <c:majorTickMark val="none"/>
        <c:minorTickMark val="none"/>
        <c:tickLblPos val="none"/>
        <c:crossAx val="220542384"/>
        <c:crosses val="autoZero"/>
        <c:auto val="1"/>
        <c:lblOffset val="100"/>
        <c:baseTimeUnit val="years"/>
      </c:dateAx>
      <c:valAx>
        <c:axId val="22054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67.709999999999994</c:v>
                </c:pt>
                <c:pt idx="1">
                  <c:v>68.33</c:v>
                </c:pt>
                <c:pt idx="2">
                  <c:v>67</c:v>
                </c:pt>
                <c:pt idx="3">
                  <c:v>57.29</c:v>
                </c:pt>
                <c:pt idx="4">
                  <c:v>55.23</c:v>
                </c:pt>
              </c:numCache>
            </c:numRef>
          </c:val>
        </c:ser>
        <c:dLbls>
          <c:showLegendKey val="0"/>
          <c:showVal val="0"/>
          <c:showCatName val="0"/>
          <c:showSerName val="0"/>
          <c:showPercent val="0"/>
          <c:showBubbleSize val="0"/>
        </c:dLbls>
        <c:gapWidth val="150"/>
        <c:axId val="220780424"/>
        <c:axId val="2207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20780424"/>
        <c:axId val="220780032"/>
      </c:lineChart>
      <c:dateAx>
        <c:axId val="220780424"/>
        <c:scaling>
          <c:orientation val="minMax"/>
        </c:scaling>
        <c:delete val="1"/>
        <c:axPos val="b"/>
        <c:numFmt formatCode="ge" sourceLinked="1"/>
        <c:majorTickMark val="none"/>
        <c:minorTickMark val="none"/>
        <c:tickLblPos val="none"/>
        <c:crossAx val="220780032"/>
        <c:crosses val="autoZero"/>
        <c:auto val="1"/>
        <c:lblOffset val="100"/>
        <c:baseTimeUnit val="years"/>
      </c:dateAx>
      <c:valAx>
        <c:axId val="220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BL66" sqref="BL66:BZ8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群馬県</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f>データ!Q6</f>
        <v>2005320</v>
      </c>
      <c r="AJ8" s="75"/>
      <c r="AK8" s="75"/>
      <c r="AL8" s="75"/>
      <c r="AM8" s="75"/>
      <c r="AN8" s="75"/>
      <c r="AO8" s="75"/>
      <c r="AP8" s="76"/>
      <c r="AQ8" s="57">
        <f>データ!R6</f>
        <v>6362.28</v>
      </c>
      <c r="AR8" s="57"/>
      <c r="AS8" s="57"/>
      <c r="AT8" s="57"/>
      <c r="AU8" s="57"/>
      <c r="AV8" s="57"/>
      <c r="AW8" s="57"/>
      <c r="AX8" s="57"/>
      <c r="AY8" s="57">
        <f>データ!S6</f>
        <v>315.19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73.569999999999993</v>
      </c>
      <c r="K10" s="57"/>
      <c r="L10" s="57"/>
      <c r="M10" s="57"/>
      <c r="N10" s="57"/>
      <c r="O10" s="57"/>
      <c r="P10" s="57"/>
      <c r="Q10" s="57"/>
      <c r="R10" s="57">
        <f>データ!O6</f>
        <v>98.19</v>
      </c>
      <c r="S10" s="57"/>
      <c r="T10" s="57"/>
      <c r="U10" s="57"/>
      <c r="V10" s="57"/>
      <c r="W10" s="57"/>
      <c r="X10" s="57"/>
      <c r="Y10" s="57"/>
      <c r="Z10" s="65">
        <f>データ!P6</f>
        <v>0</v>
      </c>
      <c r="AA10" s="65"/>
      <c r="AB10" s="65"/>
      <c r="AC10" s="65"/>
      <c r="AD10" s="65"/>
      <c r="AE10" s="65"/>
      <c r="AF10" s="65"/>
      <c r="AG10" s="65"/>
      <c r="AH10" s="2"/>
      <c r="AI10" s="65">
        <f>データ!T6</f>
        <v>1600974</v>
      </c>
      <c r="AJ10" s="65"/>
      <c r="AK10" s="65"/>
      <c r="AL10" s="65"/>
      <c r="AM10" s="65"/>
      <c r="AN10" s="65"/>
      <c r="AO10" s="65"/>
      <c r="AP10" s="65"/>
      <c r="AQ10" s="57">
        <f>データ!U6</f>
        <v>2098.1999999999998</v>
      </c>
      <c r="AR10" s="57"/>
      <c r="AS10" s="57"/>
      <c r="AT10" s="57"/>
      <c r="AU10" s="57"/>
      <c r="AV10" s="57"/>
      <c r="AW10" s="57"/>
      <c r="AX10" s="57"/>
      <c r="AY10" s="57">
        <f>データ!V6</f>
        <v>763.02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100005</v>
      </c>
      <c r="D6" s="31">
        <f t="shared" si="3"/>
        <v>46</v>
      </c>
      <c r="E6" s="31">
        <f t="shared" si="3"/>
        <v>1</v>
      </c>
      <c r="F6" s="31">
        <f t="shared" si="3"/>
        <v>0</v>
      </c>
      <c r="G6" s="31">
        <f t="shared" si="3"/>
        <v>2</v>
      </c>
      <c r="H6" s="31" t="str">
        <f t="shared" si="3"/>
        <v>群馬県</v>
      </c>
      <c r="I6" s="31" t="str">
        <f t="shared" si="3"/>
        <v>法適用</v>
      </c>
      <c r="J6" s="31" t="str">
        <f t="shared" si="3"/>
        <v>水道事業</v>
      </c>
      <c r="K6" s="31" t="str">
        <f t="shared" si="3"/>
        <v>用水供給事業</v>
      </c>
      <c r="L6" s="31" t="str">
        <f t="shared" si="3"/>
        <v>B</v>
      </c>
      <c r="M6" s="32" t="str">
        <f t="shared" si="3"/>
        <v>-</v>
      </c>
      <c r="N6" s="32">
        <f t="shared" si="3"/>
        <v>73.569999999999993</v>
      </c>
      <c r="O6" s="32">
        <f t="shared" si="3"/>
        <v>98.19</v>
      </c>
      <c r="P6" s="32">
        <f t="shared" si="3"/>
        <v>0</v>
      </c>
      <c r="Q6" s="32">
        <f t="shared" si="3"/>
        <v>2005320</v>
      </c>
      <c r="R6" s="32">
        <f t="shared" si="3"/>
        <v>6362.28</v>
      </c>
      <c r="S6" s="32">
        <f t="shared" si="3"/>
        <v>315.19</v>
      </c>
      <c r="T6" s="32">
        <f t="shared" si="3"/>
        <v>1600974</v>
      </c>
      <c r="U6" s="32">
        <f t="shared" si="3"/>
        <v>2098.1999999999998</v>
      </c>
      <c r="V6" s="32">
        <f t="shared" si="3"/>
        <v>763.02</v>
      </c>
      <c r="W6" s="33">
        <f>IF(W7="",NA(),W7)</f>
        <v>115.97</v>
      </c>
      <c r="X6" s="33">
        <f t="shared" ref="X6:AF6" si="4">IF(X7="",NA(),X7)</f>
        <v>115.39</v>
      </c>
      <c r="Y6" s="33">
        <f t="shared" si="4"/>
        <v>117.85</v>
      </c>
      <c r="Z6" s="33">
        <f t="shared" si="4"/>
        <v>131.53</v>
      </c>
      <c r="AA6" s="33">
        <f t="shared" si="4"/>
        <v>134.97</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3129.22</v>
      </c>
      <c r="AT6" s="33">
        <f t="shared" ref="AT6:BB6" si="6">IF(AT7="",NA(),AT7)</f>
        <v>2167.02</v>
      </c>
      <c r="AU6" s="33">
        <f t="shared" si="6"/>
        <v>3064.53</v>
      </c>
      <c r="AV6" s="33">
        <f t="shared" si="6"/>
        <v>559.38</v>
      </c>
      <c r="AW6" s="33">
        <f t="shared" si="6"/>
        <v>670.35</v>
      </c>
      <c r="AX6" s="33">
        <f t="shared" si="6"/>
        <v>720.62</v>
      </c>
      <c r="AY6" s="33">
        <f t="shared" si="6"/>
        <v>654.97</v>
      </c>
      <c r="AZ6" s="33">
        <f t="shared" si="6"/>
        <v>634.53</v>
      </c>
      <c r="BA6" s="33">
        <f t="shared" si="6"/>
        <v>200.22</v>
      </c>
      <c r="BB6" s="33">
        <f t="shared" si="6"/>
        <v>212.95</v>
      </c>
      <c r="BC6" s="32" t="str">
        <f>IF(BC7="","",IF(BC7="-","【-】","【"&amp;SUBSTITUTE(TEXT(BC7,"#,##0.00"),"-","△")&amp;"】"))</f>
        <v>【212.95】</v>
      </c>
      <c r="BD6" s="33">
        <f>IF(BD7="",NA(),BD7)</f>
        <v>390.62</v>
      </c>
      <c r="BE6" s="33">
        <f t="shared" ref="BE6:BM6" si="7">IF(BE7="",NA(),BE7)</f>
        <v>374.61</v>
      </c>
      <c r="BF6" s="33">
        <f t="shared" si="7"/>
        <v>356.57</v>
      </c>
      <c r="BG6" s="33">
        <f t="shared" si="7"/>
        <v>339.19</v>
      </c>
      <c r="BH6" s="33">
        <f t="shared" si="7"/>
        <v>312.64999999999998</v>
      </c>
      <c r="BI6" s="33">
        <f t="shared" si="7"/>
        <v>415.99</v>
      </c>
      <c r="BJ6" s="33">
        <f t="shared" si="7"/>
        <v>383.75</v>
      </c>
      <c r="BK6" s="33">
        <f t="shared" si="7"/>
        <v>368.94</v>
      </c>
      <c r="BL6" s="33">
        <f t="shared" si="7"/>
        <v>351.06</v>
      </c>
      <c r="BM6" s="33">
        <f t="shared" si="7"/>
        <v>333.48</v>
      </c>
      <c r="BN6" s="32" t="str">
        <f>IF(BN7="","",IF(BN7="-","【-】","【"&amp;SUBSTITUTE(TEXT(BN7,"#,##0.00"),"-","△")&amp;"】"))</f>
        <v>【333.48】</v>
      </c>
      <c r="BO6" s="33">
        <f>IF(BO7="",NA(),BO7)</f>
        <v>114.47</v>
      </c>
      <c r="BP6" s="33">
        <f t="shared" ref="BP6:BX6" si="8">IF(BP7="",NA(),BP7)</f>
        <v>114.03</v>
      </c>
      <c r="BQ6" s="33">
        <f t="shared" si="8"/>
        <v>116.56</v>
      </c>
      <c r="BR6" s="33">
        <f t="shared" si="8"/>
        <v>133.69999999999999</v>
      </c>
      <c r="BS6" s="33">
        <f t="shared" si="8"/>
        <v>137.03</v>
      </c>
      <c r="BT6" s="33">
        <f t="shared" si="8"/>
        <v>108.61</v>
      </c>
      <c r="BU6" s="33">
        <f t="shared" si="8"/>
        <v>110.39</v>
      </c>
      <c r="BV6" s="33">
        <f t="shared" si="8"/>
        <v>111.12</v>
      </c>
      <c r="BW6" s="33">
        <f t="shared" si="8"/>
        <v>112.92</v>
      </c>
      <c r="BX6" s="33">
        <f t="shared" si="8"/>
        <v>112.81</v>
      </c>
      <c r="BY6" s="32" t="str">
        <f>IF(BY7="","",IF(BY7="-","【-】","【"&amp;SUBSTITUTE(TEXT(BY7,"#,##0.00"),"-","△")&amp;"】"))</f>
        <v>【112.81】</v>
      </c>
      <c r="BZ6" s="33">
        <f>IF(BZ7="",NA(),BZ7)</f>
        <v>67.709999999999994</v>
      </c>
      <c r="CA6" s="33">
        <f t="shared" ref="CA6:CI6" si="9">IF(CA7="",NA(),CA7)</f>
        <v>68.33</v>
      </c>
      <c r="CB6" s="33">
        <f t="shared" si="9"/>
        <v>67</v>
      </c>
      <c r="CC6" s="33">
        <f t="shared" si="9"/>
        <v>57.29</v>
      </c>
      <c r="CD6" s="33">
        <f t="shared" si="9"/>
        <v>55.23</v>
      </c>
      <c r="CE6" s="33">
        <f t="shared" si="9"/>
        <v>78.760000000000005</v>
      </c>
      <c r="CF6" s="33">
        <f t="shared" si="9"/>
        <v>76.81</v>
      </c>
      <c r="CG6" s="33">
        <f t="shared" si="9"/>
        <v>75.75</v>
      </c>
      <c r="CH6" s="33">
        <f t="shared" si="9"/>
        <v>75.3</v>
      </c>
      <c r="CI6" s="33">
        <f t="shared" si="9"/>
        <v>75.3</v>
      </c>
      <c r="CJ6" s="32" t="str">
        <f>IF(CJ7="","",IF(CJ7="-","【-】","【"&amp;SUBSTITUTE(TEXT(CJ7,"#,##0.00"),"-","△")&amp;"】"))</f>
        <v>【75.30】</v>
      </c>
      <c r="CK6" s="33">
        <f>IF(CK7="",NA(),CK7)</f>
        <v>57.74</v>
      </c>
      <c r="CL6" s="33">
        <f t="shared" ref="CL6:CT6" si="10">IF(CL7="",NA(),CL7)</f>
        <v>57.15</v>
      </c>
      <c r="CM6" s="33">
        <f t="shared" si="10"/>
        <v>57.02</v>
      </c>
      <c r="CN6" s="33">
        <f t="shared" si="10"/>
        <v>57.68</v>
      </c>
      <c r="CO6" s="33">
        <f t="shared" si="10"/>
        <v>58.54</v>
      </c>
      <c r="CP6" s="33">
        <f t="shared" si="10"/>
        <v>63.73</v>
      </c>
      <c r="CQ6" s="33">
        <f t="shared" si="10"/>
        <v>64.55</v>
      </c>
      <c r="CR6" s="33">
        <f t="shared" si="10"/>
        <v>64.12</v>
      </c>
      <c r="CS6" s="33">
        <f t="shared" si="10"/>
        <v>62.69</v>
      </c>
      <c r="CT6" s="33">
        <f t="shared" si="10"/>
        <v>61.82</v>
      </c>
      <c r="CU6" s="32" t="str">
        <f>IF(CU7="","",IF(CU7="-","【-】","【"&amp;SUBSTITUTE(TEXT(CU7,"#,##0.00"),"-","△")&amp;"】"))</f>
        <v>【61.82】</v>
      </c>
      <c r="CV6" s="33">
        <f>IF(CV7="",NA(),CV7)</f>
        <v>100</v>
      </c>
      <c r="CW6" s="33">
        <f t="shared" ref="CW6:DE6" si="11">IF(CW7="",NA(),CW7)</f>
        <v>100</v>
      </c>
      <c r="CX6" s="33">
        <f t="shared" si="11"/>
        <v>100</v>
      </c>
      <c r="CY6" s="33">
        <f t="shared" si="11"/>
        <v>100</v>
      </c>
      <c r="CZ6" s="33">
        <f t="shared" si="11"/>
        <v>100</v>
      </c>
      <c r="DA6" s="33">
        <f t="shared" si="11"/>
        <v>99.96</v>
      </c>
      <c r="DB6" s="33">
        <f t="shared" si="11"/>
        <v>99.93</v>
      </c>
      <c r="DC6" s="33">
        <f t="shared" si="11"/>
        <v>100.12</v>
      </c>
      <c r="DD6" s="33">
        <f t="shared" si="11"/>
        <v>100.12</v>
      </c>
      <c r="DE6" s="33">
        <f t="shared" si="11"/>
        <v>100.03</v>
      </c>
      <c r="DF6" s="32" t="str">
        <f>IF(DF7="","",IF(DF7="-","【-】","【"&amp;SUBSTITUTE(TEXT(DF7,"#,##0.00"),"-","△")&amp;"】"))</f>
        <v>【100.03】</v>
      </c>
      <c r="DG6" s="33">
        <f>IF(DG7="",NA(),DG7)</f>
        <v>36.520000000000003</v>
      </c>
      <c r="DH6" s="33">
        <f t="shared" ref="DH6:DP6" si="12">IF(DH7="",NA(),DH7)</f>
        <v>38.93</v>
      </c>
      <c r="DI6" s="33">
        <f t="shared" si="12"/>
        <v>40.94</v>
      </c>
      <c r="DJ6" s="33">
        <f t="shared" si="12"/>
        <v>50.98</v>
      </c>
      <c r="DK6" s="33">
        <f t="shared" si="12"/>
        <v>52.72</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100005</v>
      </c>
      <c r="D7" s="35">
        <v>46</v>
      </c>
      <c r="E7" s="35">
        <v>1</v>
      </c>
      <c r="F7" s="35">
        <v>0</v>
      </c>
      <c r="G7" s="35">
        <v>2</v>
      </c>
      <c r="H7" s="35" t="s">
        <v>92</v>
      </c>
      <c r="I7" s="35" t="s">
        <v>93</v>
      </c>
      <c r="J7" s="35" t="s">
        <v>94</v>
      </c>
      <c r="K7" s="35" t="s">
        <v>95</v>
      </c>
      <c r="L7" s="35" t="s">
        <v>96</v>
      </c>
      <c r="M7" s="36" t="s">
        <v>97</v>
      </c>
      <c r="N7" s="36">
        <v>73.569999999999993</v>
      </c>
      <c r="O7" s="36">
        <v>98.19</v>
      </c>
      <c r="P7" s="36">
        <v>0</v>
      </c>
      <c r="Q7" s="36">
        <v>2005320</v>
      </c>
      <c r="R7" s="36">
        <v>6362.28</v>
      </c>
      <c r="S7" s="36">
        <v>315.19</v>
      </c>
      <c r="T7" s="36">
        <v>1600974</v>
      </c>
      <c r="U7" s="36">
        <v>2098.1999999999998</v>
      </c>
      <c r="V7" s="36">
        <v>763.02</v>
      </c>
      <c r="W7" s="36">
        <v>115.97</v>
      </c>
      <c r="X7" s="36">
        <v>115.39</v>
      </c>
      <c r="Y7" s="36">
        <v>117.85</v>
      </c>
      <c r="Z7" s="36">
        <v>131.53</v>
      </c>
      <c r="AA7" s="36">
        <v>134.97</v>
      </c>
      <c r="AB7" s="36">
        <v>111.78</v>
      </c>
      <c r="AC7" s="36">
        <v>113.16</v>
      </c>
      <c r="AD7" s="36">
        <v>113.88</v>
      </c>
      <c r="AE7" s="36">
        <v>113.47</v>
      </c>
      <c r="AF7" s="36">
        <v>113.33</v>
      </c>
      <c r="AG7" s="36">
        <v>113.33</v>
      </c>
      <c r="AH7" s="36">
        <v>0</v>
      </c>
      <c r="AI7" s="36">
        <v>0</v>
      </c>
      <c r="AJ7" s="36">
        <v>0</v>
      </c>
      <c r="AK7" s="36">
        <v>0</v>
      </c>
      <c r="AL7" s="36">
        <v>0</v>
      </c>
      <c r="AM7" s="36">
        <v>25.8</v>
      </c>
      <c r="AN7" s="36">
        <v>23.57</v>
      </c>
      <c r="AO7" s="36">
        <v>21.34</v>
      </c>
      <c r="AP7" s="36">
        <v>16.89</v>
      </c>
      <c r="AQ7" s="36">
        <v>17.39</v>
      </c>
      <c r="AR7" s="36">
        <v>17.39</v>
      </c>
      <c r="AS7" s="36">
        <v>3129.22</v>
      </c>
      <c r="AT7" s="36">
        <v>2167.02</v>
      </c>
      <c r="AU7" s="36">
        <v>3064.53</v>
      </c>
      <c r="AV7" s="36">
        <v>559.38</v>
      </c>
      <c r="AW7" s="36">
        <v>670.35</v>
      </c>
      <c r="AX7" s="36">
        <v>720.62</v>
      </c>
      <c r="AY7" s="36">
        <v>654.97</v>
      </c>
      <c r="AZ7" s="36">
        <v>634.53</v>
      </c>
      <c r="BA7" s="36">
        <v>200.22</v>
      </c>
      <c r="BB7" s="36">
        <v>212.95</v>
      </c>
      <c r="BC7" s="36">
        <v>212.95</v>
      </c>
      <c r="BD7" s="36">
        <v>390.62</v>
      </c>
      <c r="BE7" s="36">
        <v>374.61</v>
      </c>
      <c r="BF7" s="36">
        <v>356.57</v>
      </c>
      <c r="BG7" s="36">
        <v>339.19</v>
      </c>
      <c r="BH7" s="36">
        <v>312.64999999999998</v>
      </c>
      <c r="BI7" s="36">
        <v>415.99</v>
      </c>
      <c r="BJ7" s="36">
        <v>383.75</v>
      </c>
      <c r="BK7" s="36">
        <v>368.94</v>
      </c>
      <c r="BL7" s="36">
        <v>351.06</v>
      </c>
      <c r="BM7" s="36">
        <v>333.48</v>
      </c>
      <c r="BN7" s="36">
        <v>333.48</v>
      </c>
      <c r="BO7" s="36">
        <v>114.47</v>
      </c>
      <c r="BP7" s="36">
        <v>114.03</v>
      </c>
      <c r="BQ7" s="36">
        <v>116.56</v>
      </c>
      <c r="BR7" s="36">
        <v>133.69999999999999</v>
      </c>
      <c r="BS7" s="36">
        <v>137.03</v>
      </c>
      <c r="BT7" s="36">
        <v>108.61</v>
      </c>
      <c r="BU7" s="36">
        <v>110.39</v>
      </c>
      <c r="BV7" s="36">
        <v>111.12</v>
      </c>
      <c r="BW7" s="36">
        <v>112.92</v>
      </c>
      <c r="BX7" s="36">
        <v>112.81</v>
      </c>
      <c r="BY7" s="36">
        <v>112.81</v>
      </c>
      <c r="BZ7" s="36">
        <v>67.709999999999994</v>
      </c>
      <c r="CA7" s="36">
        <v>68.33</v>
      </c>
      <c r="CB7" s="36">
        <v>67</v>
      </c>
      <c r="CC7" s="36">
        <v>57.29</v>
      </c>
      <c r="CD7" s="36">
        <v>55.23</v>
      </c>
      <c r="CE7" s="36">
        <v>78.760000000000005</v>
      </c>
      <c r="CF7" s="36">
        <v>76.81</v>
      </c>
      <c r="CG7" s="36">
        <v>75.75</v>
      </c>
      <c r="CH7" s="36">
        <v>75.3</v>
      </c>
      <c r="CI7" s="36">
        <v>75.3</v>
      </c>
      <c r="CJ7" s="36">
        <v>75.3</v>
      </c>
      <c r="CK7" s="36">
        <v>57.74</v>
      </c>
      <c r="CL7" s="36">
        <v>57.15</v>
      </c>
      <c r="CM7" s="36">
        <v>57.02</v>
      </c>
      <c r="CN7" s="36">
        <v>57.68</v>
      </c>
      <c r="CO7" s="36">
        <v>58.54</v>
      </c>
      <c r="CP7" s="36">
        <v>63.73</v>
      </c>
      <c r="CQ7" s="36">
        <v>64.55</v>
      </c>
      <c r="CR7" s="36">
        <v>64.12</v>
      </c>
      <c r="CS7" s="36">
        <v>62.69</v>
      </c>
      <c r="CT7" s="36">
        <v>61.82</v>
      </c>
      <c r="CU7" s="36">
        <v>61.82</v>
      </c>
      <c r="CV7" s="36">
        <v>100</v>
      </c>
      <c r="CW7" s="36">
        <v>100</v>
      </c>
      <c r="CX7" s="36">
        <v>100</v>
      </c>
      <c r="CY7" s="36">
        <v>100</v>
      </c>
      <c r="CZ7" s="36">
        <v>100</v>
      </c>
      <c r="DA7" s="36">
        <v>99.96</v>
      </c>
      <c r="DB7" s="36">
        <v>99.93</v>
      </c>
      <c r="DC7" s="36">
        <v>100.12</v>
      </c>
      <c r="DD7" s="36">
        <v>100.12</v>
      </c>
      <c r="DE7" s="36">
        <v>100.03</v>
      </c>
      <c r="DF7" s="36">
        <v>100.03</v>
      </c>
      <c r="DG7" s="36">
        <v>36.520000000000003</v>
      </c>
      <c r="DH7" s="36">
        <v>38.93</v>
      </c>
      <c r="DI7" s="36">
        <v>40.94</v>
      </c>
      <c r="DJ7" s="36">
        <v>50.98</v>
      </c>
      <c r="DK7" s="36">
        <v>52.72</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2017-02-01T08:37:04Z</dcterms:created>
  <dcterms:modified xsi:type="dcterms:W3CDTF">2017-02-27T05:16:47Z</dcterms:modified>
  <cp:category/>
</cp:coreProperties>
</file>