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<sst xmlns="http://schemas.openxmlformats.org/spreadsheetml/2006/main" count="217" uniqueCount="107">
  <si>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</si>
  <si>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</si>
  <si>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</si>
  <si>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</si>
  <si>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</si>
  <si>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</si>
  <si>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</si>
  <si>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</si>
  <si>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</si>
  <si>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</si>
  <si>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</si>
  <si>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</si>
  <si>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</si>
  <si>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</si>
  <si>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</si>
  <si>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</si>
  <si>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</si>
  <si>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</si>
  <si>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</si>
  <si>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</si>
  <si>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</si>
  <si>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</si>
  <si>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</si>
  <si>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</si>
  <si>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</si>
  <si>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</si>
  <si>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</si>
  <si>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</si>
  <si>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</si>
  <si>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</si>
  <si>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</si>
  <si>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</si>
  <si>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</si>
  <si>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</si>
  <si>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</si>
  <si>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</si>
  <si>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</si>
  <si>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</si>
  <si>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</si>
  <si>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</si>
  <si>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</si>
  <si>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</si>
  <si>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</si>
  <si>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</si>
  <si>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</si>
  <si>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</si>
  <si>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</si>
  <si>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</si>
  <si>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</si>
  <si>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</si>
  <si>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</si>
  <si>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</si>
  <si>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</si>
  <si>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</si>
  <si>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</si>
  <si>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</si>
  <si>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</si>
  <si>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</si>
  <si>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</si>
  <si>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</si>
  <si>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</si>
  <si>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</si>
  <si>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</si>
  <si>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</si>
  <si>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</si>
  <si>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</si>
  <si>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</si>
  <si>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</si>
  <si>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</si>
  <si>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</si>
  <si>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</si>
  <si>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</si>
  <si>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</si>
  <si>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</si>
  <si>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</si>
  <si>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</si>
  <si>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</si>
  <si>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</si>
  <si>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</si>
  <si>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</si>
  <si>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</si>
  <si>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</si>
  <si>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</si>
  <si>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</si>
  <si>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</si>
  <si>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</si>
  <si>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</si>
  <si>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</si>
  <si>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</si>
  <si>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</si>
  <si>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</si>
  <si>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</si>
  <si>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</si>
  <si>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</si>
  <si>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</si>
  <si>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</si>
  <si>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</si>
  <si>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</si>
  <si>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</si>
  <si>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</si>
  <si>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</si>
  <si>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</si>
  <si>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</si>
  <si>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</si>
  <si>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は、おおむね経営計画及び予算のとおり事業を執行した結果、「①経常収支比率」、「⑤料金回収率」、「⑥給水原価」は、平成26年度とほぼ同規模となっています。「⑥給水原価」が類似団体平均値に比べて高い数値であるのは、施設の耐震化等の必要な事業を計画的かつ着実に実施していることによるものです。
　「③流動比率」は、平成26年度に比べて低下していますが、これは、施設整備や管路の取替え費用の一部に積立金や引当金を財源として充てたことによるものです。
　「④企業債残高対給水収益比率」は、引き続き企業債の発行抑制に努めた結果、良好に推移しています。
　「⑦施設利用率」、「⑧有収率」は、類似団体平均値を上回り、効率的な施設の運用を行っています。</t>
    <phoneticPr fontId="4"/>
  </si>
  <si>
    <t>　都では従来から、安定給水を確保しながら着実に施設の更新等を行っていくため、施設の経過年数や老朽具合を踏まえ、優先順位に配慮した計画的な施設整備を進めています。
　「③管路更新率」は、耐震継手管への取替えを推進し、類似団体平均値を大きく上回る２％程度で推移し、法定耐用年数を超えた管路の延長割合を示す「②管路経年化率」についても類似団体平均値に比べて良好に推移しています。</t>
    <phoneticPr fontId="4"/>
  </si>
  <si>
    <t>　都の水道事業は、高度経済成長期に集中的に整備してきた膨大な水道施設が、間もなく一斉に更新時期を迎えることに加え、切迫性が指摘される首都直下地震等の様々な脅威に備えていく必要があるなど、厳しい事業環境にあります。
　平成27年度は、「東京水道経営プラン２０１３」に基づき、基幹施設の整備や管路の耐震化などの主要施策を中心に事業を着実に推進するとともに、経営の効率化などによる財政基盤の確立に取り組みました。
　今後とも不断の経営努力による経費節減と収入確保に努めるとともに、中長期的な視点に立ち、料金収入と企業債のバランスや世代間負担の公平性に配慮しながら財源を確保し、より高い安全度を備えた水道施設への再構築を推進し、持続可能な経営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</si>
</sst>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1.55</c:v>
                </c:pt>
                <c:pt idx="1">
                  <c:v>2</c:v>
                </c:pt>
                <c:pt idx="2">
                  <c:v>2.0499999999999998</c:v>
                </c:pt>
                <c:pt idx="3">
                  <c:v>1.99</c:v>
                </c:pt>
                <c:pt idx="4">
                  <c:v>2.06</c:v>
                </c:pt>
              </c:numCache>
            </c:numRef>
          </c:val>
        </c:ser>
        <c:dLbls>
          <c:showLegendKey val="0"/>
          <c:showVal val="0"/>
          <c:showCatName val="0"/>
          <c:showSerName val="0"/>
          <c:showPercent val="0"/>
          <c:showBubbleSize val="0"/>
        </c:dLbls>
        <c:gapWidth val="150"/>
        <c:axId val="92630400"/>
        <c:axId val="930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92630400"/>
        <c:axId val="93074944"/>
      </c:lineChart>
      <c:dateAx>
        <c:axId val="92630400"/>
        <c:scaling>
          <c:orientation val="minMax"/>
        </c:scaling>
        <c:delete val="1"/>
        <c:axPos val="b"/>
        <c:numFmt formatCode="ge" sourceLinked="1"/>
        <c:majorTickMark val="none"/>
        <c:minorTickMark val="none"/>
        <c:tickLblPos val="none"/>
        <c:crossAx val="93074944"/>
        <c:crosses val="autoZero"/>
        <c:auto val="1"/>
        <c:lblOffset val="100"/>
        <c:baseTimeUnit val="years"/>
      </c:dateAx>
      <c:valAx>
        <c:axId val="930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61.24</c:v>
                </c:pt>
                <c:pt idx="1">
                  <c:v>60.84</c:v>
                </c:pt>
                <c:pt idx="2">
                  <c:v>60.85</c:v>
                </c:pt>
                <c:pt idx="3">
                  <c:v>60.74</c:v>
                </c:pt>
                <c:pt idx="4">
                  <c:v>60.95</c:v>
                </c:pt>
              </c:numCache>
            </c:numRef>
          </c:val>
        </c:ser>
        <c:dLbls>
          <c:showLegendKey val="0"/>
          <c:showVal val="0"/>
          <c:showCatName val="0"/>
          <c:showSerName val="0"/>
          <c:showPercent val="0"/>
          <c:showBubbleSize val="0"/>
        </c:dLbls>
        <c:gapWidth val="150"/>
        <c:axId val="96899072"/>
        <c:axId val="969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96899072"/>
        <c:axId val="96900992"/>
      </c:lineChart>
      <c:dateAx>
        <c:axId val="96899072"/>
        <c:scaling>
          <c:orientation val="minMax"/>
        </c:scaling>
        <c:delete val="1"/>
        <c:axPos val="b"/>
        <c:numFmt formatCode="ge" sourceLinked="1"/>
        <c:majorTickMark val="none"/>
        <c:minorTickMark val="none"/>
        <c:tickLblPos val="none"/>
        <c:crossAx val="96900992"/>
        <c:crosses val="autoZero"/>
        <c:auto val="1"/>
        <c:lblOffset val="100"/>
        <c:baseTimeUnit val="years"/>
      </c:dateAx>
      <c:valAx>
        <c:axId val="969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95.78</c:v>
                </c:pt>
                <c:pt idx="1">
                  <c:v>96.76</c:v>
                </c:pt>
                <c:pt idx="2">
                  <c:v>96.67</c:v>
                </c:pt>
                <c:pt idx="3">
                  <c:v>95.85</c:v>
                </c:pt>
                <c:pt idx="4">
                  <c:v>95.82</c:v>
                </c:pt>
              </c:numCache>
            </c:numRef>
          </c:val>
        </c:ser>
        <c:dLbls>
          <c:showLegendKey val="0"/>
          <c:showVal val="0"/>
          <c:showCatName val="0"/>
          <c:showSerName val="0"/>
          <c:showPercent val="0"/>
          <c:showBubbleSize val="0"/>
        </c:dLbls>
        <c:gapWidth val="150"/>
        <c:axId val="96923008"/>
        <c:axId val="969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96923008"/>
        <c:axId val="96945664"/>
      </c:lineChart>
      <c:dateAx>
        <c:axId val="96923008"/>
        <c:scaling>
          <c:orientation val="minMax"/>
        </c:scaling>
        <c:delete val="1"/>
        <c:axPos val="b"/>
        <c:numFmt formatCode="ge" sourceLinked="1"/>
        <c:majorTickMark val="none"/>
        <c:minorTickMark val="none"/>
        <c:tickLblPos val="none"/>
        <c:crossAx val="96945664"/>
        <c:crosses val="autoZero"/>
        <c:auto val="1"/>
        <c:lblOffset val="100"/>
        <c:baseTimeUnit val="years"/>
      </c:dateAx>
      <c:valAx>
        <c:axId val="969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109.5</c:v>
                </c:pt>
                <c:pt idx="1">
                  <c:v>109.52</c:v>
                </c:pt>
                <c:pt idx="2">
                  <c:v>110.63</c:v>
                </c:pt>
                <c:pt idx="3">
                  <c:v>113.65</c:v>
                </c:pt>
                <c:pt idx="4">
                  <c:v>112.37</c:v>
                </c:pt>
              </c:numCache>
            </c:numRef>
          </c:val>
        </c:ser>
        <c:dLbls>
          <c:showLegendKey val="0"/>
          <c:showVal val="0"/>
          <c:showCatName val="0"/>
          <c:showSerName val="0"/>
          <c:showPercent val="0"/>
          <c:showBubbleSize val="0"/>
        </c:dLbls>
        <c:gapWidth val="150"/>
        <c:axId val="93121536"/>
        <c:axId val="93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93121536"/>
        <c:axId val="93123712"/>
      </c:lineChart>
      <c:dateAx>
        <c:axId val="93121536"/>
        <c:scaling>
          <c:orientation val="minMax"/>
        </c:scaling>
        <c:delete val="1"/>
        <c:axPos val="b"/>
        <c:numFmt formatCode="ge" sourceLinked="1"/>
        <c:majorTickMark val="none"/>
        <c:minorTickMark val="none"/>
        <c:tickLblPos val="none"/>
        <c:crossAx val="93123712"/>
        <c:crosses val="autoZero"/>
        <c:auto val="1"/>
        <c:lblOffset val="100"/>
        <c:baseTimeUnit val="years"/>
      </c:dateAx>
      <c:valAx>
        <c:axId val="9312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44.24</c:v>
                </c:pt>
                <c:pt idx="1">
                  <c:v>44.94</c:v>
                </c:pt>
                <c:pt idx="2">
                  <c:v>45.06</c:v>
                </c:pt>
                <c:pt idx="3">
                  <c:v>45.27</c:v>
                </c:pt>
                <c:pt idx="4">
                  <c:v>45.96</c:v>
                </c:pt>
              </c:numCache>
            </c:numRef>
          </c:val>
        </c:ser>
        <c:dLbls>
          <c:showLegendKey val="0"/>
          <c:showVal val="0"/>
          <c:showCatName val="0"/>
          <c:showSerName val="0"/>
          <c:showPercent val="0"/>
          <c:showBubbleSize val="0"/>
        </c:dLbls>
        <c:gapWidth val="150"/>
        <c:axId val="95459968"/>
        <c:axId val="95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95459968"/>
        <c:axId val="95466240"/>
      </c:lineChart>
      <c:dateAx>
        <c:axId val="95459968"/>
        <c:scaling>
          <c:orientation val="minMax"/>
        </c:scaling>
        <c:delete val="1"/>
        <c:axPos val="b"/>
        <c:numFmt formatCode="ge" sourceLinked="1"/>
        <c:majorTickMark val="none"/>
        <c:minorTickMark val="none"/>
        <c:tickLblPos val="none"/>
        <c:crossAx val="95466240"/>
        <c:crosses val="autoZero"/>
        <c:auto val="1"/>
        <c:lblOffset val="100"/>
        <c:baseTimeUnit val="years"/>
      </c:dateAx>
      <c:valAx>
        <c:axId val="95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7.89</c:v>
                </c:pt>
                <c:pt idx="1">
                  <c:v>9.0500000000000007</c:v>
                </c:pt>
                <c:pt idx="2">
                  <c:v>10.48</c:v>
                </c:pt>
                <c:pt idx="3">
                  <c:v>11.62</c:v>
                </c:pt>
                <c:pt idx="4">
                  <c:v>12.45</c:v>
                </c:pt>
              </c:numCache>
            </c:numRef>
          </c:val>
        </c:ser>
        <c:dLbls>
          <c:showLegendKey val="0"/>
          <c:showVal val="0"/>
          <c:showCatName val="0"/>
          <c:showSerName val="0"/>
          <c:showPercent val="0"/>
          <c:showBubbleSize val="0"/>
        </c:dLbls>
        <c:gapWidth val="150"/>
        <c:axId val="95484160"/>
        <c:axId val="95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95484160"/>
        <c:axId val="95494528"/>
      </c:lineChart>
      <c:dateAx>
        <c:axId val="95484160"/>
        <c:scaling>
          <c:orientation val="minMax"/>
        </c:scaling>
        <c:delete val="1"/>
        <c:axPos val="b"/>
        <c:numFmt formatCode="ge" sourceLinked="1"/>
        <c:majorTickMark val="none"/>
        <c:minorTickMark val="none"/>
        <c:tickLblPos val="none"/>
        <c:crossAx val="95494528"/>
        <c:crosses val="autoZero"/>
        <c:auto val="1"/>
        <c:lblOffset val="100"/>
        <c:baseTimeUnit val="years"/>
      </c:dateAx>
      <c:valAx>
        <c:axId val="95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529216"/>
        <c:axId val="955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95529216"/>
        <c:axId val="95531392"/>
      </c:lineChart>
      <c:dateAx>
        <c:axId val="95529216"/>
        <c:scaling>
          <c:orientation val="minMax"/>
        </c:scaling>
        <c:delete val="1"/>
        <c:axPos val="b"/>
        <c:numFmt formatCode="ge" sourceLinked="1"/>
        <c:majorTickMark val="none"/>
        <c:minorTickMark val="none"/>
        <c:tickLblPos val="none"/>
        <c:crossAx val="95531392"/>
        <c:crosses val="autoZero"/>
        <c:auto val="1"/>
        <c:lblOffset val="100"/>
        <c:baseTimeUnit val="years"/>
      </c:dateAx>
      <c:valAx>
        <c:axId val="9553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329.44</c:v>
                </c:pt>
                <c:pt idx="1">
                  <c:v>302.26</c:v>
                </c:pt>
                <c:pt idx="2">
                  <c:v>289.8</c:v>
                </c:pt>
                <c:pt idx="3">
                  <c:v>209.59</c:v>
                </c:pt>
                <c:pt idx="4">
                  <c:v>176.51</c:v>
                </c:pt>
              </c:numCache>
            </c:numRef>
          </c:val>
        </c:ser>
        <c:dLbls>
          <c:showLegendKey val="0"/>
          <c:showVal val="0"/>
          <c:showCatName val="0"/>
          <c:showSerName val="0"/>
          <c:showPercent val="0"/>
          <c:showBubbleSize val="0"/>
        </c:dLbls>
        <c:gapWidth val="150"/>
        <c:axId val="95563776"/>
        <c:axId val="955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95563776"/>
        <c:axId val="95565696"/>
      </c:lineChart>
      <c:dateAx>
        <c:axId val="95563776"/>
        <c:scaling>
          <c:orientation val="minMax"/>
        </c:scaling>
        <c:delete val="1"/>
        <c:axPos val="b"/>
        <c:numFmt formatCode="ge" sourceLinked="1"/>
        <c:majorTickMark val="none"/>
        <c:minorTickMark val="none"/>
        <c:tickLblPos val="none"/>
        <c:crossAx val="95565696"/>
        <c:crosses val="autoZero"/>
        <c:auto val="1"/>
        <c:lblOffset val="100"/>
        <c:baseTimeUnit val="years"/>
      </c:dateAx>
      <c:valAx>
        <c:axId val="9556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116.71</c:v>
                </c:pt>
                <c:pt idx="1">
                  <c:v>108.34</c:v>
                </c:pt>
                <c:pt idx="2">
                  <c:v>97.58</c:v>
                </c:pt>
                <c:pt idx="3">
                  <c:v>88.56</c:v>
                </c:pt>
                <c:pt idx="4">
                  <c:v>80.56</c:v>
                </c:pt>
              </c:numCache>
            </c:numRef>
          </c:val>
        </c:ser>
        <c:dLbls>
          <c:showLegendKey val="0"/>
          <c:showVal val="0"/>
          <c:showCatName val="0"/>
          <c:showSerName val="0"/>
          <c:showPercent val="0"/>
          <c:showBubbleSize val="0"/>
        </c:dLbls>
        <c:gapWidth val="150"/>
        <c:axId val="95604096"/>
        <c:axId val="956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95604096"/>
        <c:axId val="95610368"/>
      </c:lineChart>
      <c:dateAx>
        <c:axId val="95604096"/>
        <c:scaling>
          <c:orientation val="minMax"/>
        </c:scaling>
        <c:delete val="1"/>
        <c:axPos val="b"/>
        <c:numFmt formatCode="ge" sourceLinked="1"/>
        <c:majorTickMark val="none"/>
        <c:minorTickMark val="none"/>
        <c:tickLblPos val="none"/>
        <c:crossAx val="95610368"/>
        <c:crosses val="autoZero"/>
        <c:auto val="1"/>
        <c:lblOffset val="100"/>
        <c:baseTimeUnit val="years"/>
      </c:dateAx>
      <c:valAx>
        <c:axId val="956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6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97.35</c:v>
                </c:pt>
                <c:pt idx="1">
                  <c:v>97.42</c:v>
                </c:pt>
                <c:pt idx="2">
                  <c:v>98.42</c:v>
                </c:pt>
                <c:pt idx="3">
                  <c:v>101.26</c:v>
                </c:pt>
                <c:pt idx="4">
                  <c:v>99.47</c:v>
                </c:pt>
              </c:numCache>
            </c:numRef>
          </c:val>
        </c:ser>
        <c:dLbls>
          <c:showLegendKey val="0"/>
          <c:showVal val="0"/>
          <c:showCatName val="0"/>
          <c:showSerName val="0"/>
          <c:showPercent val="0"/>
          <c:showBubbleSize val="0"/>
        </c:dLbls>
        <c:gapWidth val="150"/>
        <c:axId val="95685632"/>
        <c:axId val="957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95685632"/>
        <c:axId val="95716480"/>
      </c:lineChart>
      <c:dateAx>
        <c:axId val="95685632"/>
        <c:scaling>
          <c:orientation val="minMax"/>
        </c:scaling>
        <c:delete val="1"/>
        <c:axPos val="b"/>
        <c:numFmt formatCode="ge" sourceLinked="1"/>
        <c:majorTickMark val="none"/>
        <c:minorTickMark val="none"/>
        <c:tickLblPos val="none"/>
        <c:crossAx val="95716480"/>
        <c:crosses val="autoZero"/>
        <c:auto val="1"/>
        <c:lblOffset val="100"/>
        <c:baseTimeUnit val="years"/>
      </c:dateAx>
      <c:valAx>
        <c:axId val="957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200.4</c:v>
                </c:pt>
                <c:pt idx="1">
                  <c:v>200.74</c:v>
                </c:pt>
                <c:pt idx="2">
                  <c:v>198.88</c:v>
                </c:pt>
                <c:pt idx="3">
                  <c:v>192.73</c:v>
                </c:pt>
                <c:pt idx="4">
                  <c:v>196.5</c:v>
                </c:pt>
              </c:numCache>
            </c:numRef>
          </c:val>
        </c:ser>
        <c:dLbls>
          <c:showLegendKey val="0"/>
          <c:showVal val="0"/>
          <c:showCatName val="0"/>
          <c:showSerName val="0"/>
          <c:showPercent val="0"/>
          <c:showBubbleSize val="0"/>
        </c:dLbls>
        <c:gapWidth val="150"/>
        <c:axId val="96866688"/>
        <c:axId val="968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96866688"/>
        <c:axId val="96868608"/>
      </c:lineChart>
      <c:dateAx>
        <c:axId val="96866688"/>
        <c:scaling>
          <c:orientation val="minMax"/>
        </c:scaling>
        <c:delete val="1"/>
        <c:axPos val="b"/>
        <c:numFmt formatCode="ge" sourceLinked="1"/>
        <c:majorTickMark val="none"/>
        <c:minorTickMark val="none"/>
        <c:tickLblPos val="none"/>
        <c:crossAx val="96868608"/>
        <c:crosses val="autoZero"/>
        <c:auto val="1"/>
        <c:lblOffset val="100"/>
        <c:baseTimeUnit val="years"/>
      </c:dateAx>
      <c:valAx>
        <c:axId val="968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東京都</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政令市等</v>
      </c>
      <c r="AA8" s="53"/>
      <c r="AB8" s="53"/>
      <c r="AC8" s="53"/>
      <c r="AD8" s="53"/>
      <c r="AE8" s="53"/>
      <c r="AF8" s="53"/>
      <c r="AG8" s="54"/>
      <c r="AH8" s="3"/>
      <c r="AI8" s="55">
        <f>データ!Q6</f>
        <v>13415349</v>
      </c>
      <c r="AJ8" s="56"/>
      <c r="AK8" s="56"/>
      <c r="AL8" s="56"/>
      <c r="AM8" s="56"/>
      <c r="AN8" s="56"/>
      <c r="AO8" s="56"/>
      <c r="AP8" s="57"/>
      <c r="AQ8" s="47">
        <f>データ!R6</f>
        <v>2190.9299999999998</v>
      </c>
      <c r="AR8" s="47"/>
      <c r="AS8" s="47"/>
      <c r="AT8" s="47"/>
      <c r="AU8" s="47"/>
      <c r="AV8" s="47"/>
      <c r="AW8" s="47"/>
      <c r="AX8" s="47"/>
      <c r="AY8" s="47">
        <f>データ!S6</f>
        <v>6123.13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83.69</v>
      </c>
      <c r="K10" s="47"/>
      <c r="L10" s="47"/>
      <c r="M10" s="47"/>
      <c r="N10" s="47"/>
      <c r="O10" s="47"/>
      <c r="P10" s="47"/>
      <c r="Q10" s="47"/>
      <c r="R10" s="47">
        <f>データ!O6</f>
        <v>100</v>
      </c>
      <c r="S10" s="47"/>
      <c r="T10" s="47"/>
      <c r="U10" s="47"/>
      <c r="V10" s="47"/>
      <c r="W10" s="47"/>
      <c r="X10" s="47"/>
      <c r="Y10" s="47"/>
      <c r="Z10" s="78">
        <f>データ!P6</f>
        <v>2376</v>
      </c>
      <c r="AA10" s="78"/>
      <c r="AB10" s="78"/>
      <c r="AC10" s="78"/>
      <c r="AD10" s="78"/>
      <c r="AE10" s="78"/>
      <c r="AF10" s="78"/>
      <c r="AG10" s="78"/>
      <c r="AH10" s="2"/>
      <c r="AI10" s="78">
        <f>データ!T6</f>
        <v>13233747</v>
      </c>
      <c r="AJ10" s="78"/>
      <c r="AK10" s="78"/>
      <c r="AL10" s="78"/>
      <c r="AM10" s="78"/>
      <c r="AN10" s="78"/>
      <c r="AO10" s="78"/>
      <c r="AP10" s="78"/>
      <c r="AQ10" s="47">
        <f>データ!U6</f>
        <v>1238.6500000000001</v>
      </c>
      <c r="AR10" s="47"/>
      <c r="AS10" s="47"/>
      <c r="AT10" s="47"/>
      <c r="AU10" s="47"/>
      <c r="AV10" s="47"/>
      <c r="AW10" s="47"/>
      <c r="AX10" s="47"/>
      <c r="AY10" s="47">
        <f>データ!V6</f>
        <v>10684.01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130001</v>
      </c>
      <c r="D6" s="31">
        <f t="shared" si="3"/>
        <v>46</v>
      </c>
      <c r="E6" s="31">
        <f t="shared" si="3"/>
        <v>1</v>
      </c>
      <c r="F6" s="31">
        <f t="shared" si="3"/>
        <v>0</v>
      </c>
      <c r="G6" s="31">
        <f t="shared" si="3"/>
        <v>1</v>
      </c>
      <c r="H6" s="31" t="str">
        <f t="shared" si="3"/>
        <v>東京都</v>
      </c>
      <c r="I6" s="31" t="str">
        <f t="shared" si="3"/>
        <v>法適用</v>
      </c>
      <c r="J6" s="31" t="str">
        <f t="shared" si="3"/>
        <v>水道事業</v>
      </c>
      <c r="K6" s="31" t="str">
        <f t="shared" si="3"/>
        <v>末端給水事業</v>
      </c>
      <c r="L6" s="31" t="str">
        <f t="shared" si="3"/>
        <v>政令市等</v>
      </c>
      <c r="M6" s="32" t="str">
        <f t="shared" si="3"/>
        <v>-</v>
      </c>
      <c r="N6" s="32">
        <f t="shared" si="3"/>
        <v>83.69</v>
      </c>
      <c r="O6" s="32">
        <f t="shared" si="3"/>
        <v>100</v>
      </c>
      <c r="P6" s="32">
        <f t="shared" si="3"/>
        <v>2376</v>
      </c>
      <c r="Q6" s="32">
        <f t="shared" si="3"/>
        <v>13415349</v>
      </c>
      <c r="R6" s="32">
        <f t="shared" si="3"/>
        <v>2190.9299999999998</v>
      </c>
      <c r="S6" s="32">
        <f t="shared" si="3"/>
        <v>6123.13</v>
      </c>
      <c r="T6" s="32">
        <f t="shared" si="3"/>
        <v>13233747</v>
      </c>
      <c r="U6" s="32">
        <f t="shared" si="3"/>
        <v>1238.6500000000001</v>
      </c>
      <c r="V6" s="32">
        <f t="shared" si="3"/>
        <v>10684.01</v>
      </c>
      <c r="W6" s="33">
        <f>IF(W7="",NA(),W7)</f>
        <v>109.5</v>
      </c>
      <c r="X6" s="33">
        <f t="shared" ref="X6:AF6" si="4">IF(X7="",NA(),X7)</f>
        <v>109.52</v>
      </c>
      <c r="Y6" s="33">
        <f t="shared" si="4"/>
        <v>110.63</v>
      </c>
      <c r="Z6" s="33">
        <f t="shared" si="4"/>
        <v>113.65</v>
      </c>
      <c r="AA6" s="33">
        <f t="shared" si="4"/>
        <v>112.37</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329.44</v>
      </c>
      <c r="AT6" s="33">
        <f t="shared" ref="AT6:BB6" si="6">IF(AT7="",NA(),AT7)</f>
        <v>302.26</v>
      </c>
      <c r="AU6" s="33">
        <f t="shared" si="6"/>
        <v>289.8</v>
      </c>
      <c r="AV6" s="33">
        <f t="shared" si="6"/>
        <v>209.59</v>
      </c>
      <c r="AW6" s="33">
        <f t="shared" si="6"/>
        <v>176.51</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116.71</v>
      </c>
      <c r="BE6" s="33">
        <f t="shared" ref="BE6:BM6" si="7">IF(BE7="",NA(),BE7)</f>
        <v>108.34</v>
      </c>
      <c r="BF6" s="33">
        <f t="shared" si="7"/>
        <v>97.58</v>
      </c>
      <c r="BG6" s="33">
        <f t="shared" si="7"/>
        <v>88.56</v>
      </c>
      <c r="BH6" s="33">
        <f t="shared" si="7"/>
        <v>80.56</v>
      </c>
      <c r="BI6" s="33">
        <f t="shared" si="7"/>
        <v>243.43</v>
      </c>
      <c r="BJ6" s="33">
        <f t="shared" si="7"/>
        <v>235.04</v>
      </c>
      <c r="BK6" s="33">
        <f t="shared" si="7"/>
        <v>226.55</v>
      </c>
      <c r="BL6" s="33">
        <f t="shared" si="7"/>
        <v>220.35</v>
      </c>
      <c r="BM6" s="33">
        <f t="shared" si="7"/>
        <v>212.16</v>
      </c>
      <c r="BN6" s="32" t="str">
        <f>IF(BN7="","",IF(BN7="-","【-】","【"&amp;SUBSTITUTE(TEXT(BN7,"#,##0.00"),"-","△")&amp;"】"))</f>
        <v>【276.38】</v>
      </c>
      <c r="BO6" s="33">
        <f>IF(BO7="",NA(),BO7)</f>
        <v>97.35</v>
      </c>
      <c r="BP6" s="33">
        <f t="shared" ref="BP6:BX6" si="8">IF(BP7="",NA(),BP7)</f>
        <v>97.42</v>
      </c>
      <c r="BQ6" s="33">
        <f t="shared" si="8"/>
        <v>98.42</v>
      </c>
      <c r="BR6" s="33">
        <f t="shared" si="8"/>
        <v>101.26</v>
      </c>
      <c r="BS6" s="33">
        <f t="shared" si="8"/>
        <v>99.47</v>
      </c>
      <c r="BT6" s="33">
        <f t="shared" si="8"/>
        <v>97.77</v>
      </c>
      <c r="BU6" s="33">
        <f t="shared" si="8"/>
        <v>98.74</v>
      </c>
      <c r="BV6" s="33">
        <f t="shared" si="8"/>
        <v>99.53</v>
      </c>
      <c r="BW6" s="33">
        <f t="shared" si="8"/>
        <v>104.05</v>
      </c>
      <c r="BX6" s="33">
        <f t="shared" si="8"/>
        <v>104.16</v>
      </c>
      <c r="BY6" s="32" t="str">
        <f>IF(BY7="","",IF(BY7="-","【-】","【"&amp;SUBSTITUTE(TEXT(BY7,"#,##0.00"),"-","△")&amp;"】"))</f>
        <v>【104.99】</v>
      </c>
      <c r="BZ6" s="33">
        <f>IF(BZ7="",NA(),BZ7)</f>
        <v>200.4</v>
      </c>
      <c r="CA6" s="33">
        <f t="shared" ref="CA6:CI6" si="9">IF(CA7="",NA(),CA7)</f>
        <v>200.74</v>
      </c>
      <c r="CB6" s="33">
        <f t="shared" si="9"/>
        <v>198.88</v>
      </c>
      <c r="CC6" s="33">
        <f t="shared" si="9"/>
        <v>192.73</v>
      </c>
      <c r="CD6" s="33">
        <f t="shared" si="9"/>
        <v>196.5</v>
      </c>
      <c r="CE6" s="33">
        <f t="shared" si="9"/>
        <v>182.63</v>
      </c>
      <c r="CF6" s="33">
        <f t="shared" si="9"/>
        <v>180.69</v>
      </c>
      <c r="CG6" s="33">
        <f t="shared" si="9"/>
        <v>179.62</v>
      </c>
      <c r="CH6" s="33">
        <f t="shared" si="9"/>
        <v>171.57</v>
      </c>
      <c r="CI6" s="33">
        <f t="shared" si="9"/>
        <v>171.29</v>
      </c>
      <c r="CJ6" s="32" t="str">
        <f>IF(CJ7="","",IF(CJ7="-","【-】","【"&amp;SUBSTITUTE(TEXT(CJ7,"#,##0.00"),"-","△")&amp;"】"))</f>
        <v>【163.72】</v>
      </c>
      <c r="CK6" s="33">
        <f>IF(CK7="",NA(),CK7)</f>
        <v>61.24</v>
      </c>
      <c r="CL6" s="33">
        <f t="shared" ref="CL6:CT6" si="10">IF(CL7="",NA(),CL7)</f>
        <v>60.84</v>
      </c>
      <c r="CM6" s="33">
        <f t="shared" si="10"/>
        <v>60.85</v>
      </c>
      <c r="CN6" s="33">
        <f t="shared" si="10"/>
        <v>60.74</v>
      </c>
      <c r="CO6" s="33">
        <f t="shared" si="10"/>
        <v>60.95</v>
      </c>
      <c r="CP6" s="33">
        <f t="shared" si="10"/>
        <v>59.22</v>
      </c>
      <c r="CQ6" s="33">
        <f t="shared" si="10"/>
        <v>59.95</v>
      </c>
      <c r="CR6" s="33">
        <f t="shared" si="10"/>
        <v>59.6</v>
      </c>
      <c r="CS6" s="33">
        <f t="shared" si="10"/>
        <v>58.97</v>
      </c>
      <c r="CT6" s="33">
        <f t="shared" si="10"/>
        <v>58.67</v>
      </c>
      <c r="CU6" s="32" t="str">
        <f>IF(CU7="","",IF(CU7="-","【-】","【"&amp;SUBSTITUTE(TEXT(CU7,"#,##0.00"),"-","△")&amp;"】"))</f>
        <v>【59.76】</v>
      </c>
      <c r="CV6" s="33">
        <f>IF(CV7="",NA(),CV7)</f>
        <v>95.78</v>
      </c>
      <c r="CW6" s="33">
        <f t="shared" ref="CW6:DE6" si="11">IF(CW7="",NA(),CW7)</f>
        <v>96.76</v>
      </c>
      <c r="CX6" s="33">
        <f t="shared" si="11"/>
        <v>96.67</v>
      </c>
      <c r="CY6" s="33">
        <f t="shared" si="11"/>
        <v>95.85</v>
      </c>
      <c r="CZ6" s="33">
        <f t="shared" si="11"/>
        <v>95.82</v>
      </c>
      <c r="DA6" s="33">
        <f t="shared" si="11"/>
        <v>92.47</v>
      </c>
      <c r="DB6" s="33">
        <f t="shared" si="11"/>
        <v>93.11</v>
      </c>
      <c r="DC6" s="33">
        <f t="shared" si="11"/>
        <v>93.22</v>
      </c>
      <c r="DD6" s="33">
        <f t="shared" si="11"/>
        <v>92.91</v>
      </c>
      <c r="DE6" s="33">
        <f t="shared" si="11"/>
        <v>93.36</v>
      </c>
      <c r="DF6" s="32" t="str">
        <f>IF(DF7="","",IF(DF7="-","【-】","【"&amp;SUBSTITUTE(TEXT(DF7,"#,##0.00"),"-","△")&amp;"】"))</f>
        <v>【89.95】</v>
      </c>
      <c r="DG6" s="33">
        <f>IF(DG7="",NA(),DG7)</f>
        <v>44.24</v>
      </c>
      <c r="DH6" s="33">
        <f t="shared" ref="DH6:DP6" si="12">IF(DH7="",NA(),DH7)</f>
        <v>44.94</v>
      </c>
      <c r="DI6" s="33">
        <f t="shared" si="12"/>
        <v>45.06</v>
      </c>
      <c r="DJ6" s="33">
        <f t="shared" si="12"/>
        <v>45.27</v>
      </c>
      <c r="DK6" s="33">
        <f t="shared" si="12"/>
        <v>45.96</v>
      </c>
      <c r="DL6" s="33">
        <f t="shared" si="12"/>
        <v>44.6</v>
      </c>
      <c r="DM6" s="33">
        <f t="shared" si="12"/>
        <v>45.31</v>
      </c>
      <c r="DN6" s="33">
        <f t="shared" si="12"/>
        <v>45.85</v>
      </c>
      <c r="DO6" s="33">
        <f t="shared" si="12"/>
        <v>46.73</v>
      </c>
      <c r="DP6" s="33">
        <f t="shared" si="12"/>
        <v>47.39</v>
      </c>
      <c r="DQ6" s="32" t="str">
        <f>IF(DQ7="","",IF(DQ7="-","【-】","【"&amp;SUBSTITUTE(TEXT(DQ7,"#,##0.00"),"-","△")&amp;"】"))</f>
        <v>【47.18】</v>
      </c>
      <c r="DR6" s="33">
        <f>IF(DR7="",NA(),DR7)</f>
        <v>7.89</v>
      </c>
      <c r="DS6" s="33">
        <f t="shared" ref="DS6:EA6" si="13">IF(DS7="",NA(),DS7)</f>
        <v>9.0500000000000007</v>
      </c>
      <c r="DT6" s="33">
        <f t="shared" si="13"/>
        <v>10.48</v>
      </c>
      <c r="DU6" s="33">
        <f t="shared" si="13"/>
        <v>11.62</v>
      </c>
      <c r="DV6" s="33">
        <f t="shared" si="13"/>
        <v>12.45</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1.55</v>
      </c>
      <c r="ED6" s="33">
        <f t="shared" ref="ED6:EL6" si="14">IF(ED7="",NA(),ED7)</f>
        <v>2</v>
      </c>
      <c r="EE6" s="33">
        <f t="shared" si="14"/>
        <v>2.0499999999999998</v>
      </c>
      <c r="EF6" s="33">
        <f t="shared" si="14"/>
        <v>1.99</v>
      </c>
      <c r="EG6" s="33">
        <f t="shared" si="14"/>
        <v>2.06</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130001</v>
      </c>
      <c r="D7" s="35">
        <v>46</v>
      </c>
      <c r="E7" s="35">
        <v>1</v>
      </c>
      <c r="F7" s="35">
        <v>0</v>
      </c>
      <c r="G7" s="35">
        <v>1</v>
      </c>
      <c r="H7" s="35" t="s">
        <v>93</v>
      </c>
      <c r="I7" s="35" t="s">
        <v>94</v>
      </c>
      <c r="J7" s="35" t="s">
        <v>95</v>
      </c>
      <c r="K7" s="35" t="s">
        <v>96</v>
      </c>
      <c r="L7" s="35" t="s">
        <v>97</v>
      </c>
      <c r="M7" s="36" t="s">
        <v>98</v>
      </c>
      <c r="N7" s="36">
        <v>83.69</v>
      </c>
      <c r="O7" s="36">
        <v>100</v>
      </c>
      <c r="P7" s="36">
        <v>2376</v>
      </c>
      <c r="Q7" s="36">
        <v>13415349</v>
      </c>
      <c r="R7" s="36">
        <v>2190.9299999999998</v>
      </c>
      <c r="S7" s="36">
        <v>6123.13</v>
      </c>
      <c r="T7" s="36">
        <v>13233747</v>
      </c>
      <c r="U7" s="36">
        <v>1238.6500000000001</v>
      </c>
      <c r="V7" s="36">
        <v>10684.01</v>
      </c>
      <c r="W7" s="36">
        <v>109.5</v>
      </c>
      <c r="X7" s="36">
        <v>109.52</v>
      </c>
      <c r="Y7" s="36">
        <v>110.63</v>
      </c>
      <c r="Z7" s="36">
        <v>113.65</v>
      </c>
      <c r="AA7" s="36">
        <v>112.37</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329.44</v>
      </c>
      <c r="AT7" s="36">
        <v>302.26</v>
      </c>
      <c r="AU7" s="36">
        <v>289.8</v>
      </c>
      <c r="AV7" s="36">
        <v>209.59</v>
      </c>
      <c r="AW7" s="36">
        <v>176.51</v>
      </c>
      <c r="AX7" s="36">
        <v>309.39999999999998</v>
      </c>
      <c r="AY7" s="36">
        <v>296.75</v>
      </c>
      <c r="AZ7" s="36">
        <v>295.06</v>
      </c>
      <c r="BA7" s="36">
        <v>178.43</v>
      </c>
      <c r="BB7" s="36">
        <v>168.99</v>
      </c>
      <c r="BC7" s="36">
        <v>262.74</v>
      </c>
      <c r="BD7" s="36">
        <v>116.71</v>
      </c>
      <c r="BE7" s="36">
        <v>108.34</v>
      </c>
      <c r="BF7" s="36">
        <v>97.58</v>
      </c>
      <c r="BG7" s="36">
        <v>88.56</v>
      </c>
      <c r="BH7" s="36">
        <v>80.56</v>
      </c>
      <c r="BI7" s="36">
        <v>243.43</v>
      </c>
      <c r="BJ7" s="36">
        <v>235.04</v>
      </c>
      <c r="BK7" s="36">
        <v>226.55</v>
      </c>
      <c r="BL7" s="36">
        <v>220.35</v>
      </c>
      <c r="BM7" s="36">
        <v>212.16</v>
      </c>
      <c r="BN7" s="36">
        <v>276.38</v>
      </c>
      <c r="BO7" s="36">
        <v>97.35</v>
      </c>
      <c r="BP7" s="36">
        <v>97.42</v>
      </c>
      <c r="BQ7" s="36">
        <v>98.42</v>
      </c>
      <c r="BR7" s="36">
        <v>101.26</v>
      </c>
      <c r="BS7" s="36">
        <v>99.47</v>
      </c>
      <c r="BT7" s="36">
        <v>97.77</v>
      </c>
      <c r="BU7" s="36">
        <v>98.74</v>
      </c>
      <c r="BV7" s="36">
        <v>99.53</v>
      </c>
      <c r="BW7" s="36">
        <v>104.05</v>
      </c>
      <c r="BX7" s="36">
        <v>104.16</v>
      </c>
      <c r="BY7" s="36">
        <v>104.99</v>
      </c>
      <c r="BZ7" s="36">
        <v>200.4</v>
      </c>
      <c r="CA7" s="36">
        <v>200.74</v>
      </c>
      <c r="CB7" s="36">
        <v>198.88</v>
      </c>
      <c r="CC7" s="36">
        <v>192.73</v>
      </c>
      <c r="CD7" s="36">
        <v>196.5</v>
      </c>
      <c r="CE7" s="36">
        <v>182.63</v>
      </c>
      <c r="CF7" s="36">
        <v>180.69</v>
      </c>
      <c r="CG7" s="36">
        <v>179.62</v>
      </c>
      <c r="CH7" s="36">
        <v>171.57</v>
      </c>
      <c r="CI7" s="36">
        <v>171.29</v>
      </c>
      <c r="CJ7" s="36">
        <v>163.72</v>
      </c>
      <c r="CK7" s="36">
        <v>61.24</v>
      </c>
      <c r="CL7" s="36">
        <v>60.84</v>
      </c>
      <c r="CM7" s="36">
        <v>60.85</v>
      </c>
      <c r="CN7" s="36">
        <v>60.74</v>
      </c>
      <c r="CO7" s="36">
        <v>60.95</v>
      </c>
      <c r="CP7" s="36">
        <v>59.22</v>
      </c>
      <c r="CQ7" s="36">
        <v>59.95</v>
      </c>
      <c r="CR7" s="36">
        <v>59.6</v>
      </c>
      <c r="CS7" s="36">
        <v>58.97</v>
      </c>
      <c r="CT7" s="36">
        <v>58.67</v>
      </c>
      <c r="CU7" s="36">
        <v>59.76</v>
      </c>
      <c r="CV7" s="36">
        <v>95.78</v>
      </c>
      <c r="CW7" s="36">
        <v>96.76</v>
      </c>
      <c r="CX7" s="36">
        <v>96.67</v>
      </c>
      <c r="CY7" s="36">
        <v>95.85</v>
      </c>
      <c r="CZ7" s="36">
        <v>95.82</v>
      </c>
      <c r="DA7" s="36">
        <v>92.47</v>
      </c>
      <c r="DB7" s="36">
        <v>93.11</v>
      </c>
      <c r="DC7" s="36">
        <v>93.22</v>
      </c>
      <c r="DD7" s="36">
        <v>92.91</v>
      </c>
      <c r="DE7" s="36">
        <v>93.36</v>
      </c>
      <c r="DF7" s="36">
        <v>89.95</v>
      </c>
      <c r="DG7" s="36">
        <v>44.24</v>
      </c>
      <c r="DH7" s="36">
        <v>44.94</v>
      </c>
      <c r="DI7" s="36">
        <v>45.06</v>
      </c>
      <c r="DJ7" s="36">
        <v>45.27</v>
      </c>
      <c r="DK7" s="36">
        <v>45.96</v>
      </c>
      <c r="DL7" s="36">
        <v>44.6</v>
      </c>
      <c r="DM7" s="36">
        <v>45.31</v>
      </c>
      <c r="DN7" s="36">
        <v>45.85</v>
      </c>
      <c r="DO7" s="36">
        <v>46.73</v>
      </c>
      <c r="DP7" s="36">
        <v>47.39</v>
      </c>
      <c r="DQ7" s="36">
        <v>47.18</v>
      </c>
      <c r="DR7" s="36">
        <v>7.89</v>
      </c>
      <c r="DS7" s="36">
        <v>9.0500000000000007</v>
      </c>
      <c r="DT7" s="36">
        <v>10.48</v>
      </c>
      <c r="DU7" s="36">
        <v>11.62</v>
      </c>
      <c r="DV7" s="36">
        <v>12.45</v>
      </c>
      <c r="DW7" s="36">
        <v>10.91</v>
      </c>
      <c r="DX7" s="36">
        <v>12.46</v>
      </c>
      <c r="DY7" s="36">
        <v>13.95</v>
      </c>
      <c r="DZ7" s="36">
        <v>15.33</v>
      </c>
      <c r="EA7" s="36">
        <v>16.739999999999998</v>
      </c>
      <c r="EB7" s="36">
        <v>13.18</v>
      </c>
      <c r="EC7" s="36">
        <v>1.55</v>
      </c>
      <c r="ED7" s="36">
        <v>2</v>
      </c>
      <c r="EE7" s="36">
        <v>2.0499999999999998</v>
      </c>
      <c r="EF7" s="36">
        <v>1.99</v>
      </c>
      <c r="EG7" s="36">
        <v>2.06</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野口 淳</cp:lastModifiedBy>
  <dcterms:created xsi:type="dcterms:W3CDTF">2017-02-01T08:39:07Z</dcterms:created>
  <dcterms:modified xsi:type="dcterms:W3CDTF">2017-02-03T02:38:23Z</dcterms:modified>
  <cp:category/>
</cp:coreProperties>
</file>