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3東京都（都道府県）\"/>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<sst xmlns="http://schemas.openxmlformats.org/spreadsheetml/2006/main" count="220" uniqueCount="110">
  <si>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</si>
  <si>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</si>
  <si>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</si>
  <si>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</si>
  <si>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</si>
  <si>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</si>
  <si>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</si>
  <si>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</si>
  <si>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</si>
  <si>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</si>
  <si>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</si>
  <si>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</si>
  <si>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</si>
  <si>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</si>
  <si>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</si>
  <si>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</si>
  <si>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</si>
  <si>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</si>
  <si>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</si>
  <si>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</si>
  <si>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</si>
  <si>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</si>
  <si>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</si>
  <si>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</si>
  <si>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</si>
  <si>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</si>
  <si>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</si>
  <si>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</si>
  <si>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</si>
  <si>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</si>
  <si>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</si>
  <si>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</si>
  <si>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</si>
  <si>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</si>
  <si>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</si>
  <si>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</si>
  <si>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</si>
  <si>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</si>
  <si>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</si>
  <si>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</si>
  <si>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</si>
  <si>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</si>
  <si>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</si>
  <si>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</si>
  <si>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</si>
  <si>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</si>
  <si>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</si>
  <si>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</si>
  <si>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</si>
  <si>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</si>
  <si>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</si>
  <si>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</si>
  <si>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</si>
  <si>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</si>
  <si>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</si>
  <si>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</si>
  <si>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</si>
  <si>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</si>
  <si>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</si>
  <si>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</si>
  <si>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</si>
  <si>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</si>
  <si>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</si>
  <si>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</si>
  <si>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</si>
  <si>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</si>
  <si>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</si>
  <si>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</si>
  <si>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</si>
  <si>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</si>
  <si>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</si>
  <si>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</si>
  <si>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</si>
  <si>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</si>
  <si>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</si>
  <si>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</si>
  <si>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</si>
  <si>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</si>
  <si>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</si>
  <si>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</si>
  <si>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</si>
  <si>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</si>
  <si>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</si>
  <si>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</si>
  <si>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</si>
  <si>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</si>
  <si>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</si>
  <si>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</si>
  <si>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</si>
  <si>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</si>
  <si>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</si>
  <si>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</si>
  <si>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</si>
  <si>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</si>
  <si>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</si>
  <si>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</si>
  <si>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</si>
  <si>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</si>
  <si>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</si>
  <si>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</si>
  <si>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</si>
  <si>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</si>
  <si>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</si>
  <si>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</si>
  <si>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</si>
  <si>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</si>
  <si>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</si>
  <si>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東京の下水道は、高度経済成長期以降に集中的に整備したことから、施設の老朽化が急速に進んでおり、法定耐用年数を基準とした場合の老朽化の状況を示す「有形固定資産減価償却率」や「管渠老朽化率」は類似団体平均と比べ高い状況にあります。しかし、アセットマネジメント手法の活用により、施設の状態を評価した適切な維持管理と計画的な補修により、法定耐用年数より延命化することが可能となるため、引き続き、同手法を活用し下水道管や設備の再構築を効率的に進めていきます。
・「有形固定資産減価償却率」は、平成26年度以降上昇していますが、改正後の地方公営企業会計基準を適用したことにより、みなし償却制度が廃止され、補助金等により取得した固定資産についても、減価償却の対象となったためです。
・「管渠改善率」については、早い段階から本格的な再構築に着手し、道路を掘らずに既設下水道管をリニューアルすることができる更生工法を活用することで、整備ペースアップを図ってきたことから、類似団体平均を大きく上回る水準となっています。</t>
    <phoneticPr fontId="4"/>
  </si>
  <si>
    <t>・都の下水道事業は、下水道料金収入が長期的に逓減傾向にある中、維持管理費は増加するなど、厳しい経営環境にはありますが、必要な施設整備を着実に推進し、将来にわたって下水道サービスを安定的に提供していくため、引き続き財政基盤の強化に努めるとともに、中長期的な視点に立って財政運営を行っていきます。</t>
    <phoneticPr fontId="4"/>
  </si>
  <si>
    <r>
      <t>・経営成績、財政状態等を示す各指標は概ね良好な水準となっています。
・｢経常収支比率｣は、料金収入や一般会計からの繰入金等の収益で、維持管理費や企業債利息等の費用をどの程度賄えているかを表す指標ですが、100％を超えて推移しており、健全な状況です。
・｢流動比率｣は、平成26年度から改正後の地方公営企業会計基準を適用し、企業債が資本から負債に変更になったことから100％を下回っていますが、企業債の償還財源が料金収入等で確保されるため、支払能力に支障はありません。
・｢企業債残高対事業規模比率｣は、料金収入に対する企業債残高の割合であり、将来的な財政負担を見据えた財政運営により、可能な限り企業債残高の縮減を図ってきたことから、減少傾向にあります。
・｢経費回収率｣は、100％以上で推移しており、汚水処理に係る経費を全て下水道料金で賄えています。
・｢汚水処理原価｣は、有収水量（料金の対象となる水量）1m</t>
    </r>
    <r>
      <rPr>
        <vertAlign val="superscript"/>
        <sz val="10"/>
        <color theme="1"/>
        <rFont val="ＭＳ ゴシック"/>
        <family val="3"/>
        <charset val="128"/>
      </rPr>
      <t>3</t>
    </r>
    <r>
      <rPr>
        <sz val="10"/>
        <color theme="1"/>
        <rFont val="ＭＳ ゴシック"/>
        <family val="3"/>
        <charset val="128"/>
      </rPr>
      <t>あたりの汚水処理に要した費用であり、企業債残高の縮減及び近年の金利の低下により企業債利息が減少していることから、減少傾向にあります。
・｢施設利用率｣は施設・設備の処理能力に対する、一日平均の汚水処理水量の割合であり、下水道施設は汚水量の日変動や季節変動を踏まえ、汚水の最大流入量に対応できるよう作られているため、6割程度で推移しています。この率は、昼夜間の人口比率や地理的条件、分流・合流の違い等により影響を受けます。</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</si>
</sst>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vertAlign val="superscrip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1.02</c:v>
                </c:pt>
                <c:pt idx="1">
                  <c:v>1.06</c:v>
                </c:pt>
                <c:pt idx="2">
                  <c:v>1.06</c:v>
                </c:pt>
                <c:pt idx="3">
                  <c:v>1.1299999999999999</c:v>
                </c:pt>
                <c:pt idx="4">
                  <c:v>0.83</c:v>
                </c:pt>
              </c:numCache>
            </c:numRef>
          </c:val>
        </c:ser>
        <c:dLbls>
          <c:showLegendKey val="0"/>
          <c:showVal val="0"/>
          <c:showCatName val="0"/>
          <c:showSerName val="0"/>
          <c:showPercent val="0"/>
          <c:showBubbleSize val="0"/>
        </c:dLbls>
        <c:gapWidth val="150"/>
        <c:axId val="673443696"/>
        <c:axId val="67344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673443696"/>
        <c:axId val="673445264"/>
      </c:lineChart>
      <c:dateAx>
        <c:axId val="673443696"/>
        <c:scaling>
          <c:orientation val="minMax"/>
        </c:scaling>
        <c:delete val="1"/>
        <c:axPos val="b"/>
        <c:numFmt formatCode="ge" sourceLinked="1"/>
        <c:majorTickMark val="none"/>
        <c:minorTickMark val="none"/>
        <c:tickLblPos val="none"/>
        <c:crossAx val="673445264"/>
        <c:crosses val="autoZero"/>
        <c:auto val="1"/>
        <c:lblOffset val="100"/>
        <c:baseTimeUnit val="years"/>
      </c:dateAx>
      <c:valAx>
        <c:axId val="67344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4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58.05</c:v>
                </c:pt>
                <c:pt idx="1">
                  <c:v>54.77</c:v>
                </c:pt>
                <c:pt idx="2">
                  <c:v>58.07</c:v>
                </c:pt>
                <c:pt idx="3">
                  <c:v>58.91</c:v>
                </c:pt>
                <c:pt idx="4">
                  <c:v>58.5</c:v>
                </c:pt>
              </c:numCache>
            </c:numRef>
          </c:val>
        </c:ser>
        <c:dLbls>
          <c:showLegendKey val="0"/>
          <c:showVal val="0"/>
          <c:showCatName val="0"/>
          <c:showSerName val="0"/>
          <c:showPercent val="0"/>
          <c:showBubbleSize val="0"/>
        </c:dLbls>
        <c:gapWidth val="150"/>
        <c:axId val="643947536"/>
        <c:axId val="64394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643947536"/>
        <c:axId val="643947928"/>
      </c:lineChart>
      <c:dateAx>
        <c:axId val="643947536"/>
        <c:scaling>
          <c:orientation val="minMax"/>
        </c:scaling>
        <c:delete val="1"/>
        <c:axPos val="b"/>
        <c:numFmt formatCode="ge" sourceLinked="1"/>
        <c:majorTickMark val="none"/>
        <c:minorTickMark val="none"/>
        <c:tickLblPos val="none"/>
        <c:crossAx val="643947928"/>
        <c:crosses val="autoZero"/>
        <c:auto val="1"/>
        <c:lblOffset val="100"/>
        <c:baseTimeUnit val="years"/>
      </c:dateAx>
      <c:valAx>
        <c:axId val="64394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94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99.94</c:v>
                </c:pt>
                <c:pt idx="1">
                  <c:v>99.95</c:v>
                </c:pt>
                <c:pt idx="2">
                  <c:v>99.96</c:v>
                </c:pt>
                <c:pt idx="3">
                  <c:v>99.96</c:v>
                </c:pt>
                <c:pt idx="4">
                  <c:v>99.97</c:v>
                </c:pt>
              </c:numCache>
            </c:numRef>
          </c:val>
        </c:ser>
        <c:dLbls>
          <c:showLegendKey val="0"/>
          <c:showVal val="0"/>
          <c:showCatName val="0"/>
          <c:showSerName val="0"/>
          <c:showPercent val="0"/>
          <c:showBubbleSize val="0"/>
        </c:dLbls>
        <c:gapWidth val="150"/>
        <c:axId val="669647520"/>
        <c:axId val="66964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669647520"/>
        <c:axId val="669647912"/>
      </c:lineChart>
      <c:dateAx>
        <c:axId val="669647520"/>
        <c:scaling>
          <c:orientation val="minMax"/>
        </c:scaling>
        <c:delete val="1"/>
        <c:axPos val="b"/>
        <c:numFmt formatCode="ge" sourceLinked="1"/>
        <c:majorTickMark val="none"/>
        <c:minorTickMark val="none"/>
        <c:tickLblPos val="none"/>
        <c:crossAx val="669647912"/>
        <c:crosses val="autoZero"/>
        <c:auto val="1"/>
        <c:lblOffset val="100"/>
        <c:baseTimeUnit val="years"/>
      </c:dateAx>
      <c:valAx>
        <c:axId val="66964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6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109.72</c:v>
                </c:pt>
                <c:pt idx="1">
                  <c:v>109.23</c:v>
                </c:pt>
                <c:pt idx="2">
                  <c:v>110.66</c:v>
                </c:pt>
                <c:pt idx="3">
                  <c:v>111.95</c:v>
                </c:pt>
                <c:pt idx="4">
                  <c:v>111.9</c:v>
                </c:pt>
              </c:numCache>
            </c:numRef>
          </c:val>
        </c:ser>
        <c:dLbls>
          <c:showLegendKey val="0"/>
          <c:showVal val="0"/>
          <c:showCatName val="0"/>
          <c:showSerName val="0"/>
          <c:showPercent val="0"/>
          <c:showBubbleSize val="0"/>
        </c:dLbls>
        <c:gapWidth val="150"/>
        <c:axId val="669649184"/>
        <c:axId val="66964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669649184"/>
        <c:axId val="669649576"/>
      </c:lineChart>
      <c:dateAx>
        <c:axId val="669649184"/>
        <c:scaling>
          <c:orientation val="minMax"/>
        </c:scaling>
        <c:delete val="1"/>
        <c:axPos val="b"/>
        <c:numFmt formatCode="ge" sourceLinked="1"/>
        <c:majorTickMark val="none"/>
        <c:minorTickMark val="none"/>
        <c:tickLblPos val="none"/>
        <c:crossAx val="669649576"/>
        <c:crosses val="autoZero"/>
        <c:auto val="1"/>
        <c:lblOffset val="100"/>
        <c:baseTimeUnit val="years"/>
      </c:dateAx>
      <c:valAx>
        <c:axId val="66964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6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32.53</c:v>
                </c:pt>
                <c:pt idx="1">
                  <c:v>33.369999999999997</c:v>
                </c:pt>
                <c:pt idx="2">
                  <c:v>34.14</c:v>
                </c:pt>
                <c:pt idx="3">
                  <c:v>44.98</c:v>
                </c:pt>
                <c:pt idx="4">
                  <c:v>45.91</c:v>
                </c:pt>
              </c:numCache>
            </c:numRef>
          </c:val>
        </c:ser>
        <c:dLbls>
          <c:showLegendKey val="0"/>
          <c:showVal val="0"/>
          <c:showCatName val="0"/>
          <c:showSerName val="0"/>
          <c:showPercent val="0"/>
          <c:showBubbleSize val="0"/>
        </c:dLbls>
        <c:gapWidth val="150"/>
        <c:axId val="635066552"/>
        <c:axId val="6350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635066552"/>
        <c:axId val="635066944"/>
      </c:lineChart>
      <c:dateAx>
        <c:axId val="635066552"/>
        <c:scaling>
          <c:orientation val="minMax"/>
        </c:scaling>
        <c:delete val="1"/>
        <c:axPos val="b"/>
        <c:numFmt formatCode="ge" sourceLinked="1"/>
        <c:majorTickMark val="none"/>
        <c:minorTickMark val="none"/>
        <c:tickLblPos val="none"/>
        <c:crossAx val="635066944"/>
        <c:crosses val="autoZero"/>
        <c:auto val="1"/>
        <c:lblOffset val="100"/>
        <c:baseTimeUnit val="years"/>
      </c:dateAx>
      <c:valAx>
        <c:axId val="6350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06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10.51</c:v>
                </c:pt>
                <c:pt idx="1">
                  <c:v>10.54</c:v>
                </c:pt>
                <c:pt idx="2">
                  <c:v>10.57</c:v>
                </c:pt>
                <c:pt idx="3">
                  <c:v>11.32</c:v>
                </c:pt>
                <c:pt idx="4">
                  <c:v>11.8</c:v>
                </c:pt>
              </c:numCache>
            </c:numRef>
          </c:val>
        </c:ser>
        <c:dLbls>
          <c:showLegendKey val="0"/>
          <c:showVal val="0"/>
          <c:showCatName val="0"/>
          <c:showSerName val="0"/>
          <c:showPercent val="0"/>
          <c:showBubbleSize val="0"/>
        </c:dLbls>
        <c:gapWidth val="150"/>
        <c:axId val="635068120"/>
        <c:axId val="66922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35068120"/>
        <c:axId val="669224648"/>
      </c:lineChart>
      <c:dateAx>
        <c:axId val="635068120"/>
        <c:scaling>
          <c:orientation val="minMax"/>
        </c:scaling>
        <c:delete val="1"/>
        <c:axPos val="b"/>
        <c:numFmt formatCode="ge" sourceLinked="1"/>
        <c:majorTickMark val="none"/>
        <c:minorTickMark val="none"/>
        <c:tickLblPos val="none"/>
        <c:crossAx val="669224648"/>
        <c:crosses val="autoZero"/>
        <c:auto val="1"/>
        <c:lblOffset val="100"/>
        <c:baseTimeUnit val="years"/>
      </c:dateAx>
      <c:valAx>
        <c:axId val="66922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06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9225824"/>
        <c:axId val="66922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669225824"/>
        <c:axId val="669226216"/>
      </c:lineChart>
      <c:dateAx>
        <c:axId val="669225824"/>
        <c:scaling>
          <c:orientation val="minMax"/>
        </c:scaling>
        <c:delete val="1"/>
        <c:axPos val="b"/>
        <c:numFmt formatCode="ge" sourceLinked="1"/>
        <c:majorTickMark val="none"/>
        <c:minorTickMark val="none"/>
        <c:tickLblPos val="none"/>
        <c:crossAx val="669226216"/>
        <c:crosses val="autoZero"/>
        <c:auto val="1"/>
        <c:lblOffset val="100"/>
        <c:baseTimeUnit val="years"/>
      </c:dateAx>
      <c:valAx>
        <c:axId val="66922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2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210.32</c:v>
                </c:pt>
                <c:pt idx="1">
                  <c:v>189.04</c:v>
                </c:pt>
                <c:pt idx="2">
                  <c:v>182.49</c:v>
                </c:pt>
                <c:pt idx="3">
                  <c:v>64.02</c:v>
                </c:pt>
                <c:pt idx="4">
                  <c:v>57.47</c:v>
                </c:pt>
              </c:numCache>
            </c:numRef>
          </c:val>
        </c:ser>
        <c:dLbls>
          <c:showLegendKey val="0"/>
          <c:showVal val="0"/>
          <c:showCatName val="0"/>
          <c:showSerName val="0"/>
          <c:showPercent val="0"/>
          <c:showBubbleSize val="0"/>
        </c:dLbls>
        <c:gapWidth val="150"/>
        <c:axId val="643926664"/>
        <c:axId val="64392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43926664"/>
        <c:axId val="643927056"/>
      </c:lineChart>
      <c:dateAx>
        <c:axId val="643926664"/>
        <c:scaling>
          <c:orientation val="minMax"/>
        </c:scaling>
        <c:delete val="1"/>
        <c:axPos val="b"/>
        <c:numFmt formatCode="ge" sourceLinked="1"/>
        <c:majorTickMark val="none"/>
        <c:minorTickMark val="none"/>
        <c:tickLblPos val="none"/>
        <c:crossAx val="643927056"/>
        <c:crosses val="autoZero"/>
        <c:auto val="1"/>
        <c:lblOffset val="100"/>
        <c:baseTimeUnit val="years"/>
      </c:dateAx>
      <c:valAx>
        <c:axId val="64392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92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404.41</c:v>
                </c:pt>
                <c:pt idx="1">
                  <c:v>376.78</c:v>
                </c:pt>
                <c:pt idx="2">
                  <c:v>348.4</c:v>
                </c:pt>
                <c:pt idx="3">
                  <c:v>321.77</c:v>
                </c:pt>
                <c:pt idx="4">
                  <c:v>291.26</c:v>
                </c:pt>
              </c:numCache>
            </c:numRef>
          </c:val>
        </c:ser>
        <c:dLbls>
          <c:showLegendKey val="0"/>
          <c:showVal val="0"/>
          <c:showCatName val="0"/>
          <c:showSerName val="0"/>
          <c:showPercent val="0"/>
          <c:showBubbleSize val="0"/>
        </c:dLbls>
        <c:gapWidth val="150"/>
        <c:axId val="311390448"/>
        <c:axId val="31139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311390448"/>
        <c:axId val="311390840"/>
      </c:lineChart>
      <c:dateAx>
        <c:axId val="311390448"/>
        <c:scaling>
          <c:orientation val="minMax"/>
        </c:scaling>
        <c:delete val="1"/>
        <c:axPos val="b"/>
        <c:numFmt formatCode="ge" sourceLinked="1"/>
        <c:majorTickMark val="none"/>
        <c:minorTickMark val="none"/>
        <c:tickLblPos val="none"/>
        <c:crossAx val="311390840"/>
        <c:crosses val="autoZero"/>
        <c:auto val="1"/>
        <c:lblOffset val="100"/>
        <c:baseTimeUnit val="years"/>
      </c:dateAx>
      <c:valAx>
        <c:axId val="31139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39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116.94</c:v>
                </c:pt>
                <c:pt idx="1">
                  <c:v>117.06</c:v>
                </c:pt>
                <c:pt idx="2">
                  <c:v>119.23</c:v>
                </c:pt>
                <c:pt idx="3">
                  <c:v>120.94</c:v>
                </c:pt>
                <c:pt idx="4">
                  <c:v>119.43</c:v>
                </c:pt>
              </c:numCache>
            </c:numRef>
          </c:val>
        </c:ser>
        <c:dLbls>
          <c:showLegendKey val="0"/>
          <c:showVal val="0"/>
          <c:showCatName val="0"/>
          <c:showSerName val="0"/>
          <c:showPercent val="0"/>
          <c:showBubbleSize val="0"/>
        </c:dLbls>
        <c:gapWidth val="150"/>
        <c:axId val="666826864"/>
        <c:axId val="66682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66826864"/>
        <c:axId val="666827256"/>
      </c:lineChart>
      <c:dateAx>
        <c:axId val="666826864"/>
        <c:scaling>
          <c:orientation val="minMax"/>
        </c:scaling>
        <c:delete val="1"/>
        <c:axPos val="b"/>
        <c:numFmt formatCode="ge" sourceLinked="1"/>
        <c:majorTickMark val="none"/>
        <c:minorTickMark val="none"/>
        <c:tickLblPos val="none"/>
        <c:crossAx val="666827256"/>
        <c:crosses val="autoZero"/>
        <c:auto val="1"/>
        <c:lblOffset val="100"/>
        <c:baseTimeUnit val="years"/>
      </c:dateAx>
      <c:valAx>
        <c:axId val="66682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2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113.08</c:v>
                </c:pt>
                <c:pt idx="1">
                  <c:v>113.46</c:v>
                </c:pt>
                <c:pt idx="2">
                  <c:v>111.26</c:v>
                </c:pt>
                <c:pt idx="3">
                  <c:v>108.64</c:v>
                </c:pt>
                <c:pt idx="4">
                  <c:v>110.25</c:v>
                </c:pt>
              </c:numCache>
            </c:numRef>
          </c:val>
        </c:ser>
        <c:dLbls>
          <c:showLegendKey val="0"/>
          <c:showVal val="0"/>
          <c:showCatName val="0"/>
          <c:showSerName val="0"/>
          <c:showPercent val="0"/>
          <c:showBubbleSize val="0"/>
        </c:dLbls>
        <c:gapWidth val="150"/>
        <c:axId val="666828432"/>
        <c:axId val="64394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666828432"/>
        <c:axId val="643946360"/>
      </c:lineChart>
      <c:dateAx>
        <c:axId val="666828432"/>
        <c:scaling>
          <c:orientation val="minMax"/>
        </c:scaling>
        <c:delete val="1"/>
        <c:axPos val="b"/>
        <c:numFmt formatCode="ge" sourceLinked="1"/>
        <c:majorTickMark val="none"/>
        <c:minorTickMark val="none"/>
        <c:tickLblPos val="none"/>
        <c:crossAx val="643946360"/>
        <c:crosses val="autoZero"/>
        <c:auto val="1"/>
        <c:lblOffset val="100"/>
        <c:baseTimeUnit val="years"/>
      </c:dateAx>
      <c:valAx>
        <c:axId val="64394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2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O37" sqref="O3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東京都</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13415349</v>
      </c>
      <c r="AM8" s="47"/>
      <c r="AN8" s="47"/>
      <c r="AO8" s="47"/>
      <c r="AP8" s="47"/>
      <c r="AQ8" s="47"/>
      <c r="AR8" s="47"/>
      <c r="AS8" s="47"/>
      <c r="AT8" s="43">
        <f>データ!S6</f>
        <v>2190.9299999999998</v>
      </c>
      <c r="AU8" s="43"/>
      <c r="AV8" s="43"/>
      <c r="AW8" s="43"/>
      <c r="AX8" s="43"/>
      <c r="AY8" s="43"/>
      <c r="AZ8" s="43"/>
      <c r="BA8" s="43"/>
      <c r="BB8" s="43">
        <f>データ!T6</f>
        <v>6123.13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67.489999999999995</v>
      </c>
      <c r="J10" s="43"/>
      <c r="K10" s="43"/>
      <c r="L10" s="43"/>
      <c r="M10" s="43"/>
      <c r="N10" s="43"/>
      <c r="O10" s="43"/>
      <c r="P10" s="43">
        <f>データ!O6</f>
        <v>99.9</v>
      </c>
      <c r="Q10" s="43"/>
      <c r="R10" s="43"/>
      <c r="S10" s="43"/>
      <c r="T10" s="43"/>
      <c r="U10" s="43"/>
      <c r="V10" s="43"/>
      <c r="W10" s="43">
        <f>データ!P6</f>
        <v>93.48</v>
      </c>
      <c r="X10" s="43"/>
      <c r="Y10" s="43"/>
      <c r="Z10" s="43"/>
      <c r="AA10" s="43"/>
      <c r="AB10" s="43"/>
      <c r="AC10" s="43"/>
      <c r="AD10" s="47">
        <f>データ!Q6</f>
        <v>2030</v>
      </c>
      <c r="AE10" s="47"/>
      <c r="AF10" s="47"/>
      <c r="AG10" s="47"/>
      <c r="AH10" s="47"/>
      <c r="AI10" s="47"/>
      <c r="AJ10" s="47"/>
      <c r="AK10" s="2"/>
      <c r="AL10" s="47">
        <f>データ!U6</f>
        <v>9235892</v>
      </c>
      <c r="AM10" s="47"/>
      <c r="AN10" s="47"/>
      <c r="AO10" s="47"/>
      <c r="AP10" s="47"/>
      <c r="AQ10" s="47"/>
      <c r="AR10" s="47"/>
      <c r="AS10" s="47"/>
      <c r="AT10" s="43">
        <f>データ!V6</f>
        <v>562.27</v>
      </c>
      <c r="AU10" s="43"/>
      <c r="AV10" s="43"/>
      <c r="AW10" s="43"/>
      <c r="AX10" s="43"/>
      <c r="AY10" s="43"/>
      <c r="AZ10" s="43"/>
      <c r="BA10" s="43"/>
      <c r="BB10" s="43">
        <f>データ!W6</f>
        <v>16426.080000000002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4.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4.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22.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22.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130001</v>
      </c>
      <c r="D6" s="31">
        <f t="shared" si="3"/>
        <v>46</v>
      </c>
      <c r="E6" s="31">
        <f t="shared" si="3"/>
        <v>17</v>
      </c>
      <c r="F6" s="31">
        <f t="shared" si="3"/>
        <v>1</v>
      </c>
      <c r="G6" s="31">
        <f t="shared" si="3"/>
        <v>0</v>
      </c>
      <c r="H6" s="31" t="str">
        <f t="shared" si="3"/>
        <v>東京都</v>
      </c>
      <c r="I6" s="31" t="str">
        <f t="shared" si="3"/>
        <v>法適用</v>
      </c>
      <c r="J6" s="31" t="str">
        <f t="shared" si="3"/>
        <v>下水道事業</v>
      </c>
      <c r="K6" s="31" t="str">
        <f t="shared" si="3"/>
        <v>公共下水道</v>
      </c>
      <c r="L6" s="31" t="str">
        <f t="shared" si="3"/>
        <v>政令市等</v>
      </c>
      <c r="M6" s="32" t="str">
        <f t="shared" si="3"/>
        <v>-</v>
      </c>
      <c r="N6" s="32">
        <f t="shared" si="3"/>
        <v>67.489999999999995</v>
      </c>
      <c r="O6" s="32">
        <f t="shared" si="3"/>
        <v>99.9</v>
      </c>
      <c r="P6" s="32">
        <f t="shared" si="3"/>
        <v>93.48</v>
      </c>
      <c r="Q6" s="32">
        <f t="shared" si="3"/>
        <v>2030</v>
      </c>
      <c r="R6" s="32">
        <f t="shared" si="3"/>
        <v>13415349</v>
      </c>
      <c r="S6" s="32">
        <f t="shared" si="3"/>
        <v>2190.9299999999998</v>
      </c>
      <c r="T6" s="32">
        <f t="shared" si="3"/>
        <v>6123.13</v>
      </c>
      <c r="U6" s="32">
        <f t="shared" si="3"/>
        <v>9235892</v>
      </c>
      <c r="V6" s="32">
        <f t="shared" si="3"/>
        <v>562.27</v>
      </c>
      <c r="W6" s="32">
        <f t="shared" si="3"/>
        <v>16426.080000000002</v>
      </c>
      <c r="X6" s="33">
        <f>IF(X7="",NA(),X7)</f>
        <v>109.72</v>
      </c>
      <c r="Y6" s="33">
        <f t="shared" ref="Y6:AG6" si="4">IF(Y7="",NA(),Y7)</f>
        <v>109.23</v>
      </c>
      <c r="Z6" s="33">
        <f t="shared" si="4"/>
        <v>110.66</v>
      </c>
      <c r="AA6" s="33">
        <f t="shared" si="4"/>
        <v>111.95</v>
      </c>
      <c r="AB6" s="33">
        <f t="shared" si="4"/>
        <v>111.9</v>
      </c>
      <c r="AC6" s="33">
        <f t="shared" si="4"/>
        <v>105.54</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210.32</v>
      </c>
      <c r="AU6" s="33">
        <f t="shared" ref="AU6:BC6" si="6">IF(AU7="",NA(),AU7)</f>
        <v>189.04</v>
      </c>
      <c r="AV6" s="33">
        <f t="shared" si="6"/>
        <v>182.49</v>
      </c>
      <c r="AW6" s="33">
        <f t="shared" si="6"/>
        <v>64.02</v>
      </c>
      <c r="AX6" s="33">
        <f t="shared" si="6"/>
        <v>57.47</v>
      </c>
      <c r="AY6" s="33">
        <f t="shared" si="6"/>
        <v>178.08</v>
      </c>
      <c r="AZ6" s="33">
        <f t="shared" si="6"/>
        <v>182.39</v>
      </c>
      <c r="BA6" s="33">
        <f t="shared" si="6"/>
        <v>187.05</v>
      </c>
      <c r="BB6" s="33">
        <f t="shared" si="6"/>
        <v>55.68</v>
      </c>
      <c r="BC6" s="33">
        <f t="shared" si="6"/>
        <v>56.18</v>
      </c>
      <c r="BD6" s="32" t="str">
        <f>IF(BD7="","",IF(BD7="-","【-】","【"&amp;SUBSTITUTE(TEXT(BD7,"#,##0.00"),"-","△")&amp;"】"))</f>
        <v>【57.41】</v>
      </c>
      <c r="BE6" s="33">
        <f>IF(BE7="",NA(),BE7)</f>
        <v>404.41</v>
      </c>
      <c r="BF6" s="33">
        <f t="shared" ref="BF6:BN6" si="7">IF(BF7="",NA(),BF7)</f>
        <v>376.78</v>
      </c>
      <c r="BG6" s="33">
        <f t="shared" si="7"/>
        <v>348.4</v>
      </c>
      <c r="BH6" s="33">
        <f t="shared" si="7"/>
        <v>321.77</v>
      </c>
      <c r="BI6" s="33">
        <f t="shared" si="7"/>
        <v>291.26</v>
      </c>
      <c r="BJ6" s="33">
        <f t="shared" si="7"/>
        <v>696.19</v>
      </c>
      <c r="BK6" s="33">
        <f t="shared" si="7"/>
        <v>671.46</v>
      </c>
      <c r="BL6" s="33">
        <f t="shared" si="7"/>
        <v>644.47</v>
      </c>
      <c r="BM6" s="33">
        <f t="shared" si="7"/>
        <v>627.59</v>
      </c>
      <c r="BN6" s="33">
        <f t="shared" si="7"/>
        <v>594.09</v>
      </c>
      <c r="BO6" s="32" t="str">
        <f>IF(BO7="","",IF(BO7="-","【-】","【"&amp;SUBSTITUTE(TEXT(BO7,"#,##0.00"),"-","△")&amp;"】"))</f>
        <v>【763.62】</v>
      </c>
      <c r="BP6" s="33">
        <f>IF(BP7="",NA(),BP7)</f>
        <v>116.94</v>
      </c>
      <c r="BQ6" s="33">
        <f t="shared" ref="BQ6:BY6" si="8">IF(BQ7="",NA(),BQ7)</f>
        <v>117.06</v>
      </c>
      <c r="BR6" s="33">
        <f t="shared" si="8"/>
        <v>119.23</v>
      </c>
      <c r="BS6" s="33">
        <f t="shared" si="8"/>
        <v>120.94</v>
      </c>
      <c r="BT6" s="33">
        <f t="shared" si="8"/>
        <v>119.43</v>
      </c>
      <c r="BU6" s="33">
        <f t="shared" si="8"/>
        <v>106.48</v>
      </c>
      <c r="BV6" s="33">
        <f t="shared" si="8"/>
        <v>107.64</v>
      </c>
      <c r="BW6" s="33">
        <f t="shared" si="8"/>
        <v>109.25</v>
      </c>
      <c r="BX6" s="33">
        <f t="shared" si="8"/>
        <v>113.93</v>
      </c>
      <c r="BY6" s="33">
        <f t="shared" si="8"/>
        <v>114.03</v>
      </c>
      <c r="BZ6" s="32" t="str">
        <f>IF(BZ7="","",IF(BZ7="-","【-】","【"&amp;SUBSTITUTE(TEXT(BZ7,"#,##0.00"),"-","△")&amp;"】"))</f>
        <v>【98.53】</v>
      </c>
      <c r="CA6" s="33">
        <f>IF(CA7="",NA(),CA7)</f>
        <v>113.08</v>
      </c>
      <c r="CB6" s="33">
        <f t="shared" ref="CB6:CJ6" si="9">IF(CB7="",NA(),CB7)</f>
        <v>113.46</v>
      </c>
      <c r="CC6" s="33">
        <f t="shared" si="9"/>
        <v>111.26</v>
      </c>
      <c r="CD6" s="33">
        <f t="shared" si="9"/>
        <v>108.64</v>
      </c>
      <c r="CE6" s="33">
        <f t="shared" si="9"/>
        <v>110.25</v>
      </c>
      <c r="CF6" s="33">
        <f t="shared" si="9"/>
        <v>124.63</v>
      </c>
      <c r="CG6" s="33">
        <f t="shared" si="9"/>
        <v>123.36</v>
      </c>
      <c r="CH6" s="33">
        <f t="shared" si="9"/>
        <v>121.96</v>
      </c>
      <c r="CI6" s="33">
        <f t="shared" si="9"/>
        <v>116.77</v>
      </c>
      <c r="CJ6" s="33">
        <f t="shared" si="9"/>
        <v>116.93</v>
      </c>
      <c r="CK6" s="32" t="str">
        <f>IF(CK7="","",IF(CK7="-","【-】","【"&amp;SUBSTITUTE(TEXT(CK7,"#,##0.00"),"-","△")&amp;"】"))</f>
        <v>【139.70】</v>
      </c>
      <c r="CL6" s="33">
        <f>IF(CL7="",NA(),CL7)</f>
        <v>58.05</v>
      </c>
      <c r="CM6" s="33">
        <f t="shared" ref="CM6:CU6" si="10">IF(CM7="",NA(),CM7)</f>
        <v>54.77</v>
      </c>
      <c r="CN6" s="33">
        <f t="shared" si="10"/>
        <v>58.07</v>
      </c>
      <c r="CO6" s="33">
        <f t="shared" si="10"/>
        <v>58.91</v>
      </c>
      <c r="CP6" s="33">
        <f t="shared" si="10"/>
        <v>58.5</v>
      </c>
      <c r="CQ6" s="33">
        <f t="shared" si="10"/>
        <v>59.52</v>
      </c>
      <c r="CR6" s="33">
        <f t="shared" si="10"/>
        <v>57.95</v>
      </c>
      <c r="CS6" s="33">
        <f t="shared" si="10"/>
        <v>59.8</v>
      </c>
      <c r="CT6" s="33">
        <f t="shared" si="10"/>
        <v>59.58</v>
      </c>
      <c r="CU6" s="33">
        <f t="shared" si="10"/>
        <v>58.79</v>
      </c>
      <c r="CV6" s="32" t="str">
        <f>IF(CV7="","",IF(CV7="-","【-】","【"&amp;SUBSTITUTE(TEXT(CV7,"#,##0.00"),"-","△")&amp;"】"))</f>
        <v>【60.01】</v>
      </c>
      <c r="CW6" s="33">
        <f>IF(CW7="",NA(),CW7)</f>
        <v>99.94</v>
      </c>
      <c r="CX6" s="33">
        <f t="shared" ref="CX6:DF6" si="11">IF(CX7="",NA(),CX7)</f>
        <v>99.95</v>
      </c>
      <c r="CY6" s="33">
        <f t="shared" si="11"/>
        <v>99.96</v>
      </c>
      <c r="CZ6" s="33">
        <f t="shared" si="11"/>
        <v>99.96</v>
      </c>
      <c r="DA6" s="33">
        <f t="shared" si="11"/>
        <v>99.97</v>
      </c>
      <c r="DB6" s="33">
        <f t="shared" si="11"/>
        <v>98.54</v>
      </c>
      <c r="DC6" s="33">
        <f t="shared" si="11"/>
        <v>98.56</v>
      </c>
      <c r="DD6" s="33">
        <f t="shared" si="11"/>
        <v>98.64</v>
      </c>
      <c r="DE6" s="33">
        <f t="shared" si="11"/>
        <v>98.71</v>
      </c>
      <c r="DF6" s="33">
        <f t="shared" si="11"/>
        <v>98.76</v>
      </c>
      <c r="DG6" s="32" t="str">
        <f>IF(DG7="","",IF(DG7="-","【-】","【"&amp;SUBSTITUTE(TEXT(DG7,"#,##0.00"),"-","△")&amp;"】"))</f>
        <v>【94.73】</v>
      </c>
      <c r="DH6" s="33">
        <f>IF(DH7="",NA(),DH7)</f>
        <v>32.53</v>
      </c>
      <c r="DI6" s="33">
        <f t="shared" ref="DI6:DQ6" si="12">IF(DI7="",NA(),DI7)</f>
        <v>33.369999999999997</v>
      </c>
      <c r="DJ6" s="33">
        <f t="shared" si="12"/>
        <v>34.14</v>
      </c>
      <c r="DK6" s="33">
        <f t="shared" si="12"/>
        <v>44.98</v>
      </c>
      <c r="DL6" s="33">
        <f t="shared" si="12"/>
        <v>45.91</v>
      </c>
      <c r="DM6" s="33">
        <f t="shared" si="12"/>
        <v>29.9</v>
      </c>
      <c r="DN6" s="33">
        <f t="shared" si="12"/>
        <v>30.56</v>
      </c>
      <c r="DO6" s="33">
        <f t="shared" si="12"/>
        <v>31.06</v>
      </c>
      <c r="DP6" s="33">
        <f t="shared" si="12"/>
        <v>42</v>
      </c>
      <c r="DQ6" s="33">
        <f t="shared" si="12"/>
        <v>43.2</v>
      </c>
      <c r="DR6" s="32" t="str">
        <f>IF(DR7="","",IF(DR7="-","【-】","【"&amp;SUBSTITUTE(TEXT(DR7,"#,##0.00"),"-","△")&amp;"】"))</f>
        <v>【36.85】</v>
      </c>
      <c r="DS6" s="33">
        <f>IF(DS7="",NA(),DS7)</f>
        <v>10.51</v>
      </c>
      <c r="DT6" s="33">
        <f t="shared" ref="DT6:EB6" si="13">IF(DT7="",NA(),DT7)</f>
        <v>10.54</v>
      </c>
      <c r="DU6" s="33">
        <f t="shared" si="13"/>
        <v>10.57</v>
      </c>
      <c r="DV6" s="33">
        <f t="shared" si="13"/>
        <v>11.32</v>
      </c>
      <c r="DW6" s="33">
        <f t="shared" si="13"/>
        <v>11.8</v>
      </c>
      <c r="DX6" s="33">
        <f t="shared" si="13"/>
        <v>6.06</v>
      </c>
      <c r="DY6" s="33">
        <f t="shared" si="13"/>
        <v>6.24</v>
      </c>
      <c r="DZ6" s="33">
        <f t="shared" si="13"/>
        <v>6.43</v>
      </c>
      <c r="EA6" s="33">
        <f t="shared" si="13"/>
        <v>6.95</v>
      </c>
      <c r="EB6" s="33">
        <f t="shared" si="13"/>
        <v>7.39</v>
      </c>
      <c r="EC6" s="32" t="str">
        <f>IF(EC7="","",IF(EC7="-","【-】","【"&amp;SUBSTITUTE(TEXT(EC7,"#,##0.00"),"-","△")&amp;"】"))</f>
        <v>【4.56】</v>
      </c>
      <c r="ED6" s="33">
        <f>IF(ED7="",NA(),ED7)</f>
        <v>1.02</v>
      </c>
      <c r="EE6" s="33">
        <f t="shared" ref="EE6:EM6" si="14">IF(EE7="",NA(),EE7)</f>
        <v>1.06</v>
      </c>
      <c r="EF6" s="33">
        <f t="shared" si="14"/>
        <v>1.06</v>
      </c>
      <c r="EG6" s="33">
        <f t="shared" si="14"/>
        <v>1.1299999999999999</v>
      </c>
      <c r="EH6" s="33">
        <f t="shared" si="14"/>
        <v>0.83</v>
      </c>
      <c r="EI6" s="33">
        <f t="shared" si="14"/>
        <v>0.35</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130001</v>
      </c>
      <c r="D7" s="35">
        <v>46</v>
      </c>
      <c r="E7" s="35">
        <v>17</v>
      </c>
      <c r="F7" s="35">
        <v>1</v>
      </c>
      <c r="G7" s="35">
        <v>0</v>
      </c>
      <c r="H7" s="35" t="s">
        <v>96</v>
      </c>
      <c r="I7" s="35" t="s">
        <v>97</v>
      </c>
      <c r="J7" s="35" t="s">
        <v>98</v>
      </c>
      <c r="K7" s="35" t="s">
        <v>99</v>
      </c>
      <c r="L7" s="35" t="s">
        <v>100</v>
      </c>
      <c r="M7" s="36" t="s">
        <v>101</v>
      </c>
      <c r="N7" s="36">
        <v>67.489999999999995</v>
      </c>
      <c r="O7" s="36">
        <v>99.9</v>
      </c>
      <c r="P7" s="36">
        <v>93.48</v>
      </c>
      <c r="Q7" s="36">
        <v>2030</v>
      </c>
      <c r="R7" s="36">
        <v>13415349</v>
      </c>
      <c r="S7" s="36">
        <v>2190.9299999999998</v>
      </c>
      <c r="T7" s="36">
        <v>6123.13</v>
      </c>
      <c r="U7" s="36">
        <v>9235892</v>
      </c>
      <c r="V7" s="36">
        <v>562.27</v>
      </c>
      <c r="W7" s="36">
        <v>16426.080000000002</v>
      </c>
      <c r="X7" s="36">
        <v>109.72</v>
      </c>
      <c r="Y7" s="36">
        <v>109.23</v>
      </c>
      <c r="Z7" s="36">
        <v>110.66</v>
      </c>
      <c r="AA7" s="36">
        <v>111.95</v>
      </c>
      <c r="AB7" s="36">
        <v>111.9</v>
      </c>
      <c r="AC7" s="36">
        <v>105.54</v>
      </c>
      <c r="AD7" s="36">
        <v>105.85</v>
      </c>
      <c r="AE7" s="36">
        <v>106.98</v>
      </c>
      <c r="AF7" s="36">
        <v>108.24</v>
      </c>
      <c r="AG7" s="36">
        <v>108.59</v>
      </c>
      <c r="AH7" s="36">
        <v>108.23</v>
      </c>
      <c r="AI7" s="36">
        <v>0</v>
      </c>
      <c r="AJ7" s="36">
        <v>0</v>
      </c>
      <c r="AK7" s="36">
        <v>0</v>
      </c>
      <c r="AL7" s="36">
        <v>0</v>
      </c>
      <c r="AM7" s="36">
        <v>0</v>
      </c>
      <c r="AN7" s="36">
        <v>6.77</v>
      </c>
      <c r="AO7" s="36">
        <v>5.72</v>
      </c>
      <c r="AP7" s="36">
        <v>4.09</v>
      </c>
      <c r="AQ7" s="36">
        <v>0.61</v>
      </c>
      <c r="AR7" s="36">
        <v>0.54</v>
      </c>
      <c r="AS7" s="36">
        <v>4.45</v>
      </c>
      <c r="AT7" s="36">
        <v>210.32</v>
      </c>
      <c r="AU7" s="36">
        <v>189.04</v>
      </c>
      <c r="AV7" s="36">
        <v>182.49</v>
      </c>
      <c r="AW7" s="36">
        <v>64.02</v>
      </c>
      <c r="AX7" s="36">
        <v>57.47</v>
      </c>
      <c r="AY7" s="36">
        <v>178.08</v>
      </c>
      <c r="AZ7" s="36">
        <v>182.39</v>
      </c>
      <c r="BA7" s="36">
        <v>187.05</v>
      </c>
      <c r="BB7" s="36">
        <v>55.68</v>
      </c>
      <c r="BC7" s="36">
        <v>56.18</v>
      </c>
      <c r="BD7" s="36">
        <v>57.41</v>
      </c>
      <c r="BE7" s="36">
        <v>404.41</v>
      </c>
      <c r="BF7" s="36">
        <v>376.78</v>
      </c>
      <c r="BG7" s="36">
        <v>348.4</v>
      </c>
      <c r="BH7" s="36">
        <v>321.77</v>
      </c>
      <c r="BI7" s="36">
        <v>291.26</v>
      </c>
      <c r="BJ7" s="36">
        <v>696.19</v>
      </c>
      <c r="BK7" s="36">
        <v>671.46</v>
      </c>
      <c r="BL7" s="36">
        <v>644.47</v>
      </c>
      <c r="BM7" s="36">
        <v>627.59</v>
      </c>
      <c r="BN7" s="36">
        <v>594.09</v>
      </c>
      <c r="BO7" s="36">
        <v>763.62</v>
      </c>
      <c r="BP7" s="36">
        <v>116.94</v>
      </c>
      <c r="BQ7" s="36">
        <v>117.06</v>
      </c>
      <c r="BR7" s="36">
        <v>119.23</v>
      </c>
      <c r="BS7" s="36">
        <v>120.94</v>
      </c>
      <c r="BT7" s="36">
        <v>119.43</v>
      </c>
      <c r="BU7" s="36">
        <v>106.48</v>
      </c>
      <c r="BV7" s="36">
        <v>107.64</v>
      </c>
      <c r="BW7" s="36">
        <v>109.25</v>
      </c>
      <c r="BX7" s="36">
        <v>113.93</v>
      </c>
      <c r="BY7" s="36">
        <v>114.03</v>
      </c>
      <c r="BZ7" s="36">
        <v>98.53</v>
      </c>
      <c r="CA7" s="36">
        <v>113.08</v>
      </c>
      <c r="CB7" s="36">
        <v>113.46</v>
      </c>
      <c r="CC7" s="36">
        <v>111.26</v>
      </c>
      <c r="CD7" s="36">
        <v>108.64</v>
      </c>
      <c r="CE7" s="36">
        <v>110.25</v>
      </c>
      <c r="CF7" s="36">
        <v>124.63</v>
      </c>
      <c r="CG7" s="36">
        <v>123.36</v>
      </c>
      <c r="CH7" s="36">
        <v>121.96</v>
      </c>
      <c r="CI7" s="36">
        <v>116.77</v>
      </c>
      <c r="CJ7" s="36">
        <v>116.93</v>
      </c>
      <c r="CK7" s="36">
        <v>139.69999999999999</v>
      </c>
      <c r="CL7" s="36">
        <v>58.05</v>
      </c>
      <c r="CM7" s="36">
        <v>54.77</v>
      </c>
      <c r="CN7" s="36">
        <v>58.07</v>
      </c>
      <c r="CO7" s="36">
        <v>58.91</v>
      </c>
      <c r="CP7" s="36">
        <v>58.5</v>
      </c>
      <c r="CQ7" s="36">
        <v>59.52</v>
      </c>
      <c r="CR7" s="36">
        <v>57.95</v>
      </c>
      <c r="CS7" s="36">
        <v>59.8</v>
      </c>
      <c r="CT7" s="36">
        <v>59.58</v>
      </c>
      <c r="CU7" s="36">
        <v>58.79</v>
      </c>
      <c r="CV7" s="36">
        <v>60.01</v>
      </c>
      <c r="CW7" s="36">
        <v>99.94</v>
      </c>
      <c r="CX7" s="36">
        <v>99.95</v>
      </c>
      <c r="CY7" s="36">
        <v>99.96</v>
      </c>
      <c r="CZ7" s="36">
        <v>99.96</v>
      </c>
      <c r="DA7" s="36">
        <v>99.97</v>
      </c>
      <c r="DB7" s="36">
        <v>98.54</v>
      </c>
      <c r="DC7" s="36">
        <v>98.56</v>
      </c>
      <c r="DD7" s="36">
        <v>98.64</v>
      </c>
      <c r="DE7" s="36">
        <v>98.71</v>
      </c>
      <c r="DF7" s="36">
        <v>98.76</v>
      </c>
      <c r="DG7" s="36">
        <v>94.73</v>
      </c>
      <c r="DH7" s="36">
        <v>32.53</v>
      </c>
      <c r="DI7" s="36">
        <v>33.369999999999997</v>
      </c>
      <c r="DJ7" s="36">
        <v>34.14</v>
      </c>
      <c r="DK7" s="36">
        <v>44.98</v>
      </c>
      <c r="DL7" s="36">
        <v>45.91</v>
      </c>
      <c r="DM7" s="36">
        <v>29.9</v>
      </c>
      <c r="DN7" s="36">
        <v>30.56</v>
      </c>
      <c r="DO7" s="36">
        <v>31.06</v>
      </c>
      <c r="DP7" s="36">
        <v>42</v>
      </c>
      <c r="DQ7" s="36">
        <v>43.2</v>
      </c>
      <c r="DR7" s="36">
        <v>36.85</v>
      </c>
      <c r="DS7" s="36">
        <v>10.51</v>
      </c>
      <c r="DT7" s="36">
        <v>10.54</v>
      </c>
      <c r="DU7" s="36">
        <v>10.57</v>
      </c>
      <c r="DV7" s="36">
        <v>11.32</v>
      </c>
      <c r="DW7" s="36">
        <v>11.8</v>
      </c>
      <c r="DX7" s="36">
        <v>6.06</v>
      </c>
      <c r="DY7" s="36">
        <v>6.24</v>
      </c>
      <c r="DZ7" s="36">
        <v>6.43</v>
      </c>
      <c r="EA7" s="36">
        <v>6.95</v>
      </c>
      <c r="EB7" s="36">
        <v>7.39</v>
      </c>
      <c r="EC7" s="36">
        <v>4.5599999999999996</v>
      </c>
      <c r="ED7" s="36">
        <v>1.02</v>
      </c>
      <c r="EE7" s="36">
        <v>1.06</v>
      </c>
      <c r="EF7" s="36">
        <v>1.06</v>
      </c>
      <c r="EG7" s="36">
        <v>1.1299999999999999</v>
      </c>
      <c r="EH7" s="36">
        <v>0.83</v>
      </c>
      <c r="EI7" s="36">
        <v>0.35</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2017-02-14T23:14:49Z</cp:lastPrinted>
  <dcterms:created xsi:type="dcterms:W3CDTF">2017-02-08T02:34:57Z</dcterms:created>
  <dcterms:modified xsi:type="dcterms:W3CDTF">2017-02-27T05:27:18Z</dcterms:modified>
</cp:coreProperties>
</file>