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決算統計関係\05経営比較分析表\H27\上下水道\09HP公表\公表用\最終版\01都道府県\17石川県（都道府県）\"/>
    </mc:Choice>
  </mc:AlternateContent>
  <workbookProtection workbookPassword="8649" lockStructure="1"/>
  <bookViews>
    <workbookView xWindow="0" yWindow="0" windowWidth="23040" windowHeight="10692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<sst xmlns="http://schemas.openxmlformats.org/spreadsheetml/2006/main" count="221" uniqueCount="111">
  <si>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</si>
  <si>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</si>
  <si>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</si>
  <si>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</si>
  <si>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</si>
  <si>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</si>
  <si>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</si>
  <si>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</si>
  <si>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</si>
  <si>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</si>
  <si>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</si>
  <si>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</si>
  <si>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</si>
  <si>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</si>
  <si>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</si>
  <si>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</si>
  <si>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</si>
  <si>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</si>
  <si>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</si>
  <si>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</si>
  <si>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</si>
  <si>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</si>
  <si>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</si>
  <si>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</si>
  <si>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</si>
  <si>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</si>
  <si>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</si>
  <si>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</si>
  <si>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</si>
  <si>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</si>
  <si>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</si>
  <si>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</si>
  <si>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</si>
  <si>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</si>
  <si>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</si>
  <si>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</si>
  <si>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</si>
  <si>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</si>
  <si>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</si>
  <si>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</si>
  <si>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</si>
  <si>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</si>
  <si>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</si>
  <si>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</si>
  <si>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</si>
  <si>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</si>
  <si>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</si>
  <si>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</si>
  <si>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</si>
  <si>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</si>
  <si>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</si>
  <si>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</si>
  <si>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</si>
  <si>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</si>
  <si>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</si>
  <si>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</si>
  <si>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</si>
  <si>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</si>
  <si>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</si>
  <si>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</si>
  <si>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</si>
  <si>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</si>
  <si>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</si>
  <si>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</si>
  <si>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</si>
  <si>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</si>
  <si>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</si>
  <si>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</si>
  <si>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</si>
  <si>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</si>
  <si>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</si>
  <si>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</si>
  <si>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</si>
  <si>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</si>
  <si>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</si>
  <si>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</si>
  <si>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</si>
  <si>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</si>
  <si>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</si>
  <si>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</si>
  <si>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</si>
  <si>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</si>
  <si>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</si>
  <si>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</si>
  <si>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</si>
  <si>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</si>
  <si>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</si>
  <si>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</si>
  <si>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</si>
  <si>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</si>
  <si>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</si>
  <si>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</si>
  <si>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</si>
  <si>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</si>
  <si>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</si>
  <si>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</si>
  <si>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石川県</t>
  </si>
  <si>
    <t>法非適用</t>
  </si>
  <si>
    <t>下水道事業</t>
  </si>
  <si>
    <t>流域下水道</t>
  </si>
  <si>
    <t>E2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</si>
  <si>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</si>
  <si>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</si>
  <si>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</si>
  <si>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</si>
  <si>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</si>
  <si>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</si>
  <si>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</si>
  <si>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①収益的収支比率は７０％前後で推移していますが、地方債償還金に対して、関係市からの負担金収入などがあり、これを含めて考えますと単年度で１００％を超えていますので、経営状況は健全です。
　⑦施設利用率は他類似団体平均より低い状況でしたが、近年、全国平均並みとなってきています。
　④企業債残高対事業規模比率や⑤経費回収率、⑥汚水処理原価、⑧水洗化率についても、他類似団体とほぼ同様の傾向となっています。
</t>
    <rPh sb="2" eb="4">
      <t>シュウエキ</t>
    </rPh>
    <rPh sb="4" eb="5">
      <t>テキ</t>
    </rPh>
    <rPh sb="5" eb="7">
      <t>シュウシ</t>
    </rPh>
    <rPh sb="7" eb="9">
      <t>ヒリツ</t>
    </rPh>
    <rPh sb="13" eb="15">
      <t>ゼンゴ</t>
    </rPh>
    <rPh sb="16" eb="18">
      <t>スイイ</t>
    </rPh>
    <rPh sb="25" eb="28">
      <t>チホウサイ</t>
    </rPh>
    <rPh sb="28" eb="31">
      <t>ショウカンキン</t>
    </rPh>
    <rPh sb="32" eb="33">
      <t>タイ</t>
    </rPh>
    <rPh sb="56" eb="57">
      <t>フク</t>
    </rPh>
    <rPh sb="59" eb="60">
      <t>カンガ</t>
    </rPh>
    <rPh sb="64" eb="67">
      <t>タンネンド</t>
    </rPh>
    <rPh sb="82" eb="84">
      <t>ケイエイ</t>
    </rPh>
    <rPh sb="84" eb="86">
      <t>ジョウキョウ</t>
    </rPh>
    <rPh sb="87" eb="89">
      <t>ケンゼン</t>
    </rPh>
    <rPh sb="95" eb="97">
      <t>シセツ</t>
    </rPh>
    <rPh sb="97" eb="99">
      <t>リヨウ</t>
    </rPh>
    <rPh sb="99" eb="100">
      <t>リツ</t>
    </rPh>
    <rPh sb="101" eb="102">
      <t>ホカ</t>
    </rPh>
    <rPh sb="102" eb="104">
      <t>ルイジ</t>
    </rPh>
    <rPh sb="104" eb="106">
      <t>ダンタイ</t>
    </rPh>
    <rPh sb="106" eb="108">
      <t>ヘイキン</t>
    </rPh>
    <rPh sb="110" eb="111">
      <t>ヒク</t>
    </rPh>
    <rPh sb="112" eb="114">
      <t>ジョウキョウ</t>
    </rPh>
    <rPh sb="119" eb="121">
      <t>キンネン</t>
    </rPh>
    <rPh sb="122" eb="124">
      <t>ゼンコク</t>
    </rPh>
    <rPh sb="124" eb="126">
      <t>ヘイキン</t>
    </rPh>
    <rPh sb="126" eb="127">
      <t>ナ</t>
    </rPh>
    <rPh sb="141" eb="144">
      <t>キギョウサイ</t>
    </rPh>
    <rPh sb="144" eb="146">
      <t>ザンダカ</t>
    </rPh>
    <rPh sb="146" eb="147">
      <t>タイ</t>
    </rPh>
    <rPh sb="147" eb="149">
      <t>ジギョウ</t>
    </rPh>
    <rPh sb="149" eb="151">
      <t>キボ</t>
    </rPh>
    <rPh sb="151" eb="153">
      <t>ヒリツ</t>
    </rPh>
    <rPh sb="155" eb="157">
      <t>ケイヒ</t>
    </rPh>
    <rPh sb="157" eb="159">
      <t>カイシュウ</t>
    </rPh>
    <rPh sb="159" eb="160">
      <t>リツ</t>
    </rPh>
    <rPh sb="170" eb="173">
      <t>スイセンカ</t>
    </rPh>
    <rPh sb="173" eb="174">
      <t>リツ</t>
    </rPh>
    <phoneticPr fontId="4"/>
  </si>
  <si>
    <t>近年、概ね健全な経営状況となっており、今後も適正な施設管理に努めるとともに、引き続き健全な経営に努めます。</t>
    <rPh sb="0" eb="2">
      <t>キンネン</t>
    </rPh>
    <rPh sb="3" eb="4">
      <t>オオム</t>
    </rPh>
    <rPh sb="5" eb="7">
      <t>ケンゼン</t>
    </rPh>
    <rPh sb="8" eb="10">
      <t>ケイエイ</t>
    </rPh>
    <rPh sb="10" eb="12">
      <t>ジョウキョウ</t>
    </rPh>
    <rPh sb="19" eb="21">
      <t>コンゴ</t>
    </rPh>
    <rPh sb="22" eb="24">
      <t>テキセイ</t>
    </rPh>
    <rPh sb="25" eb="27">
      <t>シセツ</t>
    </rPh>
    <rPh sb="27" eb="29">
      <t>カンリ</t>
    </rPh>
    <rPh sb="30" eb="31">
      <t>ツト</t>
    </rPh>
    <rPh sb="38" eb="39">
      <t>ヒ</t>
    </rPh>
    <rPh sb="40" eb="41">
      <t>ツヅ</t>
    </rPh>
    <rPh sb="42" eb="44">
      <t>ケンゼン</t>
    </rPh>
    <rPh sb="45" eb="47">
      <t>ケイエイ</t>
    </rPh>
    <rPh sb="48" eb="49">
      <t>ツト</t>
    </rPh>
    <phoneticPr fontId="4"/>
  </si>
  <si>
    <t xml:space="preserve">③本県の管渠については、標準耐用年数（５０年）を経過しているものはなく、平成２７年度は対策すべきものもなかったことから、管渠改善率は０％となっています。
</t>
    <rPh sb="1" eb="3">
      <t>ホンケン</t>
    </rPh>
    <rPh sb="4" eb="6">
      <t>カンキョ</t>
    </rPh>
    <rPh sb="12" eb="14">
      <t>ヒョウジュン</t>
    </rPh>
    <rPh sb="14" eb="16">
      <t>タイヨウ</t>
    </rPh>
    <rPh sb="16" eb="18">
      <t>ネンスウ</t>
    </rPh>
    <rPh sb="21" eb="22">
      <t>ネン</t>
    </rPh>
    <rPh sb="24" eb="26">
      <t>ケイカ</t>
    </rPh>
    <rPh sb="36" eb="38">
      <t>ヘイセイ</t>
    </rPh>
    <rPh sb="40" eb="42">
      <t>ネンド</t>
    </rPh>
    <rPh sb="43" eb="45">
      <t>タイサク</t>
    </rPh>
    <rPh sb="60" eb="61">
      <t>カン</t>
    </rPh>
    <rPh sb="61" eb="62">
      <t>キョ</t>
    </rPh>
    <rPh sb="62" eb="65">
      <t>カイゼンリツ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</si>
</sst>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44088"/>
        <c:axId val="673444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0.02</c:v>
                </c:pt>
                <c:pt idx="2">
                  <c:v>0.05</c:v>
                </c:pt>
                <c:pt idx="3">
                  <c:v>0.06</c:v>
                </c:pt>
                <c:pt idx="4">
                  <c:v>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444088"/>
        <c:axId val="673444480"/>
      </c:lineChart>
      <c:dateAx>
        <c:axId val="673444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3444480"/>
        <c:crosses val="autoZero"/>
        <c:auto val="1"/>
        <c:lblOffset val="100"/>
        <c:baseTimeUnit val="years"/>
      </c:dateAx>
      <c:valAx>
        <c:axId val="673444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3444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50.18</c:v>
                </c:pt>
                <c:pt idx="1">
                  <c:v>48.17</c:v>
                </c:pt>
                <c:pt idx="2">
                  <c:v>49.46</c:v>
                </c:pt>
                <c:pt idx="3">
                  <c:v>57.85</c:v>
                </c:pt>
                <c:pt idx="4">
                  <c:v>59.03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068120"/>
        <c:axId val="630621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63.22</c:v>
                </c:pt>
                <c:pt idx="1">
                  <c:v>60.25</c:v>
                </c:pt>
                <c:pt idx="2">
                  <c:v>62.32</c:v>
                </c:pt>
                <c:pt idx="3">
                  <c:v>64.010000000000005</c:v>
                </c:pt>
                <c:pt idx="4">
                  <c:v>64.09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068120"/>
        <c:axId val="630621224"/>
      </c:lineChart>
      <c:dateAx>
        <c:axId val="635068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0621224"/>
        <c:crosses val="autoZero"/>
        <c:auto val="1"/>
        <c:lblOffset val="100"/>
        <c:baseTimeUnit val="years"/>
      </c:dateAx>
      <c:valAx>
        <c:axId val="630621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5068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85.13</c:v>
                </c:pt>
                <c:pt idx="1">
                  <c:v>85.57</c:v>
                </c:pt>
                <c:pt idx="2">
                  <c:v>87.18</c:v>
                </c:pt>
                <c:pt idx="3">
                  <c:v>87.9</c:v>
                </c:pt>
                <c:pt idx="4">
                  <c:v>88.77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0622400"/>
        <c:axId val="630622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86.58</c:v>
                </c:pt>
                <c:pt idx="1">
                  <c:v>87.56</c:v>
                </c:pt>
                <c:pt idx="2">
                  <c:v>87.52</c:v>
                </c:pt>
                <c:pt idx="3">
                  <c:v>87.99</c:v>
                </c:pt>
                <c:pt idx="4">
                  <c:v>88.15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622400"/>
        <c:axId val="630622792"/>
      </c:lineChart>
      <c:dateAx>
        <c:axId val="630622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0622792"/>
        <c:crosses val="autoZero"/>
        <c:auto val="1"/>
        <c:lblOffset val="100"/>
        <c:baseTimeUnit val="years"/>
      </c:dateAx>
      <c:valAx>
        <c:axId val="630622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0622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71.34</c:v>
                </c:pt>
                <c:pt idx="1">
                  <c:v>72.73</c:v>
                </c:pt>
                <c:pt idx="2">
                  <c:v>72.260000000000005</c:v>
                </c:pt>
                <c:pt idx="3">
                  <c:v>70.790000000000006</c:v>
                </c:pt>
                <c:pt idx="4">
                  <c:v>70.849999999999994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837800"/>
        <c:axId val="666837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6837800"/>
        <c:axId val="666837408"/>
      </c:lineChart>
      <c:dateAx>
        <c:axId val="666837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6837408"/>
        <c:crosses val="autoZero"/>
        <c:auto val="1"/>
        <c:lblOffset val="100"/>
        <c:baseTimeUnit val="years"/>
      </c:dateAx>
      <c:valAx>
        <c:axId val="666837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6837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835448"/>
        <c:axId val="666835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6835448"/>
        <c:axId val="666835840"/>
      </c:lineChart>
      <c:dateAx>
        <c:axId val="666835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6835840"/>
        <c:crosses val="autoZero"/>
        <c:auto val="1"/>
        <c:lblOffset val="100"/>
        <c:baseTimeUnit val="years"/>
      </c:dateAx>
      <c:valAx>
        <c:axId val="666835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6835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938168"/>
        <c:axId val="64393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938168"/>
        <c:axId val="643938560"/>
      </c:lineChart>
      <c:dateAx>
        <c:axId val="643938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43938560"/>
        <c:crosses val="autoZero"/>
        <c:auto val="1"/>
        <c:lblOffset val="100"/>
        <c:baseTimeUnit val="years"/>
      </c:dateAx>
      <c:valAx>
        <c:axId val="64393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3938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939736"/>
        <c:axId val="667335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939736"/>
        <c:axId val="667335176"/>
      </c:lineChart>
      <c:dateAx>
        <c:axId val="643939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7335176"/>
        <c:crosses val="autoZero"/>
        <c:auto val="1"/>
        <c:lblOffset val="100"/>
        <c:baseTimeUnit val="years"/>
      </c:dateAx>
      <c:valAx>
        <c:axId val="667335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3939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36352"/>
        <c:axId val="667336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36352"/>
        <c:axId val="667336744"/>
      </c:lineChart>
      <c:dateAx>
        <c:axId val="667336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7336744"/>
        <c:crosses val="autoZero"/>
        <c:auto val="1"/>
        <c:lblOffset val="100"/>
        <c:baseTimeUnit val="years"/>
      </c:dateAx>
      <c:valAx>
        <c:axId val="667336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7336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542.59</c:v>
                </c:pt>
                <c:pt idx="1">
                  <c:v>458.23</c:v>
                </c:pt>
                <c:pt idx="2">
                  <c:v>442.05</c:v>
                </c:pt>
                <c:pt idx="3">
                  <c:v>450.66</c:v>
                </c:pt>
                <c:pt idx="4">
                  <c:v>387.69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1719728"/>
        <c:axId val="631720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479.57</c:v>
                </c:pt>
                <c:pt idx="1">
                  <c:v>376.18</c:v>
                </c:pt>
                <c:pt idx="2">
                  <c:v>385.46</c:v>
                </c:pt>
                <c:pt idx="3">
                  <c:v>350.99</c:v>
                </c:pt>
                <c:pt idx="4">
                  <c:v>336.16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719728"/>
        <c:axId val="631720120"/>
      </c:lineChart>
      <c:dateAx>
        <c:axId val="63171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1720120"/>
        <c:crosses val="autoZero"/>
        <c:auto val="1"/>
        <c:lblOffset val="100"/>
        <c:baseTimeUnit val="years"/>
      </c:dateAx>
      <c:valAx>
        <c:axId val="631720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171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890688"/>
        <c:axId val="316891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890688"/>
        <c:axId val="316891080"/>
      </c:lineChart>
      <c:dateAx>
        <c:axId val="31689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6891080"/>
        <c:crosses val="autoZero"/>
        <c:auto val="1"/>
        <c:lblOffset val="100"/>
        <c:baseTimeUnit val="years"/>
      </c:dateAx>
      <c:valAx>
        <c:axId val="316891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6890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76.95</c:v>
                </c:pt>
                <c:pt idx="1">
                  <c:v>84</c:v>
                </c:pt>
                <c:pt idx="2">
                  <c:v>81.58</c:v>
                </c:pt>
                <c:pt idx="3">
                  <c:v>83.09</c:v>
                </c:pt>
                <c:pt idx="4">
                  <c:v>83.25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066552"/>
        <c:axId val="63506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68.48</c:v>
                </c:pt>
                <c:pt idx="1">
                  <c:v>74.37</c:v>
                </c:pt>
                <c:pt idx="2">
                  <c:v>72.790000000000006</c:v>
                </c:pt>
                <c:pt idx="3">
                  <c:v>84.43</c:v>
                </c:pt>
                <c:pt idx="4">
                  <c:v>86.54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066552"/>
        <c:axId val="635066944"/>
      </c:lineChart>
      <c:dateAx>
        <c:axId val="635066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5066944"/>
        <c:crosses val="autoZero"/>
        <c:auto val="1"/>
        <c:lblOffset val="100"/>
        <c:baseTimeUnit val="years"/>
      </c:dateAx>
      <c:valAx>
        <c:axId val="635066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5066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【357.84】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【92.37】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【65.79】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60" zoomScaleNormal="60" workbookViewId="0">
      <selection activeCell="CF27" sqref="CF27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 x14ac:dyDescent="0.2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 x14ac:dyDescent="0.2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1" t="str">
        <f>データ!H6</f>
        <v>石川県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流域下水道</v>
      </c>
      <c r="Q8" s="46"/>
      <c r="R8" s="46"/>
      <c r="S8" s="46"/>
      <c r="T8" s="46"/>
      <c r="U8" s="46"/>
      <c r="V8" s="46"/>
      <c r="W8" s="46" t="str">
        <f>データ!L6</f>
        <v>E2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1157042</v>
      </c>
      <c r="AM8" s="47"/>
      <c r="AN8" s="47"/>
      <c r="AO8" s="47"/>
      <c r="AP8" s="47"/>
      <c r="AQ8" s="47"/>
      <c r="AR8" s="47"/>
      <c r="AS8" s="47"/>
      <c r="AT8" s="43">
        <f>データ!S6</f>
        <v>4186.09</v>
      </c>
      <c r="AU8" s="43"/>
      <c r="AV8" s="43"/>
      <c r="AW8" s="43"/>
      <c r="AX8" s="43"/>
      <c r="AY8" s="43"/>
      <c r="AZ8" s="43"/>
      <c r="BA8" s="43"/>
      <c r="BB8" s="43">
        <f>データ!T6</f>
        <v>276.39999999999998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26.02</v>
      </c>
      <c r="Q10" s="43"/>
      <c r="R10" s="43"/>
      <c r="S10" s="43"/>
      <c r="T10" s="43"/>
      <c r="U10" s="43"/>
      <c r="V10" s="43"/>
      <c r="W10" s="43">
        <f>データ!P6</f>
        <v>92.23</v>
      </c>
      <c r="X10" s="43"/>
      <c r="Y10" s="43"/>
      <c r="Z10" s="43"/>
      <c r="AA10" s="43"/>
      <c r="AB10" s="43"/>
      <c r="AC10" s="43"/>
      <c r="AD10" s="47">
        <f>データ!Q6</f>
        <v>0</v>
      </c>
      <c r="AE10" s="47"/>
      <c r="AF10" s="47"/>
      <c r="AG10" s="47"/>
      <c r="AH10" s="47"/>
      <c r="AI10" s="47"/>
      <c r="AJ10" s="47"/>
      <c r="AK10" s="2"/>
      <c r="AL10" s="47">
        <f>データ!U6</f>
        <v>219741</v>
      </c>
      <c r="AM10" s="47"/>
      <c r="AN10" s="47"/>
      <c r="AO10" s="47"/>
      <c r="AP10" s="47"/>
      <c r="AQ10" s="47"/>
      <c r="AR10" s="47"/>
      <c r="AS10" s="47"/>
      <c r="AT10" s="43">
        <f>データ!V6</f>
        <v>55.45</v>
      </c>
      <c r="AU10" s="43"/>
      <c r="AV10" s="43"/>
      <c r="AW10" s="43"/>
      <c r="AX10" s="43"/>
      <c r="AY10" s="43"/>
      <c r="AZ10" s="43"/>
      <c r="BA10" s="43"/>
      <c r="BB10" s="43">
        <f>データ!W6</f>
        <v>3962.87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2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2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2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2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110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2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2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2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2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2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2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2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2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2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2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2">
      <c r="C83" s="2" t="s">
        <v>40</v>
      </c>
    </row>
    <row r="84" spans="1:78" x14ac:dyDescent="0.2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2" x14ac:dyDescent="0.2"/>
  <cols>
    <col min="2" max="143" width="11.88671875" customWidth="1"/>
  </cols>
  <sheetData>
    <row r="1" spans="1:144" x14ac:dyDescent="0.2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2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2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2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2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2">
      <c r="A6" s="26" t="s">
        <v>95</v>
      </c>
      <c r="B6" s="31">
        <f>B7</f>
        <v>2015</v>
      </c>
      <c r="C6" s="31">
        <f t="shared" ref="C6:W6" si="3">C7</f>
        <v>170003</v>
      </c>
      <c r="D6" s="31">
        <f t="shared" si="3"/>
        <v>47</v>
      </c>
      <c r="E6" s="31">
        <f t="shared" si="3"/>
        <v>17</v>
      </c>
      <c r="F6" s="31">
        <f t="shared" si="3"/>
        <v>3</v>
      </c>
      <c r="G6" s="31">
        <f t="shared" si="3"/>
        <v>0</v>
      </c>
      <c r="H6" s="31" t="str">
        <f t="shared" si="3"/>
        <v>石川県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流域下水道</v>
      </c>
      <c r="L6" s="31" t="str">
        <f t="shared" si="3"/>
        <v>E2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26.02</v>
      </c>
      <c r="P6" s="32">
        <f t="shared" si="3"/>
        <v>92.23</v>
      </c>
      <c r="Q6" s="32">
        <f t="shared" si="3"/>
        <v>0</v>
      </c>
      <c r="R6" s="32">
        <f t="shared" si="3"/>
        <v>1157042</v>
      </c>
      <c r="S6" s="32">
        <f t="shared" si="3"/>
        <v>4186.09</v>
      </c>
      <c r="T6" s="32">
        <f t="shared" si="3"/>
        <v>276.39999999999998</v>
      </c>
      <c r="U6" s="32">
        <f t="shared" si="3"/>
        <v>219741</v>
      </c>
      <c r="V6" s="32">
        <f t="shared" si="3"/>
        <v>55.45</v>
      </c>
      <c r="W6" s="32">
        <f t="shared" si="3"/>
        <v>3962.87</v>
      </c>
      <c r="X6" s="33">
        <f>IF(X7="",NA(),X7)</f>
        <v>71.34</v>
      </c>
      <c r="Y6" s="33">
        <f t="shared" ref="Y6:AG6" si="4">IF(Y7="",NA(),Y7)</f>
        <v>72.73</v>
      </c>
      <c r="Z6" s="33">
        <f t="shared" si="4"/>
        <v>72.260000000000005</v>
      </c>
      <c r="AA6" s="33">
        <f t="shared" si="4"/>
        <v>70.790000000000006</v>
      </c>
      <c r="AB6" s="33">
        <f t="shared" si="4"/>
        <v>70.849999999999994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542.59</v>
      </c>
      <c r="BF6" s="33">
        <f t="shared" ref="BF6:BN6" si="7">IF(BF7="",NA(),BF7)</f>
        <v>458.23</v>
      </c>
      <c r="BG6" s="33">
        <f t="shared" si="7"/>
        <v>442.05</v>
      </c>
      <c r="BH6" s="33">
        <f t="shared" si="7"/>
        <v>450.66</v>
      </c>
      <c r="BI6" s="33">
        <f t="shared" si="7"/>
        <v>387.69</v>
      </c>
      <c r="BJ6" s="33">
        <f t="shared" si="7"/>
        <v>479.57</v>
      </c>
      <c r="BK6" s="33">
        <f t="shared" si="7"/>
        <v>376.18</v>
      </c>
      <c r="BL6" s="33">
        <f t="shared" si="7"/>
        <v>385.46</v>
      </c>
      <c r="BM6" s="33">
        <f t="shared" si="7"/>
        <v>350.99</v>
      </c>
      <c r="BN6" s="33">
        <f t="shared" si="7"/>
        <v>336.16</v>
      </c>
      <c r="BO6" s="32" t="str">
        <f>IF(BO7="","",IF(BO7="-","【-】","【"&amp;SUBSTITUTE(TEXT(BO7,"#,##0.00"),"-","△")&amp;"】"))</f>
        <v>【357.84】</v>
      </c>
      <c r="BP6" s="32">
        <f>IF(BP7="",NA(),BP7)</f>
        <v>0</v>
      </c>
      <c r="BQ6" s="32">
        <f t="shared" ref="BQ6:BY6" si="8">IF(BQ7="",NA(),BQ7)</f>
        <v>0</v>
      </c>
      <c r="BR6" s="32">
        <f t="shared" si="8"/>
        <v>0</v>
      </c>
      <c r="BS6" s="32">
        <f t="shared" si="8"/>
        <v>0</v>
      </c>
      <c r="BT6" s="32">
        <f t="shared" si="8"/>
        <v>0</v>
      </c>
      <c r="BU6" s="32">
        <f t="shared" si="8"/>
        <v>0</v>
      </c>
      <c r="BV6" s="32">
        <f t="shared" si="8"/>
        <v>0</v>
      </c>
      <c r="BW6" s="32">
        <f t="shared" si="8"/>
        <v>0</v>
      </c>
      <c r="BX6" s="32">
        <f t="shared" si="8"/>
        <v>0</v>
      </c>
      <c r="BY6" s="32">
        <f t="shared" si="8"/>
        <v>0</v>
      </c>
      <c r="BZ6" s="32" t="str">
        <f>IF(BZ7="","",IF(BZ7="-","【-】","【"&amp;SUBSTITUTE(TEXT(BZ7,"#,##0.00"),"-","△")&amp;"】"))</f>
        <v>【0.00】</v>
      </c>
      <c r="CA6" s="33">
        <f>IF(CA7="",NA(),CA7)</f>
        <v>76.95</v>
      </c>
      <c r="CB6" s="33">
        <f t="shared" ref="CB6:CJ6" si="9">IF(CB7="",NA(),CB7)</f>
        <v>84</v>
      </c>
      <c r="CC6" s="33">
        <f t="shared" si="9"/>
        <v>81.58</v>
      </c>
      <c r="CD6" s="33">
        <f t="shared" si="9"/>
        <v>83.09</v>
      </c>
      <c r="CE6" s="33">
        <f t="shared" si="9"/>
        <v>83.25</v>
      </c>
      <c r="CF6" s="33">
        <f t="shared" si="9"/>
        <v>68.48</v>
      </c>
      <c r="CG6" s="33">
        <f t="shared" si="9"/>
        <v>74.37</v>
      </c>
      <c r="CH6" s="33">
        <f t="shared" si="9"/>
        <v>72.790000000000006</v>
      </c>
      <c r="CI6" s="33">
        <f t="shared" si="9"/>
        <v>84.43</v>
      </c>
      <c r="CJ6" s="33">
        <f t="shared" si="9"/>
        <v>86.54</v>
      </c>
      <c r="CK6" s="32" t="str">
        <f>IF(CK7="","",IF(CK7="-","【-】","【"&amp;SUBSTITUTE(TEXT(CK7,"#,##0.00"),"-","△")&amp;"】"))</f>
        <v>【63.19】</v>
      </c>
      <c r="CL6" s="33">
        <f>IF(CL7="",NA(),CL7)</f>
        <v>50.18</v>
      </c>
      <c r="CM6" s="33">
        <f t="shared" ref="CM6:CU6" si="10">IF(CM7="",NA(),CM7)</f>
        <v>48.17</v>
      </c>
      <c r="CN6" s="33">
        <f t="shared" si="10"/>
        <v>49.46</v>
      </c>
      <c r="CO6" s="33">
        <f t="shared" si="10"/>
        <v>57.85</v>
      </c>
      <c r="CP6" s="33">
        <f t="shared" si="10"/>
        <v>59.03</v>
      </c>
      <c r="CQ6" s="33">
        <f t="shared" si="10"/>
        <v>63.22</v>
      </c>
      <c r="CR6" s="33">
        <f t="shared" si="10"/>
        <v>60.25</v>
      </c>
      <c r="CS6" s="33">
        <f t="shared" si="10"/>
        <v>62.32</v>
      </c>
      <c r="CT6" s="33">
        <f t="shared" si="10"/>
        <v>64.010000000000005</v>
      </c>
      <c r="CU6" s="33">
        <f t="shared" si="10"/>
        <v>64.09</v>
      </c>
      <c r="CV6" s="32" t="str">
        <f>IF(CV7="","",IF(CV7="-","【-】","【"&amp;SUBSTITUTE(TEXT(CV7,"#,##0.00"),"-","△")&amp;"】"))</f>
        <v>【65.79】</v>
      </c>
      <c r="CW6" s="33">
        <f>IF(CW7="",NA(),CW7)</f>
        <v>85.13</v>
      </c>
      <c r="CX6" s="33">
        <f t="shared" ref="CX6:DF6" si="11">IF(CX7="",NA(),CX7)</f>
        <v>85.57</v>
      </c>
      <c r="CY6" s="33">
        <f t="shared" si="11"/>
        <v>87.18</v>
      </c>
      <c r="CZ6" s="33">
        <f t="shared" si="11"/>
        <v>87.9</v>
      </c>
      <c r="DA6" s="33">
        <f t="shared" si="11"/>
        <v>88.77</v>
      </c>
      <c r="DB6" s="33">
        <f t="shared" si="11"/>
        <v>86.58</v>
      </c>
      <c r="DC6" s="33">
        <f t="shared" si="11"/>
        <v>87.56</v>
      </c>
      <c r="DD6" s="33">
        <f t="shared" si="11"/>
        <v>87.52</v>
      </c>
      <c r="DE6" s="33">
        <f t="shared" si="11"/>
        <v>87.99</v>
      </c>
      <c r="DF6" s="33">
        <f t="shared" si="11"/>
        <v>88.15</v>
      </c>
      <c r="DG6" s="32" t="str">
        <f>IF(DG7="","",IF(DG7="-","【-】","【"&amp;SUBSTITUTE(TEXT(DG7,"#,##0.00"),"-","△")&amp;"】"))</f>
        <v>【92.37】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7.0000000000000007E-2</v>
      </c>
      <c r="EJ6" s="33">
        <f t="shared" si="14"/>
        <v>0.02</v>
      </c>
      <c r="EK6" s="33">
        <f t="shared" si="14"/>
        <v>0.05</v>
      </c>
      <c r="EL6" s="33">
        <f t="shared" si="14"/>
        <v>0.06</v>
      </c>
      <c r="EM6" s="33">
        <f t="shared" si="14"/>
        <v>0.06</v>
      </c>
      <c r="EN6" s="32" t="str">
        <f>IF(EN7="","",IF(EN7="-","【-】","【"&amp;SUBSTITUTE(TEXT(EN7,"#,##0.00"),"-","△")&amp;"】"))</f>
        <v>【0.07】</v>
      </c>
    </row>
    <row r="7" spans="1:144" s="34" customFormat="1" x14ac:dyDescent="0.2">
      <c r="A7" s="26"/>
      <c r="B7" s="35">
        <v>2015</v>
      </c>
      <c r="C7" s="35">
        <v>170003</v>
      </c>
      <c r="D7" s="35">
        <v>47</v>
      </c>
      <c r="E7" s="35">
        <v>17</v>
      </c>
      <c r="F7" s="35">
        <v>3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26.02</v>
      </c>
      <c r="P7" s="36">
        <v>92.23</v>
      </c>
      <c r="Q7" s="36">
        <v>0</v>
      </c>
      <c r="R7" s="36">
        <v>1157042</v>
      </c>
      <c r="S7" s="36">
        <v>4186.09</v>
      </c>
      <c r="T7" s="36">
        <v>276.39999999999998</v>
      </c>
      <c r="U7" s="36">
        <v>219741</v>
      </c>
      <c r="V7" s="36">
        <v>55.45</v>
      </c>
      <c r="W7" s="36">
        <v>3962.87</v>
      </c>
      <c r="X7" s="36">
        <v>71.34</v>
      </c>
      <c r="Y7" s="36">
        <v>72.73</v>
      </c>
      <c r="Z7" s="36">
        <v>72.260000000000005</v>
      </c>
      <c r="AA7" s="36">
        <v>70.790000000000006</v>
      </c>
      <c r="AB7" s="36">
        <v>70.849999999999994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542.59</v>
      </c>
      <c r="BF7" s="36">
        <v>458.23</v>
      </c>
      <c r="BG7" s="36">
        <v>442.05</v>
      </c>
      <c r="BH7" s="36">
        <v>450.66</v>
      </c>
      <c r="BI7" s="36">
        <v>387.69</v>
      </c>
      <c r="BJ7" s="36">
        <v>479.57</v>
      </c>
      <c r="BK7" s="36">
        <v>376.18</v>
      </c>
      <c r="BL7" s="36">
        <v>385.46</v>
      </c>
      <c r="BM7" s="36">
        <v>350.99</v>
      </c>
      <c r="BN7" s="36">
        <v>336.16</v>
      </c>
      <c r="BO7" s="36">
        <v>357.84</v>
      </c>
      <c r="BP7" s="36">
        <v>0</v>
      </c>
      <c r="BQ7" s="36">
        <v>0</v>
      </c>
      <c r="BR7" s="36">
        <v>0</v>
      </c>
      <c r="BS7" s="36">
        <v>0</v>
      </c>
      <c r="BT7" s="36">
        <v>0</v>
      </c>
      <c r="BU7" s="36">
        <v>0</v>
      </c>
      <c r="BV7" s="36">
        <v>0</v>
      </c>
      <c r="BW7" s="36">
        <v>0</v>
      </c>
      <c r="BX7" s="36">
        <v>0</v>
      </c>
      <c r="BY7" s="36">
        <v>0</v>
      </c>
      <c r="BZ7" s="36">
        <v>0</v>
      </c>
      <c r="CA7" s="36">
        <v>76.95</v>
      </c>
      <c r="CB7" s="36">
        <v>84</v>
      </c>
      <c r="CC7" s="36">
        <v>81.58</v>
      </c>
      <c r="CD7" s="36">
        <v>83.09</v>
      </c>
      <c r="CE7" s="36">
        <v>83.25</v>
      </c>
      <c r="CF7" s="36">
        <v>68.48</v>
      </c>
      <c r="CG7" s="36">
        <v>74.37</v>
      </c>
      <c r="CH7" s="36">
        <v>72.790000000000006</v>
      </c>
      <c r="CI7" s="36">
        <v>84.43</v>
      </c>
      <c r="CJ7" s="36">
        <v>86.54</v>
      </c>
      <c r="CK7" s="36">
        <v>63.19</v>
      </c>
      <c r="CL7" s="36">
        <v>50.18</v>
      </c>
      <c r="CM7" s="36">
        <v>48.17</v>
      </c>
      <c r="CN7" s="36">
        <v>49.46</v>
      </c>
      <c r="CO7" s="36">
        <v>57.85</v>
      </c>
      <c r="CP7" s="36">
        <v>59.03</v>
      </c>
      <c r="CQ7" s="36">
        <v>63.22</v>
      </c>
      <c r="CR7" s="36">
        <v>60.25</v>
      </c>
      <c r="CS7" s="36">
        <v>62.32</v>
      </c>
      <c r="CT7" s="36">
        <v>64.010000000000005</v>
      </c>
      <c r="CU7" s="36">
        <v>64.09</v>
      </c>
      <c r="CV7" s="36">
        <v>65.790000000000006</v>
      </c>
      <c r="CW7" s="36">
        <v>85.13</v>
      </c>
      <c r="CX7" s="36">
        <v>85.57</v>
      </c>
      <c r="CY7" s="36">
        <v>87.18</v>
      </c>
      <c r="CZ7" s="36">
        <v>87.9</v>
      </c>
      <c r="DA7" s="36">
        <v>88.77</v>
      </c>
      <c r="DB7" s="36">
        <v>86.58</v>
      </c>
      <c r="DC7" s="36">
        <v>87.56</v>
      </c>
      <c r="DD7" s="36">
        <v>87.52</v>
      </c>
      <c r="DE7" s="36">
        <v>87.99</v>
      </c>
      <c r="DF7" s="36">
        <v>88.15</v>
      </c>
      <c r="DG7" s="36">
        <v>92.37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7.0000000000000007E-2</v>
      </c>
      <c r="EJ7" s="36">
        <v>0.02</v>
      </c>
      <c r="EK7" s="36">
        <v>0.05</v>
      </c>
      <c r="EL7" s="36">
        <v>0.06</v>
      </c>
      <c r="EM7" s="36">
        <v>0.06</v>
      </c>
      <c r="EN7" s="36">
        <v>7.0000000000000007E-2</v>
      </c>
    </row>
    <row r="8" spans="1:144" x14ac:dyDescent="0.2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2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2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Administrator</cp:lastModifiedBy>
  <cp:lastPrinted>2017-02-15T04:49:16Z</cp:lastPrinted>
  <dcterms:created xsi:type="dcterms:W3CDTF">2017-02-08T02:56:28Z</dcterms:created>
  <dcterms:modified xsi:type="dcterms:W3CDTF">2017-02-27T05:30:13Z</dcterms:modified>
</cp:coreProperties>
</file>