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8福井県（都道府県）\"/>
    </mc:Choice>
  </mc:AlternateContent>
  <workbookProtection workbookAlgorithmName="SHA-512" workbookHashValue="Nq8Gbm234Nt4KwT1V3lyUsYfVX3eoo12sJacqLl5mM/s/4jL0BoZX+FWY8kNtXnMUUvMNJSufU5MPgOq+d+TbQ==" workbookSaltValue="ca+BYcP18/rT5icP1RT+lg==" workbookSpinCount="100000"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<sst xmlns="http://schemas.openxmlformats.org/spreadsheetml/2006/main" count="221" uniqueCount="111">
  <si>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</si>
  <si>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</si>
  <si>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</si>
  <si>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</si>
  <si>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</si>
  <si>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</si>
  <si>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</si>
  <si>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</si>
  <si>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</si>
  <si>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</si>
  <si>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</si>
  <si>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</si>
  <si>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</si>
  <si>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</si>
  <si>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</si>
  <si>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</si>
  <si>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</si>
  <si>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</si>
  <si>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</si>
  <si>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</si>
  <si>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</si>
  <si>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</si>
  <si>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</si>
  <si>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</si>
  <si>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</si>
  <si>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</si>
  <si>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</si>
  <si>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</si>
  <si>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</si>
  <si>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</si>
  <si>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</si>
  <si>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</si>
  <si>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</si>
  <si>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</si>
  <si>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</si>
  <si>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</si>
  <si>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</si>
  <si>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</si>
  <si>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</si>
  <si>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</si>
  <si>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</si>
  <si>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</si>
  <si>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</si>
  <si>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</si>
  <si>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</si>
  <si>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</si>
  <si>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</si>
  <si>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</si>
  <si>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</si>
  <si>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</si>
  <si>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</si>
  <si>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</si>
  <si>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</si>
  <si>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</si>
  <si>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</si>
  <si>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</si>
  <si>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</si>
  <si>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</si>
  <si>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</si>
  <si>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</si>
  <si>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</si>
  <si>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</si>
  <si>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</si>
  <si>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</si>
  <si>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</si>
  <si>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</si>
  <si>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</si>
  <si>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</si>
  <si>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</si>
  <si>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</si>
  <si>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</si>
  <si>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</si>
  <si>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</si>
  <si>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</si>
  <si>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</si>
  <si>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</si>
  <si>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</si>
  <si>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</si>
  <si>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</si>
  <si>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</si>
  <si>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</si>
  <si>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</si>
  <si>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</si>
  <si>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</si>
  <si>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</si>
  <si>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</si>
  <si>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</si>
  <si>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</si>
  <si>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</si>
  <si>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</si>
  <si>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</si>
  <si>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</si>
  <si>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</si>
  <si>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</si>
  <si>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</si>
  <si>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</si>
  <si>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</si>
  <si>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</si>
  <si>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</si>
  <si>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</si>
  <si>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</si>
  <si>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</si>
  <si>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</si>
  <si>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</si>
  <si>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</si>
  <si>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</si>
  <si>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</si>
  <si>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</si>
  <si>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総収益÷（総費用＋地方債償還金）×１００で算出され、８０％前後で推移しているが、地方債償還金については、別途、財源補填（一般会計繰出金、関係市負担金）があり、これを見込むと単年度で１００％を超えることから、経営状況は健全である。
　企業債残高対事業規模比率については、類似団体平均値を大きく下回る数値となっているが、投資規模や関係市負担金は適切であると考えている。
　汚水処理原価については、類似団体平均値を下回る数値となっており、効率的な汚水処理が実施されていると判断できる。
　施設利用率については、類似団体平均値を上回る数値であり、施設利用率は適正であると判断できる。
　水洗化率については、増加傾向にあるが、類似団体平均値を下回っていることから、面整備の促進、接続率の向上などを関係市に働きかけ、水洗化率の向上に努めてまいりたい。</t>
    <rPh sb="14" eb="17">
      <t>ソウシュウエキ</t>
    </rPh>
    <rPh sb="19" eb="22">
      <t>ソウヒヨウ</t>
    </rPh>
    <rPh sb="23" eb="26">
      <t>チホウサイ</t>
    </rPh>
    <rPh sb="26" eb="28">
      <t>ショウカン</t>
    </rPh>
    <rPh sb="28" eb="29">
      <t>キン</t>
    </rPh>
    <rPh sb="35" eb="37">
      <t>サンシュツ</t>
    </rPh>
    <rPh sb="79" eb="80">
      <t>ダ</t>
    </rPh>
    <rPh sb="130" eb="132">
      <t>キギョウ</t>
    </rPh>
    <rPh sb="132" eb="133">
      <t>サイ</t>
    </rPh>
    <rPh sb="133" eb="135">
      <t>ザンダカ</t>
    </rPh>
    <rPh sb="135" eb="136">
      <t>タイ</t>
    </rPh>
    <rPh sb="136" eb="138">
      <t>ジギョウ</t>
    </rPh>
    <rPh sb="138" eb="140">
      <t>キボ</t>
    </rPh>
    <rPh sb="140" eb="142">
      <t>ヒリツ</t>
    </rPh>
    <rPh sb="148" eb="150">
      <t>ルイジ</t>
    </rPh>
    <rPh sb="150" eb="152">
      <t>ダンタイ</t>
    </rPh>
    <rPh sb="152" eb="155">
      <t>ヘイキンチ</t>
    </rPh>
    <rPh sb="156" eb="157">
      <t>オオ</t>
    </rPh>
    <rPh sb="159" eb="161">
      <t>シタマワ</t>
    </rPh>
    <rPh sb="162" eb="164">
      <t>スウチ</t>
    </rPh>
    <rPh sb="172" eb="174">
      <t>トウシ</t>
    </rPh>
    <rPh sb="174" eb="176">
      <t>キボ</t>
    </rPh>
    <rPh sb="177" eb="179">
      <t>カンケイ</t>
    </rPh>
    <rPh sb="179" eb="180">
      <t>シ</t>
    </rPh>
    <rPh sb="180" eb="183">
      <t>フタンキン</t>
    </rPh>
    <rPh sb="184" eb="186">
      <t>テキセツ</t>
    </rPh>
    <rPh sb="190" eb="191">
      <t>カンガ</t>
    </rPh>
    <rPh sb="198" eb="200">
      <t>オスイ</t>
    </rPh>
    <rPh sb="200" eb="202">
      <t>ショリ</t>
    </rPh>
    <rPh sb="202" eb="204">
      <t>ゲンカ</t>
    </rPh>
    <rPh sb="210" eb="212">
      <t>ルイジ</t>
    </rPh>
    <rPh sb="212" eb="214">
      <t>ダンタイ</t>
    </rPh>
    <rPh sb="214" eb="217">
      <t>ヘイキンチ</t>
    </rPh>
    <rPh sb="218" eb="220">
      <t>シタマワ</t>
    </rPh>
    <rPh sb="221" eb="223">
      <t>スウチ</t>
    </rPh>
    <rPh sb="230" eb="233">
      <t>コウリツテキ</t>
    </rPh>
    <rPh sb="234" eb="236">
      <t>オスイ</t>
    </rPh>
    <rPh sb="236" eb="238">
      <t>ショリ</t>
    </rPh>
    <rPh sb="239" eb="241">
      <t>ジッシ</t>
    </rPh>
    <rPh sb="247" eb="249">
      <t>ハンダン</t>
    </rPh>
    <rPh sb="255" eb="257">
      <t>シセツ</t>
    </rPh>
    <rPh sb="257" eb="259">
      <t>リヨウ</t>
    </rPh>
    <rPh sb="259" eb="260">
      <t>リツ</t>
    </rPh>
    <rPh sb="266" eb="268">
      <t>ルイジ</t>
    </rPh>
    <rPh sb="268" eb="270">
      <t>ダンタイ</t>
    </rPh>
    <rPh sb="270" eb="273">
      <t>ヘイキンチ</t>
    </rPh>
    <rPh sb="274" eb="276">
      <t>ウワマワ</t>
    </rPh>
    <rPh sb="277" eb="279">
      <t>スウチ</t>
    </rPh>
    <rPh sb="283" eb="285">
      <t>シセツ</t>
    </rPh>
    <rPh sb="285" eb="287">
      <t>リヨウ</t>
    </rPh>
    <rPh sb="287" eb="288">
      <t>リツ</t>
    </rPh>
    <rPh sb="289" eb="291">
      <t>テキセイ</t>
    </rPh>
    <rPh sb="295" eb="297">
      <t>ハンダン</t>
    </rPh>
    <rPh sb="303" eb="306">
      <t>スイセンカ</t>
    </rPh>
    <rPh sb="306" eb="307">
      <t>リツ</t>
    </rPh>
    <rPh sb="313" eb="315">
      <t>ゾウカ</t>
    </rPh>
    <rPh sb="315" eb="317">
      <t>ケイコウ</t>
    </rPh>
    <rPh sb="322" eb="324">
      <t>ルイジ</t>
    </rPh>
    <rPh sb="324" eb="326">
      <t>ダンタイ</t>
    </rPh>
    <rPh sb="326" eb="329">
      <t>ヘイキンチ</t>
    </rPh>
    <rPh sb="330" eb="332">
      <t>シタマワ</t>
    </rPh>
    <rPh sb="341" eb="342">
      <t>メン</t>
    </rPh>
    <rPh sb="342" eb="344">
      <t>セイビ</t>
    </rPh>
    <rPh sb="345" eb="347">
      <t>ソクシン</t>
    </rPh>
    <rPh sb="348" eb="350">
      <t>セツゾク</t>
    </rPh>
    <rPh sb="350" eb="351">
      <t>リツ</t>
    </rPh>
    <rPh sb="352" eb="354">
      <t>コウジョウ</t>
    </rPh>
    <rPh sb="357" eb="359">
      <t>カンケイ</t>
    </rPh>
    <rPh sb="359" eb="360">
      <t>シ</t>
    </rPh>
    <rPh sb="361" eb="362">
      <t>ハタラ</t>
    </rPh>
    <rPh sb="366" eb="369">
      <t>スイセンカ</t>
    </rPh>
    <rPh sb="369" eb="370">
      <t>リツ</t>
    </rPh>
    <rPh sb="371" eb="373">
      <t>コウジョウ</t>
    </rPh>
    <rPh sb="374" eb="375">
      <t>ツト</t>
    </rPh>
    <phoneticPr fontId="4"/>
  </si>
  <si>
    <t>　老朽化については、管渠の老朽化を把握するため、計画的にマンホールの目視点検やテレビカメラ調査を実施している。運用当初の施設は３５年程度経過しており、部分的に老朽化が進みつつあり、長寿命化計画を立て、良好な状態を保てるよう維持修繕に取り組むこととしている。</t>
    <rPh sb="1" eb="4">
      <t>ロウキュウカ</t>
    </rPh>
    <rPh sb="10" eb="12">
      <t>カンキョ</t>
    </rPh>
    <rPh sb="13" eb="16">
      <t>ロウキュウカ</t>
    </rPh>
    <rPh sb="17" eb="19">
      <t>ハアク</t>
    </rPh>
    <rPh sb="24" eb="27">
      <t>ケイカクテキ</t>
    </rPh>
    <rPh sb="34" eb="36">
      <t>モクシ</t>
    </rPh>
    <rPh sb="36" eb="38">
      <t>テンケン</t>
    </rPh>
    <rPh sb="45" eb="47">
      <t>チョウサ</t>
    </rPh>
    <rPh sb="48" eb="50">
      <t>ジッシ</t>
    </rPh>
    <rPh sb="55" eb="57">
      <t>ウンヨウ</t>
    </rPh>
    <rPh sb="57" eb="59">
      <t>トウショ</t>
    </rPh>
    <rPh sb="60" eb="62">
      <t>シセツ</t>
    </rPh>
    <rPh sb="65" eb="66">
      <t>ネン</t>
    </rPh>
    <rPh sb="66" eb="68">
      <t>テイド</t>
    </rPh>
    <rPh sb="68" eb="70">
      <t>ケイカ</t>
    </rPh>
    <rPh sb="75" eb="78">
      <t>ブブンテキ</t>
    </rPh>
    <rPh sb="79" eb="82">
      <t>ロウキュウカ</t>
    </rPh>
    <rPh sb="83" eb="84">
      <t>スス</t>
    </rPh>
    <rPh sb="90" eb="91">
      <t>チョウ</t>
    </rPh>
    <rPh sb="91" eb="94">
      <t>ジュミョウカ</t>
    </rPh>
    <rPh sb="94" eb="96">
      <t>ケイカク</t>
    </rPh>
    <rPh sb="97" eb="98">
      <t>タ</t>
    </rPh>
    <rPh sb="100" eb="102">
      <t>リョウコウ</t>
    </rPh>
    <rPh sb="103" eb="105">
      <t>ジョウタイ</t>
    </rPh>
    <rPh sb="106" eb="107">
      <t>タモ</t>
    </rPh>
    <rPh sb="111" eb="113">
      <t>イジ</t>
    </rPh>
    <rPh sb="113" eb="115">
      <t>シュウゼン</t>
    </rPh>
    <rPh sb="116" eb="117">
      <t>ト</t>
    </rPh>
    <rPh sb="118" eb="119">
      <t>ク</t>
    </rPh>
    <phoneticPr fontId="4"/>
  </si>
  <si>
    <t>　現在の経営状況は、概ね健全で効率的な経営を行っていると判断できる。当事業は供用開始から３５年程度経過し、設備の老朽化が進んでおり、今後、構築物や管路の維持修繕および設備の改築が増加する見込みである。そのため、これらに見合う負担金収入の確保および経費節減に努め、より一層経営の健全化・効率化に努めていく必要がある。</t>
    <rPh sb="1" eb="3">
      <t>ゲンザイ</t>
    </rPh>
    <rPh sb="4" eb="6">
      <t>ケイエイ</t>
    </rPh>
    <rPh sb="6" eb="8">
      <t>ジョウキョウ</t>
    </rPh>
    <rPh sb="10" eb="11">
      <t>オオム</t>
    </rPh>
    <rPh sb="12" eb="14">
      <t>ケンゼン</t>
    </rPh>
    <rPh sb="15" eb="18">
      <t>コウリツテキ</t>
    </rPh>
    <rPh sb="19" eb="21">
      <t>ケイエイ</t>
    </rPh>
    <rPh sb="22" eb="23">
      <t>オコナ</t>
    </rPh>
    <rPh sb="28" eb="30">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</si>
</sst>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673444088"/>
        <c:axId val="673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73444088"/>
        <c:axId val="673444480"/>
      </c:lineChart>
      <c:dateAx>
        <c:axId val="673444088"/>
        <c:scaling>
          <c:orientation val="minMax"/>
        </c:scaling>
        <c:delete val="1"/>
        <c:axPos val="b"/>
        <c:numFmt formatCode="ge" sourceLinked="1"/>
        <c:majorTickMark val="none"/>
        <c:minorTickMark val="none"/>
        <c:tickLblPos val="none"/>
        <c:crossAx val="673444480"/>
        <c:crosses val="autoZero"/>
        <c:auto val="1"/>
        <c:lblOffset val="100"/>
        <c:baseTimeUnit val="years"/>
      </c:dateAx>
      <c:valAx>
        <c:axId val="673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4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97.5</c:v>
                </c:pt>
                <c:pt idx="1">
                  <c:v>97.71</c:v>
                </c:pt>
                <c:pt idx="2">
                  <c:v>70.55</c:v>
                </c:pt>
                <c:pt idx="3">
                  <c:v>60.59</c:v>
                </c:pt>
                <c:pt idx="4">
                  <c:v>83.64</c:v>
                </c:pt>
              </c:numCache>
            </c:numRef>
          </c:val>
        </c:ser>
        <c:dLbls>
          <c:showLegendKey val="0"/>
          <c:showVal val="0"/>
          <c:showCatName val="0"/>
          <c:showSerName val="0"/>
          <c:showPercent val="0"/>
          <c:showBubbleSize val="0"/>
        </c:dLbls>
        <c:gapWidth val="150"/>
        <c:axId val="667925592"/>
        <c:axId val="6317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67925592"/>
        <c:axId val="631718944"/>
      </c:lineChart>
      <c:dateAx>
        <c:axId val="667925592"/>
        <c:scaling>
          <c:orientation val="minMax"/>
        </c:scaling>
        <c:delete val="1"/>
        <c:axPos val="b"/>
        <c:numFmt formatCode="ge" sourceLinked="1"/>
        <c:majorTickMark val="none"/>
        <c:minorTickMark val="none"/>
        <c:tickLblPos val="none"/>
        <c:crossAx val="631718944"/>
        <c:crosses val="autoZero"/>
        <c:auto val="1"/>
        <c:lblOffset val="100"/>
        <c:baseTimeUnit val="years"/>
      </c:dateAx>
      <c:valAx>
        <c:axId val="6317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92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87.64</c:v>
                </c:pt>
                <c:pt idx="1">
                  <c:v>87.93</c:v>
                </c:pt>
                <c:pt idx="2">
                  <c:v>89.73</c:v>
                </c:pt>
                <c:pt idx="3">
                  <c:v>89.96</c:v>
                </c:pt>
                <c:pt idx="4">
                  <c:v>91.1</c:v>
                </c:pt>
              </c:numCache>
            </c:numRef>
          </c:val>
        </c:ser>
        <c:dLbls>
          <c:showLegendKey val="0"/>
          <c:showVal val="0"/>
          <c:showCatName val="0"/>
          <c:showSerName val="0"/>
          <c:showPercent val="0"/>
          <c:showBubbleSize val="0"/>
        </c:dLbls>
        <c:gapWidth val="150"/>
        <c:axId val="631720120"/>
        <c:axId val="6317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31720120"/>
        <c:axId val="631720512"/>
      </c:lineChart>
      <c:dateAx>
        <c:axId val="631720120"/>
        <c:scaling>
          <c:orientation val="minMax"/>
        </c:scaling>
        <c:delete val="1"/>
        <c:axPos val="b"/>
        <c:numFmt formatCode="ge" sourceLinked="1"/>
        <c:majorTickMark val="none"/>
        <c:minorTickMark val="none"/>
        <c:tickLblPos val="none"/>
        <c:crossAx val="631720512"/>
        <c:crosses val="autoZero"/>
        <c:auto val="1"/>
        <c:lblOffset val="100"/>
        <c:baseTimeUnit val="years"/>
      </c:dateAx>
      <c:valAx>
        <c:axId val="6317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72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81.87</c:v>
                </c:pt>
                <c:pt idx="1">
                  <c:v>82.6</c:v>
                </c:pt>
                <c:pt idx="2">
                  <c:v>81.77</c:v>
                </c:pt>
                <c:pt idx="3">
                  <c:v>79.66</c:v>
                </c:pt>
                <c:pt idx="4">
                  <c:v>75.47</c:v>
                </c:pt>
              </c:numCache>
            </c:numRef>
          </c:val>
        </c:ser>
        <c:dLbls>
          <c:showLegendKey val="0"/>
          <c:showVal val="0"/>
          <c:showCatName val="0"/>
          <c:showSerName val="0"/>
          <c:showPercent val="0"/>
          <c:showBubbleSize val="0"/>
        </c:dLbls>
        <c:gapWidth val="150"/>
        <c:axId val="666837800"/>
        <c:axId val="6668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7800"/>
        <c:axId val="666837408"/>
      </c:lineChart>
      <c:dateAx>
        <c:axId val="666837800"/>
        <c:scaling>
          <c:orientation val="minMax"/>
        </c:scaling>
        <c:delete val="1"/>
        <c:axPos val="b"/>
        <c:numFmt formatCode="ge" sourceLinked="1"/>
        <c:majorTickMark val="none"/>
        <c:minorTickMark val="none"/>
        <c:tickLblPos val="none"/>
        <c:crossAx val="666837408"/>
        <c:crosses val="autoZero"/>
        <c:auto val="1"/>
        <c:lblOffset val="100"/>
        <c:baseTimeUnit val="years"/>
      </c:dateAx>
      <c:valAx>
        <c:axId val="6668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6835448"/>
        <c:axId val="6668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5448"/>
        <c:axId val="666835840"/>
      </c:lineChart>
      <c:dateAx>
        <c:axId val="666835448"/>
        <c:scaling>
          <c:orientation val="minMax"/>
        </c:scaling>
        <c:delete val="1"/>
        <c:axPos val="b"/>
        <c:numFmt formatCode="ge" sourceLinked="1"/>
        <c:majorTickMark val="none"/>
        <c:minorTickMark val="none"/>
        <c:tickLblPos val="none"/>
        <c:crossAx val="666835840"/>
        <c:crosses val="autoZero"/>
        <c:auto val="1"/>
        <c:lblOffset val="100"/>
        <c:baseTimeUnit val="years"/>
      </c:dateAx>
      <c:valAx>
        <c:axId val="6668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924256"/>
        <c:axId val="67192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924256"/>
        <c:axId val="671924648"/>
      </c:lineChart>
      <c:dateAx>
        <c:axId val="671924256"/>
        <c:scaling>
          <c:orientation val="minMax"/>
        </c:scaling>
        <c:delete val="1"/>
        <c:axPos val="b"/>
        <c:numFmt formatCode="ge" sourceLinked="1"/>
        <c:majorTickMark val="none"/>
        <c:minorTickMark val="none"/>
        <c:tickLblPos val="none"/>
        <c:crossAx val="671924648"/>
        <c:crosses val="autoZero"/>
        <c:auto val="1"/>
        <c:lblOffset val="100"/>
        <c:baseTimeUnit val="years"/>
      </c:dateAx>
      <c:valAx>
        <c:axId val="67192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925824"/>
        <c:axId val="66823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925824"/>
        <c:axId val="668231048"/>
      </c:lineChart>
      <c:dateAx>
        <c:axId val="671925824"/>
        <c:scaling>
          <c:orientation val="minMax"/>
        </c:scaling>
        <c:delete val="1"/>
        <c:axPos val="b"/>
        <c:numFmt formatCode="ge" sourceLinked="1"/>
        <c:majorTickMark val="none"/>
        <c:minorTickMark val="none"/>
        <c:tickLblPos val="none"/>
        <c:crossAx val="668231048"/>
        <c:crosses val="autoZero"/>
        <c:auto val="1"/>
        <c:lblOffset val="100"/>
        <c:baseTimeUnit val="years"/>
      </c:dateAx>
      <c:valAx>
        <c:axId val="66823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8232224"/>
        <c:axId val="66823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8232224"/>
        <c:axId val="668232616"/>
      </c:lineChart>
      <c:dateAx>
        <c:axId val="668232224"/>
        <c:scaling>
          <c:orientation val="minMax"/>
        </c:scaling>
        <c:delete val="1"/>
        <c:axPos val="b"/>
        <c:numFmt formatCode="ge" sourceLinked="1"/>
        <c:majorTickMark val="none"/>
        <c:minorTickMark val="none"/>
        <c:tickLblPos val="none"/>
        <c:crossAx val="668232616"/>
        <c:crosses val="autoZero"/>
        <c:auto val="1"/>
        <c:lblOffset val="100"/>
        <c:baseTimeUnit val="years"/>
      </c:dateAx>
      <c:valAx>
        <c:axId val="66823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2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177.38</c:v>
                </c:pt>
                <c:pt idx="1">
                  <c:v>168.58</c:v>
                </c:pt>
                <c:pt idx="2">
                  <c:v>221.8</c:v>
                </c:pt>
                <c:pt idx="3">
                  <c:v>214.04</c:v>
                </c:pt>
                <c:pt idx="4">
                  <c:v>200.15</c:v>
                </c:pt>
              </c:numCache>
            </c:numRef>
          </c:val>
        </c:ser>
        <c:dLbls>
          <c:showLegendKey val="0"/>
          <c:showVal val="0"/>
          <c:showCatName val="0"/>
          <c:showSerName val="0"/>
          <c:showPercent val="0"/>
          <c:showBubbleSize val="0"/>
        </c:dLbls>
        <c:gapWidth val="150"/>
        <c:axId val="666882840"/>
        <c:axId val="6668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66882840"/>
        <c:axId val="666883232"/>
      </c:lineChart>
      <c:dateAx>
        <c:axId val="666882840"/>
        <c:scaling>
          <c:orientation val="minMax"/>
        </c:scaling>
        <c:delete val="1"/>
        <c:axPos val="b"/>
        <c:numFmt formatCode="ge" sourceLinked="1"/>
        <c:majorTickMark val="none"/>
        <c:minorTickMark val="none"/>
        <c:tickLblPos val="none"/>
        <c:crossAx val="666883232"/>
        <c:crosses val="autoZero"/>
        <c:auto val="1"/>
        <c:lblOffset val="100"/>
        <c:baseTimeUnit val="years"/>
      </c:dateAx>
      <c:valAx>
        <c:axId val="6668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8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3938560"/>
        <c:axId val="64393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43938560"/>
        <c:axId val="643938952"/>
      </c:lineChart>
      <c:dateAx>
        <c:axId val="643938560"/>
        <c:scaling>
          <c:orientation val="minMax"/>
        </c:scaling>
        <c:delete val="1"/>
        <c:axPos val="b"/>
        <c:numFmt formatCode="ge" sourceLinked="1"/>
        <c:majorTickMark val="none"/>
        <c:minorTickMark val="none"/>
        <c:tickLblPos val="none"/>
        <c:crossAx val="643938952"/>
        <c:crosses val="autoZero"/>
        <c:auto val="1"/>
        <c:lblOffset val="100"/>
        <c:baseTimeUnit val="years"/>
      </c:dateAx>
      <c:valAx>
        <c:axId val="64393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58.47</c:v>
                </c:pt>
                <c:pt idx="1">
                  <c:v>57.3</c:v>
                </c:pt>
                <c:pt idx="2">
                  <c:v>52.72</c:v>
                </c:pt>
                <c:pt idx="3">
                  <c:v>55.27</c:v>
                </c:pt>
                <c:pt idx="4">
                  <c:v>58.01</c:v>
                </c:pt>
              </c:numCache>
            </c:numRef>
          </c:val>
        </c:ser>
        <c:dLbls>
          <c:showLegendKey val="0"/>
          <c:showVal val="0"/>
          <c:showCatName val="0"/>
          <c:showSerName val="0"/>
          <c:showPercent val="0"/>
          <c:showBubbleSize val="0"/>
        </c:dLbls>
        <c:gapWidth val="150"/>
        <c:axId val="667924024"/>
        <c:axId val="6679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67924024"/>
        <c:axId val="667924416"/>
      </c:lineChart>
      <c:dateAx>
        <c:axId val="667924024"/>
        <c:scaling>
          <c:orientation val="minMax"/>
        </c:scaling>
        <c:delete val="1"/>
        <c:axPos val="b"/>
        <c:numFmt formatCode="ge" sourceLinked="1"/>
        <c:majorTickMark val="none"/>
        <c:minorTickMark val="none"/>
        <c:tickLblPos val="none"/>
        <c:crossAx val="667924416"/>
        <c:crosses val="autoZero"/>
        <c:auto val="1"/>
        <c:lblOffset val="100"/>
        <c:baseTimeUnit val="years"/>
      </c:dateAx>
      <c:valAx>
        <c:axId val="6679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92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J5" sqref="BJ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福井県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799220</v>
      </c>
      <c r="AM8" s="47"/>
      <c r="AN8" s="47"/>
      <c r="AO8" s="47"/>
      <c r="AP8" s="47"/>
      <c r="AQ8" s="47"/>
      <c r="AR8" s="47"/>
      <c r="AS8" s="47"/>
      <c r="AT8" s="43">
        <f>データ!S6</f>
        <v>4190.49</v>
      </c>
      <c r="AU8" s="43"/>
      <c r="AV8" s="43"/>
      <c r="AW8" s="43"/>
      <c r="AX8" s="43"/>
      <c r="AY8" s="43"/>
      <c r="AZ8" s="43"/>
      <c r="BA8" s="43"/>
      <c r="BB8" s="43">
        <f>データ!T6</f>
        <v>190.72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94.12</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128451</v>
      </c>
      <c r="AM10" s="47"/>
      <c r="AN10" s="47"/>
      <c r="AO10" s="47"/>
      <c r="AP10" s="47"/>
      <c r="AQ10" s="47"/>
      <c r="AR10" s="47"/>
      <c r="AS10" s="47"/>
      <c r="AT10" s="43">
        <f>データ!V6</f>
        <v>43.87</v>
      </c>
      <c r="AU10" s="43"/>
      <c r="AV10" s="43"/>
      <c r="AW10" s="43"/>
      <c r="AX10" s="43"/>
      <c r="AY10" s="43"/>
      <c r="AZ10" s="43"/>
      <c r="BA10" s="43"/>
      <c r="BB10" s="43">
        <f>データ!W6</f>
        <v>2927.99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algorithmName="SHA-512" hashValue="apRN/lwck07Kj3nmZvocBB/mdEJFR8gAhPC9HTnSdyd0kRGGyuUjK5DCOpCCQW48JpgvpQ2Yt7NKGhA5SyYr+g==" saltValue="Ws7VabNhW2lXzn5NjzV4I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D1" workbookViewId="0">
      <selection activeCell="BI8" sqref="BI8"/>
    </sheetView>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180009</v>
      </c>
      <c r="D6" s="31">
        <f t="shared" si="3"/>
        <v>47</v>
      </c>
      <c r="E6" s="31">
        <f t="shared" si="3"/>
        <v>17</v>
      </c>
      <c r="F6" s="31">
        <f t="shared" si="3"/>
        <v>3</v>
      </c>
      <c r="G6" s="31">
        <f t="shared" si="3"/>
        <v>0</v>
      </c>
      <c r="H6" s="31" t="str">
        <f t="shared" si="3"/>
        <v>福井県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94.12</v>
      </c>
      <c r="P6" s="32">
        <f t="shared" si="3"/>
        <v>100</v>
      </c>
      <c r="Q6" s="32">
        <f t="shared" si="3"/>
        <v>0</v>
      </c>
      <c r="R6" s="32">
        <f t="shared" si="3"/>
        <v>799220</v>
      </c>
      <c r="S6" s="32">
        <f t="shared" si="3"/>
        <v>4190.49</v>
      </c>
      <c r="T6" s="32">
        <f t="shared" si="3"/>
        <v>190.72</v>
      </c>
      <c r="U6" s="32">
        <f t="shared" si="3"/>
        <v>128451</v>
      </c>
      <c r="V6" s="32">
        <f t="shared" si="3"/>
        <v>43.87</v>
      </c>
      <c r="W6" s="32">
        <f t="shared" si="3"/>
        <v>2927.99</v>
      </c>
      <c r="X6" s="33">
        <f>IF(X7="",NA(),X7)</f>
        <v>81.87</v>
      </c>
      <c r="Y6" s="33">
        <f t="shared" ref="Y6:AG6" si="4">IF(Y7="",NA(),Y7)</f>
        <v>82.6</v>
      </c>
      <c r="Z6" s="33">
        <f t="shared" si="4"/>
        <v>81.77</v>
      </c>
      <c r="AA6" s="33">
        <f t="shared" si="4"/>
        <v>79.66</v>
      </c>
      <c r="AB6" s="33">
        <f t="shared" si="4"/>
        <v>75.47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177.38</v>
      </c>
      <c r="BF6" s="33">
        <f t="shared" ref="BF6:BN6" si="7">IF(BF7="",NA(),BF7)</f>
        <v>168.58</v>
      </c>
      <c r="BG6" s="33">
        <f t="shared" si="7"/>
        <v>221.8</v>
      </c>
      <c r="BH6" s="33">
        <f t="shared" si="7"/>
        <v>214.04</v>
      </c>
      <c r="BI6" s="33">
        <f t="shared" si="7"/>
        <v>200.15</v>
      </c>
      <c r="BJ6" s="33">
        <f t="shared" si="7"/>
        <v>479.57</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58.47</v>
      </c>
      <c r="CB6" s="33">
        <f t="shared" ref="CB6:CJ6" si="9">IF(CB7="",NA(),CB7)</f>
        <v>57.3</v>
      </c>
      <c r="CC6" s="33">
        <f t="shared" si="9"/>
        <v>52.72</v>
      </c>
      <c r="CD6" s="33">
        <f t="shared" si="9"/>
        <v>55.27</v>
      </c>
      <c r="CE6" s="33">
        <f t="shared" si="9"/>
        <v>58.01</v>
      </c>
      <c r="CF6" s="33">
        <f t="shared" si="9"/>
        <v>68.48</v>
      </c>
      <c r="CG6" s="33">
        <f t="shared" si="9"/>
        <v>62.17</v>
      </c>
      <c r="CH6" s="33">
        <f t="shared" si="9"/>
        <v>61.27</v>
      </c>
      <c r="CI6" s="33">
        <f t="shared" si="9"/>
        <v>66.680000000000007</v>
      </c>
      <c r="CJ6" s="33">
        <f t="shared" si="9"/>
        <v>60.18</v>
      </c>
      <c r="CK6" s="32" t="str">
        <f>IF(CK7="","",IF(CK7="-","【-】","【"&amp;SUBSTITUTE(TEXT(CK7,"#,##0.00"),"-","△")&amp;"】"))</f>
        <v>【63.19】</v>
      </c>
      <c r="CL6" s="33">
        <f>IF(CL7="",NA(),CL7)</f>
        <v>97.5</v>
      </c>
      <c r="CM6" s="33">
        <f t="shared" ref="CM6:CU6" si="10">IF(CM7="",NA(),CM7)</f>
        <v>97.71</v>
      </c>
      <c r="CN6" s="33">
        <f t="shared" si="10"/>
        <v>70.55</v>
      </c>
      <c r="CO6" s="33">
        <f t="shared" si="10"/>
        <v>60.59</v>
      </c>
      <c r="CP6" s="33">
        <f t="shared" si="10"/>
        <v>83.64</v>
      </c>
      <c r="CQ6" s="33">
        <f t="shared" si="10"/>
        <v>63.22</v>
      </c>
      <c r="CR6" s="33">
        <f t="shared" si="10"/>
        <v>71.87</v>
      </c>
      <c r="CS6" s="33">
        <f t="shared" si="10"/>
        <v>65.430000000000007</v>
      </c>
      <c r="CT6" s="33">
        <f t="shared" si="10"/>
        <v>64.930000000000007</v>
      </c>
      <c r="CU6" s="33">
        <f t="shared" si="10"/>
        <v>66.02</v>
      </c>
      <c r="CV6" s="32" t="str">
        <f>IF(CV7="","",IF(CV7="-","【-】","【"&amp;SUBSTITUTE(TEXT(CV7,"#,##0.00"),"-","△")&amp;"】"))</f>
        <v>【65.79】</v>
      </c>
      <c r="CW6" s="33">
        <f>IF(CW7="",NA(),CW7)</f>
        <v>87.64</v>
      </c>
      <c r="CX6" s="33">
        <f t="shared" ref="CX6:DF6" si="11">IF(CX7="",NA(),CX7)</f>
        <v>87.93</v>
      </c>
      <c r="CY6" s="33">
        <f t="shared" si="11"/>
        <v>89.73</v>
      </c>
      <c r="CZ6" s="33">
        <f t="shared" si="11"/>
        <v>89.96</v>
      </c>
      <c r="DA6" s="33">
        <f t="shared" si="11"/>
        <v>91.1</v>
      </c>
      <c r="DB6" s="33">
        <f t="shared" si="11"/>
        <v>86.58</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0.05</v>
      </c>
      <c r="EI6" s="33">
        <f t="shared" si="14"/>
        <v>7.0000000000000007E-2</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180009</v>
      </c>
      <c r="D7" s="35">
        <v>47</v>
      </c>
      <c r="E7" s="35">
        <v>17</v>
      </c>
      <c r="F7" s="35">
        <v>3</v>
      </c>
      <c r="G7" s="35">
        <v>0</v>
      </c>
      <c r="H7" s="35" t="s">
        <v>96</v>
      </c>
      <c r="I7" s="35" t="s">
        <v>97</v>
      </c>
      <c r="J7" s="35" t="s">
        <v>98</v>
      </c>
      <c r="K7" s="35" t="s">
        <v>99</v>
      </c>
      <c r="L7" s="35" t="s">
        <v>100</v>
      </c>
      <c r="M7" s="36" t="s">
        <v>101</v>
      </c>
      <c r="N7" s="36" t="s">
        <v>102</v>
      </c>
      <c r="O7" s="36">
        <v>94.12</v>
      </c>
      <c r="P7" s="36">
        <v>100</v>
      </c>
      <c r="Q7" s="36">
        <v>0</v>
      </c>
      <c r="R7" s="36">
        <v>799220</v>
      </c>
      <c r="S7" s="36">
        <v>4190.49</v>
      </c>
      <c r="T7" s="36">
        <v>190.72</v>
      </c>
      <c r="U7" s="36">
        <v>128451</v>
      </c>
      <c r="V7" s="36">
        <v>43.87</v>
      </c>
      <c r="W7" s="36">
        <v>2927.99</v>
      </c>
      <c r="X7" s="36">
        <v>81.87</v>
      </c>
      <c r="Y7" s="36">
        <v>82.6</v>
      </c>
      <c r="Z7" s="36">
        <v>81.77</v>
      </c>
      <c r="AA7" s="36">
        <v>79.66</v>
      </c>
      <c r="AB7" s="36">
        <v>75.47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177.38</v>
      </c>
      <c r="BF7" s="36">
        <v>168.58</v>
      </c>
      <c r="BG7" s="36">
        <v>221.8</v>
      </c>
      <c r="BH7" s="36">
        <v>214.04</v>
      </c>
      <c r="BI7" s="36">
        <v>200.15</v>
      </c>
      <c r="BJ7" s="36">
        <v>479.57</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58.47</v>
      </c>
      <c r="CB7" s="36">
        <v>57.3</v>
      </c>
      <c r="CC7" s="36">
        <v>52.72</v>
      </c>
      <c r="CD7" s="36">
        <v>55.27</v>
      </c>
      <c r="CE7" s="36">
        <v>58.01</v>
      </c>
      <c r="CF7" s="36">
        <v>68.48</v>
      </c>
      <c r="CG7" s="36">
        <v>62.17</v>
      </c>
      <c r="CH7" s="36">
        <v>61.27</v>
      </c>
      <c r="CI7" s="36">
        <v>66.680000000000007</v>
      </c>
      <c r="CJ7" s="36">
        <v>60.18</v>
      </c>
      <c r="CK7" s="36">
        <v>63.19</v>
      </c>
      <c r="CL7" s="36">
        <v>97.5</v>
      </c>
      <c r="CM7" s="36">
        <v>97.71</v>
      </c>
      <c r="CN7" s="36">
        <v>70.55</v>
      </c>
      <c r="CO7" s="36">
        <v>60.59</v>
      </c>
      <c r="CP7" s="36">
        <v>83.64</v>
      </c>
      <c r="CQ7" s="36">
        <v>63.22</v>
      </c>
      <c r="CR7" s="36">
        <v>71.87</v>
      </c>
      <c r="CS7" s="36">
        <v>65.430000000000007</v>
      </c>
      <c r="CT7" s="36">
        <v>64.930000000000007</v>
      </c>
      <c r="CU7" s="36">
        <v>66.02</v>
      </c>
      <c r="CV7" s="36">
        <v>65.790000000000006</v>
      </c>
      <c r="CW7" s="36">
        <v>87.64</v>
      </c>
      <c r="CX7" s="36">
        <v>87.93</v>
      </c>
      <c r="CY7" s="36">
        <v>89.73</v>
      </c>
      <c r="CZ7" s="36">
        <v>89.96</v>
      </c>
      <c r="DA7" s="36">
        <v>91.1</v>
      </c>
      <c r="DB7" s="36">
        <v>86.58</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0.05</v>
      </c>
      <c r="EI7" s="36">
        <v>7.0000000000000007E-2</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2017-02-08T02:56:29Z</dcterms:created>
  <dcterms:modified xsi:type="dcterms:W3CDTF">2017-02-27T05:31:02Z</dcterms:modified>
  <cp:category/>
</cp:coreProperties>
</file>