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2静岡県（都道府県）\"/>
    </mc:Choice>
  </mc:AlternateContent>
  <workbookProtection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AD10" i="4"/>
  <c r="P6" i="5"/>
  <c r="W10" i="4"/>
  <c r="O6" i="5"/>
  <c r="P10" i="4"/>
  <c r="N6" i="5"/>
  <c r="I10" i="4" s="1"/>
  <c r="M6" i="5"/>
  <c r="B10" i="4" s="1"/>
  <c r="L6" i="5"/>
  <c r="W8" i="4" s="1"/>
  <c r="K6" i="5"/>
  <c r="P8" i="4"/>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I8" i="4"/>
  <c r="C10" i="5"/>
  <c r="E10" i="5"/>
  <c r="B10" i="5" l="1"/>
  <c r="D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<sst xmlns="http://schemas.openxmlformats.org/spreadsheetml/2006/main" count="221" uniqueCount="111">
  <si>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</si>
  <si>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</si>
  <si>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</si>
  <si>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</si>
  <si>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</si>
  <si>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</si>
  <si>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</si>
  <si>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</si>
  <si>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</si>
  <si>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</si>
  <si>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</si>
  <si>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</si>
  <si>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</si>
  <si>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</si>
  <si>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</si>
  <si>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</si>
  <si>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</si>
  <si>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</si>
  <si>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</si>
  <si>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</si>
  <si>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</si>
  <si>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</si>
  <si>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</si>
  <si>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</si>
  <si>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</si>
  <si>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</si>
  <si>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</si>
  <si>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</si>
  <si>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</si>
  <si>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</si>
  <si>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</si>
  <si>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</si>
  <si>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</si>
  <si>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</si>
  <si>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</si>
  <si>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</si>
  <si>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</si>
  <si>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</si>
  <si>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</si>
  <si>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</si>
  <si>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</si>
  <si>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</si>
  <si>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</si>
  <si>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</si>
  <si>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</si>
  <si>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</si>
  <si>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</si>
  <si>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</si>
  <si>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</si>
  <si>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</si>
  <si>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</si>
  <si>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</si>
  <si>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</si>
  <si>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</si>
  <si>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</si>
  <si>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</si>
  <si>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</si>
  <si>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</si>
  <si>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</si>
  <si>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</si>
  <si>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</si>
  <si>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</si>
  <si>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</si>
  <si>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</si>
  <si>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</si>
  <si>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</si>
  <si>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</si>
  <si>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</si>
  <si>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</si>
  <si>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</si>
  <si>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</si>
  <si>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</si>
  <si>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</si>
  <si>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</si>
  <si>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</si>
  <si>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</si>
  <si>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</si>
  <si>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</si>
  <si>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</si>
  <si>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</si>
  <si>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</si>
  <si>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</si>
  <si>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</si>
  <si>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</si>
  <si>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</si>
  <si>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</si>
  <si>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</si>
  <si>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</si>
  <si>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</si>
  <si>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</si>
  <si>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</si>
  <si>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</si>
  <si>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</si>
  <si>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</si>
  <si>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</si>
  <si>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</si>
  <si>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</si>
  <si>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</si>
  <si>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</si>
  <si>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</si>
  <si>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</si>
  <si>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</si>
  <si>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</si>
  <si>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</si>
  <si>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</si>
  <si>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</si>
  <si>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</si>
  <si>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</si>
  <si>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各指標において、平成27年度の数値に変化が見られるが、平成26年度末で３流域下水道を管理していたが、そのうち天竜川左岸流域下水道を磐田市へ移管したためである。
①収支比率は100％未満であるが、10年間の財政期間を設け、収支の均衡を図ることとしている。その中で、負担金単価の見直しや維持管理コストの縮減に努めることで改善していく。
④債務残高は類似団体に比べ低いが、処理場の長寿命化計画に基づき計画的に老朽設備の更新を行っており、今後も平準化を図ることにより横ばいで推移する見込み。
⑥汚水処理原価は、類似団体に比べ低かったが、今後は包括民営委託などにより汚水処理の効率化を図り、維持管理コストの更なる縮減に努めていく。
⑦処理場の施設は段階的に整備されることから、施設利用率は増設時には一時的に低下するが、関連市町の面整備の進捗を図ることで改善される。
⑧水洗化率は、類似団体に比べ高く順調に向上しているが、今後も接続率向上に向けたＰＲ活動を行い、使用料収入増を図っていく必要がある。
</t>
    <phoneticPr fontId="4"/>
  </si>
  <si>
    <t xml:space="preserve">③管渠については、現在の点検状況や長寿命化計画において更新が必要な箇所はなく、改善実績は無い。
狩野川東部処理区においては、供用開始より30年以上経過する管渠が今後増加することから、引き続き適正な維持管理に努めていく。
</t>
    <phoneticPr fontId="4"/>
  </si>
  <si>
    <t xml:space="preserve">　各指標ともに類似団体に比べ良好な数値を示している。
平成27年度末に西遠流域下水道の浜松市への移管を行い、平成28年度からは1流域2処理区と事業規模が大幅に縮小することから、維持管理の効率化に努めていく。
また、狩野川東部処理区は供用より30年以上経過し、老朽化する施設・設備が増加することから、平成30年にはストックマネジメント計画を策定し、計画的な改築更新及び更新投資の平準化を図っていく。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</si>
</sst>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3"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177" fontId="5" fillId="0" borderId="9"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6"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4" borderId="9" xfId="0" applyFont="1" applyFill="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911880"/>
        <c:axId val="67391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7.0000000000000007E-2</c:v>
                </c:pt>
              </c:numCache>
            </c:numRef>
          </c:val>
          <c:smooth val="0"/>
        </c:ser>
        <c:dLbls>
          <c:showLegendKey val="0"/>
          <c:showVal val="0"/>
          <c:showCatName val="0"/>
          <c:showSerName val="0"/>
          <c:showPercent val="0"/>
          <c:showBubbleSize val="0"/>
        </c:dLbls>
        <c:marker val="1"/>
        <c:smooth val="0"/>
        <c:axId val="673911880"/>
        <c:axId val="673912272"/>
      </c:lineChart>
      <c:dateAx>
        <c:axId val="673911880"/>
        <c:scaling>
          <c:orientation val="minMax"/>
        </c:scaling>
        <c:delete val="1"/>
        <c:axPos val="b"/>
        <c:numFmt formatCode="[$-411]ge" sourceLinked="1"/>
        <c:majorTickMark val="out"/>
        <c:minorTickMark val="none"/>
        <c:tickLblPos val="none"/>
        <c:crossAx val="673912272"/>
        <c:crosses val="autoZero"/>
        <c:auto val="1"/>
        <c:lblOffset val="100"/>
        <c:baseTimeUnit val="years"/>
      </c:dateAx>
      <c:valAx>
        <c:axId val="6739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データ!$CL$6:$CP$6</c:f>
              <c:numCache>
                <c:formatCode>#,##0.00;"△"#,##0.00;"-"</c:formatCode>
                <c:ptCount val="5"/>
                <c:pt idx="0">
                  <c:v>66.86</c:v>
                </c:pt>
                <c:pt idx="1">
                  <c:v>65.25</c:v>
                </c:pt>
                <c:pt idx="2">
                  <c:v>72.03</c:v>
                </c:pt>
                <c:pt idx="3">
                  <c:v>70.42</c:v>
                </c:pt>
                <c:pt idx="4">
                  <c:v>64.099999999999994</c:v>
                </c:pt>
              </c:numCache>
            </c:numRef>
          </c:val>
        </c:ser>
        <c:dLbls>
          <c:showLegendKey val="0"/>
          <c:showVal val="0"/>
          <c:showCatName val="0"/>
          <c:showSerName val="0"/>
          <c:showPercent val="0"/>
          <c:showBubbleSize val="0"/>
        </c:dLbls>
        <c:gapWidth val="150"/>
        <c:axId val="558528480"/>
        <c:axId val="55852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66.02</c:v>
                </c:pt>
              </c:numCache>
            </c:numRef>
          </c:val>
          <c:smooth val="0"/>
        </c:ser>
        <c:dLbls>
          <c:showLegendKey val="0"/>
          <c:showVal val="0"/>
          <c:showCatName val="0"/>
          <c:showSerName val="0"/>
          <c:showPercent val="0"/>
          <c:showBubbleSize val="0"/>
        </c:dLbls>
        <c:marker val="1"/>
        <c:smooth val="0"/>
        <c:axId val="558528480"/>
        <c:axId val="558528872"/>
      </c:lineChart>
      <c:dateAx>
        <c:axId val="558528480"/>
        <c:scaling>
          <c:orientation val="minMax"/>
        </c:scaling>
        <c:delete val="1"/>
        <c:axPos val="b"/>
        <c:numFmt formatCode="[$-411]ge" sourceLinked="1"/>
        <c:majorTickMark val="out"/>
        <c:minorTickMark val="none"/>
        <c:tickLblPos val="none"/>
        <c:crossAx val="558528872"/>
        <c:crosses val="autoZero"/>
        <c:auto val="1"/>
        <c:lblOffset val="100"/>
        <c:baseTimeUnit val="years"/>
      </c:dateAx>
      <c:valAx>
        <c:axId val="55852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データ!$CW$6:$DA$6</c:f>
              <c:numCache>
                <c:formatCode>#,##0.00;"△"#,##0.00;"-"</c:formatCode>
                <c:ptCount val="5"/>
                <c:pt idx="0">
                  <c:v>90.35</c:v>
                </c:pt>
                <c:pt idx="1">
                  <c:v>90.8</c:v>
                </c:pt>
                <c:pt idx="2">
                  <c:v>92.46</c:v>
                </c:pt>
                <c:pt idx="3">
                  <c:v>92.46</c:v>
                </c:pt>
                <c:pt idx="4">
                  <c:v>93.27</c:v>
                </c:pt>
              </c:numCache>
            </c:numRef>
          </c:val>
        </c:ser>
        <c:dLbls>
          <c:showLegendKey val="0"/>
          <c:showVal val="0"/>
          <c:showCatName val="0"/>
          <c:showSerName val="0"/>
          <c:showPercent val="0"/>
          <c:showBubbleSize val="0"/>
        </c:dLbls>
        <c:gapWidth val="150"/>
        <c:axId val="672108360"/>
        <c:axId val="67210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92.96</c:v>
                </c:pt>
              </c:numCache>
            </c:numRef>
          </c:val>
          <c:smooth val="0"/>
        </c:ser>
        <c:dLbls>
          <c:showLegendKey val="0"/>
          <c:showVal val="0"/>
          <c:showCatName val="0"/>
          <c:showSerName val="0"/>
          <c:showPercent val="0"/>
          <c:showBubbleSize val="0"/>
        </c:dLbls>
        <c:marker val="1"/>
        <c:smooth val="0"/>
        <c:axId val="672108360"/>
        <c:axId val="672108752"/>
      </c:lineChart>
      <c:dateAx>
        <c:axId val="672108360"/>
        <c:scaling>
          <c:orientation val="minMax"/>
        </c:scaling>
        <c:delete val="1"/>
        <c:axPos val="b"/>
        <c:numFmt formatCode="[$-411]ge" sourceLinked="1"/>
        <c:majorTickMark val="out"/>
        <c:minorTickMark val="none"/>
        <c:tickLblPos val="none"/>
        <c:crossAx val="672108752"/>
        <c:crosses val="autoZero"/>
        <c:auto val="1"/>
        <c:lblOffset val="100"/>
        <c:baseTimeUnit val="years"/>
      </c:dateAx>
      <c:valAx>
        <c:axId val="6721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10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データ!$X$6:$AB$6</c:f>
              <c:numCache>
                <c:formatCode>#,##0.00;"△"#,##0.00;"-"</c:formatCode>
                <c:ptCount val="5"/>
                <c:pt idx="0">
                  <c:v>81.819999999999993</c:v>
                </c:pt>
                <c:pt idx="1">
                  <c:v>80.61</c:v>
                </c:pt>
                <c:pt idx="2">
                  <c:v>86.06</c:v>
                </c:pt>
                <c:pt idx="3">
                  <c:v>87.83</c:v>
                </c:pt>
                <c:pt idx="4">
                  <c:v>86.74</c:v>
                </c:pt>
              </c:numCache>
            </c:numRef>
          </c:val>
        </c:ser>
        <c:dLbls>
          <c:showLegendKey val="0"/>
          <c:showVal val="0"/>
          <c:showCatName val="0"/>
          <c:showSerName val="0"/>
          <c:showPercent val="0"/>
          <c:showBubbleSize val="0"/>
        </c:dLbls>
        <c:gapWidth val="150"/>
        <c:axId val="673913448"/>
        <c:axId val="3115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913448"/>
        <c:axId val="311573760"/>
      </c:lineChart>
      <c:dateAx>
        <c:axId val="673913448"/>
        <c:scaling>
          <c:orientation val="minMax"/>
        </c:scaling>
        <c:delete val="1"/>
        <c:axPos val="b"/>
        <c:numFmt formatCode="[$-411]ge" sourceLinked="1"/>
        <c:majorTickMark val="out"/>
        <c:minorTickMark val="none"/>
        <c:tickLblPos val="none"/>
        <c:crossAx val="311573760"/>
        <c:crosses val="autoZero"/>
        <c:auto val="1"/>
        <c:lblOffset val="100"/>
        <c:baseTimeUnit val="years"/>
      </c:dateAx>
      <c:valAx>
        <c:axId val="3115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1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574936"/>
        <c:axId val="3115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574936"/>
        <c:axId val="311575328"/>
      </c:lineChart>
      <c:dateAx>
        <c:axId val="311574936"/>
        <c:scaling>
          <c:orientation val="minMax"/>
        </c:scaling>
        <c:delete val="1"/>
        <c:axPos val="b"/>
        <c:numFmt formatCode="[$-411]ge" sourceLinked="1"/>
        <c:majorTickMark val="out"/>
        <c:minorTickMark val="none"/>
        <c:tickLblPos val="none"/>
        <c:crossAx val="311575328"/>
        <c:crosses val="autoZero"/>
        <c:auto val="1"/>
        <c:lblOffset val="100"/>
        <c:baseTimeUnit val="years"/>
      </c:dateAx>
      <c:valAx>
        <c:axId val="3115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7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784184"/>
        <c:axId val="664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784184"/>
        <c:axId val="664784576"/>
      </c:lineChart>
      <c:dateAx>
        <c:axId val="664784184"/>
        <c:scaling>
          <c:orientation val="minMax"/>
        </c:scaling>
        <c:delete val="1"/>
        <c:axPos val="b"/>
        <c:numFmt formatCode="[$-411]ge" sourceLinked="1"/>
        <c:majorTickMark val="out"/>
        <c:minorTickMark val="none"/>
        <c:tickLblPos val="none"/>
        <c:crossAx val="664784576"/>
        <c:crosses val="autoZero"/>
        <c:auto val="1"/>
        <c:lblOffset val="100"/>
        <c:baseTimeUnit val="years"/>
      </c:dateAx>
      <c:valAx>
        <c:axId val="664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78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186104"/>
        <c:axId val="269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186104"/>
        <c:axId val="269186496"/>
      </c:lineChart>
      <c:dateAx>
        <c:axId val="269186104"/>
        <c:scaling>
          <c:orientation val="minMax"/>
        </c:scaling>
        <c:delete val="1"/>
        <c:axPos val="b"/>
        <c:numFmt formatCode="[$-411]ge" sourceLinked="1"/>
        <c:majorTickMark val="out"/>
        <c:minorTickMark val="none"/>
        <c:tickLblPos val="none"/>
        <c:crossAx val="269186496"/>
        <c:crosses val="autoZero"/>
        <c:auto val="1"/>
        <c:lblOffset val="100"/>
        <c:baseTimeUnit val="years"/>
      </c:dateAx>
      <c:valAx>
        <c:axId val="269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235144"/>
        <c:axId val="66823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235144"/>
        <c:axId val="668235536"/>
      </c:lineChart>
      <c:dateAx>
        <c:axId val="668235144"/>
        <c:scaling>
          <c:orientation val="minMax"/>
        </c:scaling>
        <c:delete val="1"/>
        <c:axPos val="b"/>
        <c:numFmt formatCode="[$-411]ge" sourceLinked="1"/>
        <c:majorTickMark val="out"/>
        <c:minorTickMark val="none"/>
        <c:tickLblPos val="none"/>
        <c:crossAx val="668235536"/>
        <c:crosses val="autoZero"/>
        <c:auto val="1"/>
        <c:lblOffset val="100"/>
        <c:baseTimeUnit val="years"/>
      </c:dateAx>
      <c:valAx>
        <c:axId val="6682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データ!$BE$6:$BI$6</c:f>
              <c:numCache>
                <c:formatCode>#,##0.00;"△"#,##0.00;"-"</c:formatCode>
                <c:ptCount val="5"/>
                <c:pt idx="0">
                  <c:v>213.7</c:v>
                </c:pt>
                <c:pt idx="1">
                  <c:v>196.74</c:v>
                </c:pt>
                <c:pt idx="2">
                  <c:v>238.26</c:v>
                </c:pt>
                <c:pt idx="3">
                  <c:v>242.94</c:v>
                </c:pt>
                <c:pt idx="4">
                  <c:v>241.94</c:v>
                </c:pt>
              </c:numCache>
            </c:numRef>
          </c:val>
        </c:ser>
        <c:dLbls>
          <c:showLegendKey val="0"/>
          <c:showVal val="0"/>
          <c:showCatName val="0"/>
          <c:showSerName val="0"/>
          <c:showPercent val="0"/>
          <c:showBubbleSize val="0"/>
        </c:dLbls>
        <c:gapWidth val="150"/>
        <c:axId val="668236712"/>
        <c:axId val="14740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359.02</c:v>
                </c:pt>
              </c:numCache>
            </c:numRef>
          </c:val>
          <c:smooth val="0"/>
        </c:ser>
        <c:dLbls>
          <c:showLegendKey val="0"/>
          <c:showVal val="0"/>
          <c:showCatName val="0"/>
          <c:showSerName val="0"/>
          <c:showPercent val="0"/>
          <c:showBubbleSize val="0"/>
        </c:dLbls>
        <c:marker val="1"/>
        <c:smooth val="0"/>
        <c:axId val="668236712"/>
        <c:axId val="147405832"/>
      </c:lineChart>
      <c:dateAx>
        <c:axId val="668236712"/>
        <c:scaling>
          <c:orientation val="minMax"/>
        </c:scaling>
        <c:delete val="1"/>
        <c:axPos val="b"/>
        <c:numFmt formatCode="[$-411]ge" sourceLinked="1"/>
        <c:majorTickMark val="out"/>
        <c:minorTickMark val="none"/>
        <c:tickLblPos val="none"/>
        <c:crossAx val="147405832"/>
        <c:crosses val="autoZero"/>
        <c:auto val="1"/>
        <c:lblOffset val="100"/>
        <c:baseTimeUnit val="years"/>
      </c:dateAx>
      <c:valAx>
        <c:axId val="14740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407008"/>
        <c:axId val="14740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7407008"/>
        <c:axId val="147407400"/>
      </c:lineChart>
      <c:dateAx>
        <c:axId val="147407008"/>
        <c:scaling>
          <c:orientation val="minMax"/>
        </c:scaling>
        <c:delete val="1"/>
        <c:axPos val="b"/>
        <c:numFmt formatCode="[$-411]ge" sourceLinked="1"/>
        <c:majorTickMark val="out"/>
        <c:minorTickMark val="none"/>
        <c:tickLblPos val="none"/>
        <c:crossAx val="147407400"/>
        <c:crosses val="autoZero"/>
        <c:auto val="1"/>
        <c:lblOffset val="100"/>
        <c:baseTimeUnit val="years"/>
      </c:dateAx>
      <c:valAx>
        <c:axId val="14740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データ!$CA$6:$CE$6</c:f>
              <c:numCache>
                <c:formatCode>#,##0.00;"△"#,##0.00;"-"</c:formatCode>
                <c:ptCount val="5"/>
                <c:pt idx="0">
                  <c:v>55.6</c:v>
                </c:pt>
                <c:pt idx="1">
                  <c:v>59.46</c:v>
                </c:pt>
                <c:pt idx="2">
                  <c:v>59.08</c:v>
                </c:pt>
                <c:pt idx="3">
                  <c:v>67.7</c:v>
                </c:pt>
                <c:pt idx="4">
                  <c:v>52.1</c:v>
                </c:pt>
              </c:numCache>
            </c:numRef>
          </c:val>
        </c:ser>
        <c:dLbls>
          <c:showLegendKey val="0"/>
          <c:showVal val="0"/>
          <c:showCatName val="0"/>
          <c:showSerName val="0"/>
          <c:showPercent val="0"/>
          <c:showBubbleSize val="0"/>
        </c:dLbls>
        <c:gapWidth val="150"/>
        <c:axId val="632107656"/>
        <c:axId val="63210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60.18</c:v>
                </c:pt>
              </c:numCache>
            </c:numRef>
          </c:val>
          <c:smooth val="0"/>
        </c:ser>
        <c:dLbls>
          <c:showLegendKey val="0"/>
          <c:showVal val="0"/>
          <c:showCatName val="0"/>
          <c:showSerName val="0"/>
          <c:showPercent val="0"/>
          <c:showBubbleSize val="0"/>
        </c:dLbls>
        <c:marker val="1"/>
        <c:smooth val="0"/>
        <c:axId val="632107656"/>
        <c:axId val="632108048"/>
      </c:lineChart>
      <c:dateAx>
        <c:axId val="632107656"/>
        <c:scaling>
          <c:orientation val="minMax"/>
        </c:scaling>
        <c:delete val="1"/>
        <c:axPos val="b"/>
        <c:numFmt formatCode="[$-411]ge" sourceLinked="1"/>
        <c:majorTickMark val="out"/>
        <c:minorTickMark val="none"/>
        <c:tickLblPos val="none"/>
        <c:crossAx val="632108048"/>
        <c:crosses val="autoZero"/>
        <c:auto val="1"/>
        <c:lblOffset val="100"/>
        <c:baseTimeUnit val="years"/>
      </c:dateAx>
      <c:valAx>
        <c:axId val="6321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0C4F2B42-70D7-4C3D-9214-BAE0F67C033C}" type="TxLink">
            <a:rPr lang="ja-JP" altLang="en-US"/>
            <a:pPr/>
            <a:t> </a:t>
          </a:fld>
          <a:endParaRPr lang="ja-JP" altLang="en-US"/>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DFFB72BC-5966-4B2E-BC85-6C983BC9F0E7}"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F6EE4053-7925-46D0-A079-CE6A55BA926D}"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5FA00EF2-60F2-4412-9387-055A69AA1749}" type="TxLink">
            <a:rPr lang="en-US" altLang="ja-JP" sz="900" b="0" i="0" u="none" strike="noStrike" baseline="0">
              <a:solidFill>
                <a:srgbClr val="000000"/>
              </a:solidFill>
              <a:latin typeface="ＭＳ ゴシック"/>
              <a:ea typeface="ＭＳ ゴシック"/>
            </a:rPr>
            <a:pPr algn="r" rtl="0">
              <a:defRPr sz="1000"/>
            </a:pPr>
            <a:t>【357.84】</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9247661C-FFDE-4AAE-991F-BD3B94BFD641}" type="TxLink">
            <a:rPr lang="en-US" altLang="ja-JP" sz="900" b="0" i="0" u="none" strike="noStrike" baseline="0">
              <a:solidFill>
                <a:srgbClr val="000000"/>
              </a:solidFill>
              <a:latin typeface="ＭＳ ゴシック"/>
              <a:ea typeface="ＭＳ ゴシック"/>
            </a:rPr>
            <a:pPr algn="r" rtl="0">
              <a:defRPr sz="1000"/>
            </a:pPr>
            <a:t>【92.37】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4F94A6D-7E9C-4B8E-A7A3-5477BF31E029}" type="TxLink">
            <a:rPr lang="en-US" altLang="ja-JP" sz="900" b="0" i="0" u="none" strike="noStrike" baseline="0">
              <a:solidFill>
                <a:srgbClr val="000000"/>
              </a:solidFill>
              <a:latin typeface="ＭＳ ゴシック"/>
              <a:ea typeface="ＭＳ ゴシック"/>
            </a:rPr>
            <a:pPr algn="r" rtl="0">
              <a:defRPr sz="1000"/>
            </a:pPr>
            <a:t>【65.79】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FCE01DF0-13E4-44E7-B568-1DC9BF6EC10C}" type="TxLink">
            <a:rPr lang="en-US" altLang="ja-JP" sz="900" b="0" i="0" u="none" strike="noStrike" baseline="0">
              <a:solidFill>
                <a:srgbClr val="000000"/>
              </a:solidFill>
              <a:latin typeface="ＭＳ ゴシック"/>
              <a:ea typeface="ＭＳ ゴシック"/>
            </a:rPr>
            <a:pPr algn="r" rtl="0">
              <a:defRPr sz="1000"/>
            </a:pPr>
            <a:t>【63.19】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A70C36F-BE56-4995-898B-9E8D6EC67732}" type="TxLink">
            <a:rPr lang="en-US" altLang="ja-JP" sz="900" b="0" i="0" u="none" strike="noStrike" baseline="0">
              <a:solidFill>
                <a:srgbClr val="000000"/>
              </a:solidFill>
              <a:latin typeface="ＭＳ ゴシック"/>
              <a:ea typeface="ＭＳ ゴシック"/>
            </a:rPr>
            <a:pPr algn="r" rtl="0">
              <a:defRPr sz="1000"/>
            </a:pPr>
            <a:t>【0.00】</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4B1EA85A-D295-47D5-B99D-E5D0C542C5DC}"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FF335A59-4DF7-4799-AAD4-E18F8145E07E}"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B60D40D1-2650-4412-AF6D-0B31DA55EE11}" type="TxLink">
            <a:rPr lang="en-US" altLang="ja-JP" sz="900" b="0" i="0" u="none" strike="noStrike" baseline="0">
              <a:solidFill>
                <a:srgbClr val="000000"/>
              </a:solidFill>
              <a:latin typeface="ＭＳ ゴシック"/>
              <a:ea typeface="ＭＳ ゴシック"/>
            </a:rPr>
            <a:pPr algn="r" rtl="0">
              <a:defRPr sz="1000"/>
            </a:pPr>
            <a:t>【0.07】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静岡県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3"/>
      <c r="AE7" s="3"/>
      <c r="AF7" s="3"/>
      <c r="AG7" s="3"/>
      <c r="AH7" s="3"/>
      <c r="AI7" s="3"/>
      <c r="AJ7" s="3"/>
      <c r="AK7" s="3"/>
      <c r="AL7" s="67" t="s">
        <v>5</v>
      </c>
      <c r="AM7" s="67"/>
      <c r="AN7" s="67"/>
      <c r="AO7" s="67"/>
      <c r="AP7" s="67"/>
      <c r="AQ7" s="67"/>
      <c r="AR7" s="67"/>
      <c r="AS7" s="67"/>
      <c r="AT7" s="67" t="s">
        <v>6</v>
      </c>
      <c r="AU7" s="67"/>
      <c r="AV7" s="67"/>
      <c r="AW7" s="67"/>
      <c r="AX7" s="67"/>
      <c r="AY7" s="67"/>
      <c r="AZ7" s="67"/>
      <c r="BA7" s="67"/>
      <c r="BB7" s="67" t="s">
        <v>7</v>
      </c>
      <c r="BC7" s="67"/>
      <c r="BD7" s="67"/>
      <c r="BE7" s="67"/>
      <c r="BF7" s="67"/>
      <c r="BG7" s="67"/>
      <c r="BH7" s="67"/>
      <c r="BI7" s="67"/>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3770619</v>
      </c>
      <c r="AM8" s="64"/>
      <c r="AN8" s="64"/>
      <c r="AO8" s="64"/>
      <c r="AP8" s="64"/>
      <c r="AQ8" s="64"/>
      <c r="AR8" s="64"/>
      <c r="AS8" s="64"/>
      <c r="AT8" s="56">
        <f>データ!S6</f>
        <v>7777.42</v>
      </c>
      <c r="AU8" s="56"/>
      <c r="AV8" s="56"/>
      <c r="AW8" s="56"/>
      <c r="AX8" s="56"/>
      <c r="AY8" s="56"/>
      <c r="AZ8" s="56"/>
      <c r="BA8" s="56"/>
      <c r="BB8" s="56">
        <f>データ!T6</f>
        <v>484.82</v>
      </c>
      <c r="BC8" s="56"/>
      <c r="BD8" s="56"/>
      <c r="BE8" s="56"/>
      <c r="BF8" s="56"/>
      <c r="BG8" s="56"/>
      <c r="BH8" s="56"/>
      <c r="BI8" s="56"/>
      <c r="BJ8" s="3"/>
      <c r="BK8" s="3"/>
      <c r="BL8" s="65" t="s">
        <v>9</v>
      </c>
      <c r="BM8" s="66"/>
      <c r="BN8" s="7" t="s">
        <v>10</v>
      </c>
      <c r="BO8" s="8"/>
      <c r="BP8" s="8"/>
      <c r="BQ8" s="8"/>
      <c r="BR8" s="8"/>
      <c r="BS8" s="8"/>
      <c r="BT8" s="8"/>
      <c r="BU8" s="8"/>
      <c r="BV8" s="8"/>
      <c r="BW8" s="8"/>
      <c r="BX8" s="8"/>
      <c r="BY8" s="9"/>
    </row>
    <row r="9" spans="1:78" ht="18.75" customHeight="1" x14ac:dyDescent="0.2">
      <c r="A9" s="2"/>
      <c r="B9" s="67" t="s">
        <v>11</v>
      </c>
      <c r="C9" s="67"/>
      <c r="D9" s="67"/>
      <c r="E9" s="67"/>
      <c r="F9" s="67"/>
      <c r="G9" s="67"/>
      <c r="H9" s="67"/>
      <c r="I9" s="67" t="s">
        <v>12</v>
      </c>
      <c r="J9" s="67"/>
      <c r="K9" s="67"/>
      <c r="L9" s="67"/>
      <c r="M9" s="67"/>
      <c r="N9" s="67"/>
      <c r="O9" s="67"/>
      <c r="P9" s="67" t="s">
        <v>13</v>
      </c>
      <c r="Q9" s="67"/>
      <c r="R9" s="67"/>
      <c r="S9" s="67"/>
      <c r="T9" s="67"/>
      <c r="U9" s="67"/>
      <c r="V9" s="67"/>
      <c r="W9" s="67" t="s">
        <v>14</v>
      </c>
      <c r="X9" s="67"/>
      <c r="Y9" s="67"/>
      <c r="Z9" s="67"/>
      <c r="AA9" s="67"/>
      <c r="AB9" s="67"/>
      <c r="AC9" s="67"/>
      <c r="AD9" s="67" t="s">
        <v>15</v>
      </c>
      <c r="AE9" s="67"/>
      <c r="AF9" s="67"/>
      <c r="AG9" s="67"/>
      <c r="AH9" s="67"/>
      <c r="AI9" s="67"/>
      <c r="AJ9" s="67"/>
      <c r="AK9" s="3"/>
      <c r="AL9" s="67" t="s">
        <v>16</v>
      </c>
      <c r="AM9" s="67"/>
      <c r="AN9" s="67"/>
      <c r="AO9" s="67"/>
      <c r="AP9" s="67"/>
      <c r="AQ9" s="67"/>
      <c r="AR9" s="67"/>
      <c r="AS9" s="67"/>
      <c r="AT9" s="67" t="s">
        <v>17</v>
      </c>
      <c r="AU9" s="67"/>
      <c r="AV9" s="67"/>
      <c r="AW9" s="67"/>
      <c r="AX9" s="67"/>
      <c r="AY9" s="67"/>
      <c r="AZ9" s="67"/>
      <c r="BA9" s="67"/>
      <c r="BB9" s="67" t="s">
        <v>18</v>
      </c>
      <c r="BC9" s="67"/>
      <c r="BD9" s="67"/>
      <c r="BE9" s="67"/>
      <c r="BF9" s="67"/>
      <c r="BG9" s="67"/>
      <c r="BH9" s="67"/>
      <c r="BI9" s="67"/>
      <c r="BJ9" s="3"/>
      <c r="BK9" s="3"/>
      <c r="BL9" s="68" t="s">
        <v>19</v>
      </c>
      <c r="BM9" s="69"/>
      <c r="BN9" s="10" t="s">
        <v>20</v>
      </c>
      <c r="BO9" s="11"/>
      <c r="BP9" s="11"/>
      <c r="BQ9" s="11"/>
      <c r="BR9" s="11"/>
      <c r="BS9" s="11"/>
      <c r="BT9" s="11"/>
      <c r="BU9" s="11"/>
      <c r="BV9" s="11"/>
      <c r="BW9" s="11"/>
      <c r="BX9" s="11"/>
      <c r="BY9" s="12"/>
    </row>
    <row r="10" spans="1:78" ht="18.75" customHeight="1" x14ac:dyDescent="0.2">
      <c r="A10" s="2"/>
      <c r="B10" s="56" t="str">
        <f>データ!M6</f>
        <v>-</v>
      </c>
      <c r="C10" s="56"/>
      <c r="D10" s="56"/>
      <c r="E10" s="56"/>
      <c r="F10" s="56"/>
      <c r="G10" s="56"/>
      <c r="H10" s="56"/>
      <c r="I10" s="56" t="str">
        <f>データ!N6</f>
        <v>該当数値なし</v>
      </c>
      <c r="J10" s="56"/>
      <c r="K10" s="56"/>
      <c r="L10" s="56"/>
      <c r="M10" s="56"/>
      <c r="N10" s="56"/>
      <c r="O10" s="56"/>
      <c r="P10" s="56">
        <f>データ!O6</f>
        <v>54.38</v>
      </c>
      <c r="Q10" s="56"/>
      <c r="R10" s="56"/>
      <c r="S10" s="56"/>
      <c r="T10" s="56"/>
      <c r="U10" s="56"/>
      <c r="V10" s="56"/>
      <c r="W10" s="56">
        <f>データ!P6</f>
        <v>100</v>
      </c>
      <c r="X10" s="56"/>
      <c r="Y10" s="56"/>
      <c r="Z10" s="56"/>
      <c r="AA10" s="56"/>
      <c r="AB10" s="56"/>
      <c r="AC10" s="56"/>
      <c r="AD10" s="64">
        <f>データ!Q6</f>
        <v>0</v>
      </c>
      <c r="AE10" s="64"/>
      <c r="AF10" s="64"/>
      <c r="AG10" s="64"/>
      <c r="AH10" s="64"/>
      <c r="AI10" s="64"/>
      <c r="AJ10" s="64"/>
      <c r="AK10" s="2"/>
      <c r="AL10" s="64">
        <f>データ!U6</f>
        <v>838423</v>
      </c>
      <c r="AM10" s="64"/>
      <c r="AN10" s="64"/>
      <c r="AO10" s="64"/>
      <c r="AP10" s="64"/>
      <c r="AQ10" s="64"/>
      <c r="AR10" s="64"/>
      <c r="AS10" s="64"/>
      <c r="AT10" s="56">
        <f>データ!V6</f>
        <v>173.95</v>
      </c>
      <c r="AU10" s="56"/>
      <c r="AV10" s="56"/>
      <c r="AW10" s="56"/>
      <c r="AX10" s="56"/>
      <c r="AY10" s="56"/>
      <c r="AZ10" s="56"/>
      <c r="BA10" s="56"/>
      <c r="BB10" s="56">
        <f>データ!W6</f>
        <v>4819.91</v>
      </c>
      <c r="BC10" s="56"/>
      <c r="BD10" s="56"/>
      <c r="BE10" s="56"/>
      <c r="BF10" s="56"/>
      <c r="BG10" s="56"/>
      <c r="BH10" s="56"/>
      <c r="BI10" s="56"/>
      <c r="BJ10" s="2"/>
      <c r="BK10" s="2"/>
      <c r="BL10" s="57" t="s">
        <v>21</v>
      </c>
      <c r="BM10" s="5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sheet="1" objects="1" scenarios="1" formatCells="0" formatColumns="0" formatRows="0"/>
  <mergeCells count="55">
    <mergeCell ref="BB7:BI7"/>
    <mergeCell ref="AL8:AS8"/>
    <mergeCell ref="AT8:BA8"/>
    <mergeCell ref="B2:BZ4"/>
    <mergeCell ref="B6:AC6"/>
    <mergeCell ref="B7:H7"/>
    <mergeCell ref="I7:O7"/>
    <mergeCell ref="P7:V7"/>
    <mergeCell ref="W7:AC7"/>
    <mergeCell ref="AL7:AS7"/>
    <mergeCell ref="AT7:BA7"/>
    <mergeCell ref="B8:H8"/>
    <mergeCell ref="I8:O8"/>
    <mergeCell ref="P8:V8"/>
    <mergeCell ref="W8:AC8"/>
    <mergeCell ref="BL8:BM8"/>
    <mergeCell ref="B9:H9"/>
    <mergeCell ref="I9:O9"/>
    <mergeCell ref="P9:V9"/>
    <mergeCell ref="W9:AC9"/>
    <mergeCell ref="AD9:AJ9"/>
    <mergeCell ref="AL9:AS9"/>
    <mergeCell ref="AT9:BA9"/>
    <mergeCell ref="BB9:BI9"/>
    <mergeCell ref="BL9:BM9"/>
    <mergeCell ref="BB8:BI8"/>
    <mergeCell ref="BL45:BZ46"/>
    <mergeCell ref="AT10:BA10"/>
    <mergeCell ref="BB10:BI10"/>
    <mergeCell ref="BL10:BM10"/>
    <mergeCell ref="BL11:BZ13"/>
    <mergeCell ref="B14:BJ15"/>
    <mergeCell ref="BL14:BZ15"/>
    <mergeCell ref="B10:H10"/>
    <mergeCell ref="I10:O10"/>
    <mergeCell ref="P10:V10"/>
    <mergeCell ref="W10:AC10"/>
    <mergeCell ref="AD10:AJ10"/>
    <mergeCell ref="AL10:AS10"/>
    <mergeCell ref="BL16:BZ44"/>
    <mergeCell ref="C34:P35"/>
    <mergeCell ref="R34:AE35"/>
    <mergeCell ref="AG34:AT35"/>
    <mergeCell ref="AV34:BI35"/>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AY1" workbookViewId="0">
      <selection activeCell="BI8" sqref="BI8"/>
    </sheetView>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220001</v>
      </c>
      <c r="D6" s="31">
        <f t="shared" si="3"/>
        <v>47</v>
      </c>
      <c r="E6" s="31">
        <f t="shared" si="3"/>
        <v>17</v>
      </c>
      <c r="F6" s="31">
        <f t="shared" si="3"/>
        <v>3</v>
      </c>
      <c r="G6" s="31">
        <f t="shared" si="3"/>
        <v>0</v>
      </c>
      <c r="H6" s="31" t="str">
        <f t="shared" si="3"/>
        <v>静岡県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54.38</v>
      </c>
      <c r="P6" s="32">
        <f t="shared" si="3"/>
        <v>100</v>
      </c>
      <c r="Q6" s="32">
        <f t="shared" si="3"/>
        <v>0</v>
      </c>
      <c r="R6" s="32">
        <f t="shared" si="3"/>
        <v>3770619</v>
      </c>
      <c r="S6" s="32">
        <f t="shared" si="3"/>
        <v>7777.42</v>
      </c>
      <c r="T6" s="32">
        <f t="shared" si="3"/>
        <v>484.82</v>
      </c>
      <c r="U6" s="32">
        <f t="shared" si="3"/>
        <v>838423</v>
      </c>
      <c r="V6" s="32">
        <f t="shared" si="3"/>
        <v>173.95</v>
      </c>
      <c r="W6" s="32">
        <f t="shared" si="3"/>
        <v>4819.91</v>
      </c>
      <c r="X6" s="33">
        <f>IF(X7="",NA(),X7)</f>
        <v>81.819999999999993</v>
      </c>
      <c r="Y6" s="33">
        <f t="shared" ref="Y6:AG6" si="4">IF(Y7="",NA(),Y7)</f>
        <v>80.61</v>
      </c>
      <c r="Z6" s="33">
        <f t="shared" si="4"/>
        <v>86.06</v>
      </c>
      <c r="AA6" s="33">
        <f t="shared" si="4"/>
        <v>87.83</v>
      </c>
      <c r="AB6" s="33">
        <f t="shared" si="4"/>
        <v>86.74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213.7</v>
      </c>
      <c r="BF6" s="33">
        <f t="shared" ref="BF6:BN6" si="7">IF(BF7="",NA(),BF7)</f>
        <v>196.74</v>
      </c>
      <c r="BG6" s="33">
        <f t="shared" si="7"/>
        <v>238.26</v>
      </c>
      <c r="BH6" s="33">
        <f t="shared" si="7"/>
        <v>242.94</v>
      </c>
      <c r="BI6" s="33">
        <f t="shared" si="7"/>
        <v>241.94</v>
      </c>
      <c r="BJ6" s="33">
        <f t="shared" si="7"/>
        <v>479.57</v>
      </c>
      <c r="BK6" s="33">
        <f t="shared" si="7"/>
        <v>376.18</v>
      </c>
      <c r="BL6" s="33">
        <f t="shared" si="7"/>
        <v>385.46</v>
      </c>
      <c r="BM6" s="33">
        <f t="shared" si="7"/>
        <v>350.99</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55.6</v>
      </c>
      <c r="CB6" s="33">
        <f t="shared" ref="CB6:CJ6" si="9">IF(CB7="",NA(),CB7)</f>
        <v>59.46</v>
      </c>
      <c r="CC6" s="33">
        <f t="shared" si="9"/>
        <v>59.08</v>
      </c>
      <c r="CD6" s="33">
        <f t="shared" si="9"/>
        <v>67.7</v>
      </c>
      <c r="CE6" s="33">
        <f t="shared" si="9"/>
        <v>52.1</v>
      </c>
      <c r="CF6" s="33">
        <f t="shared" si="9"/>
        <v>68.48</v>
      </c>
      <c r="CG6" s="33">
        <f t="shared" si="9"/>
        <v>74.37</v>
      </c>
      <c r="CH6" s="33">
        <f t="shared" si="9"/>
        <v>72.790000000000006</v>
      </c>
      <c r="CI6" s="33">
        <f t="shared" si="9"/>
        <v>84.43</v>
      </c>
      <c r="CJ6" s="33">
        <f t="shared" si="9"/>
        <v>60.18</v>
      </c>
      <c r="CK6" s="32" t="str">
        <f>IF(CK7="","",IF(CK7="-","【-】","【"&amp;SUBSTITUTE(TEXT(CK7,"#,##0.00"),"-","△")&amp;"】"))</f>
        <v>【63.19】</v>
      </c>
      <c r="CL6" s="33">
        <f>IF(CL7="",NA(),CL7)</f>
        <v>66.86</v>
      </c>
      <c r="CM6" s="33">
        <f t="shared" ref="CM6:CU6" si="10">IF(CM7="",NA(),CM7)</f>
        <v>65.25</v>
      </c>
      <c r="CN6" s="33">
        <f t="shared" si="10"/>
        <v>72.03</v>
      </c>
      <c r="CO6" s="33">
        <f t="shared" si="10"/>
        <v>70.42</v>
      </c>
      <c r="CP6" s="33">
        <f t="shared" si="10"/>
        <v>64.099999999999994</v>
      </c>
      <c r="CQ6" s="33">
        <f t="shared" si="10"/>
        <v>63.22</v>
      </c>
      <c r="CR6" s="33">
        <f t="shared" si="10"/>
        <v>60.25</v>
      </c>
      <c r="CS6" s="33">
        <f t="shared" si="10"/>
        <v>62.32</v>
      </c>
      <c r="CT6" s="33">
        <f t="shared" si="10"/>
        <v>64.010000000000005</v>
      </c>
      <c r="CU6" s="33">
        <f t="shared" si="10"/>
        <v>66.02</v>
      </c>
      <c r="CV6" s="32" t="str">
        <f>IF(CV7="","",IF(CV7="-","【-】","【"&amp;SUBSTITUTE(TEXT(CV7,"#,##0.00"),"-","△")&amp;"】"))</f>
        <v>【65.79】</v>
      </c>
      <c r="CW6" s="33">
        <f>IF(CW7="",NA(),CW7)</f>
        <v>90.35</v>
      </c>
      <c r="CX6" s="33">
        <f t="shared" ref="CX6:DF6" si="11">IF(CX7="",NA(),CX7)</f>
        <v>90.8</v>
      </c>
      <c r="CY6" s="33">
        <f t="shared" si="11"/>
        <v>92.46</v>
      </c>
      <c r="CZ6" s="33">
        <f t="shared" si="11"/>
        <v>92.46</v>
      </c>
      <c r="DA6" s="33">
        <f t="shared" si="11"/>
        <v>93.27</v>
      </c>
      <c r="DB6" s="33">
        <f t="shared" si="11"/>
        <v>86.58</v>
      </c>
      <c r="DC6" s="33">
        <f t="shared" si="11"/>
        <v>87.56</v>
      </c>
      <c r="DD6" s="33">
        <f t="shared" si="11"/>
        <v>87.52</v>
      </c>
      <c r="DE6" s="33">
        <f t="shared" si="11"/>
        <v>87.99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7.0000000000000007E-2</v>
      </c>
      <c r="EN6" s="32" t="str">
        <f>IF(EN7="","",IF(EN7="-","【-】","【"&amp;SUBSTITUTE(TEXT(EN7,"#,##0.00"),"-","△")&amp;"】"))</f>
        <v>【0.07】</v>
      </c>
    </row>
    <row r="7" spans="1:144" s="34" customFormat="1" x14ac:dyDescent="0.2">
      <c r="A7" s="26"/>
      <c r="B7" s="35">
        <v>2015</v>
      </c>
      <c r="C7" s="35">
        <v>220001</v>
      </c>
      <c r="D7" s="35">
        <v>47</v>
      </c>
      <c r="E7" s="35">
        <v>17</v>
      </c>
      <c r="F7" s="35">
        <v>3</v>
      </c>
      <c r="G7" s="35">
        <v>0</v>
      </c>
      <c r="H7" s="35" t="s">
        <v>96</v>
      </c>
      <c r="I7" s="35" t="s">
        <v>97</v>
      </c>
      <c r="J7" s="35" t="s">
        <v>98</v>
      </c>
      <c r="K7" s="35" t="s">
        <v>99</v>
      </c>
      <c r="L7" s="35" t="s">
        <v>100</v>
      </c>
      <c r="M7" s="36" t="s">
        <v>101</v>
      </c>
      <c r="N7" s="36" t="s">
        <v>102</v>
      </c>
      <c r="O7" s="36">
        <v>54.38</v>
      </c>
      <c r="P7" s="36">
        <v>100</v>
      </c>
      <c r="Q7" s="36">
        <v>0</v>
      </c>
      <c r="R7" s="36">
        <v>3770619</v>
      </c>
      <c r="S7" s="36">
        <v>7777.42</v>
      </c>
      <c r="T7" s="36">
        <v>484.82</v>
      </c>
      <c r="U7" s="36">
        <v>838423</v>
      </c>
      <c r="V7" s="36">
        <v>173.95</v>
      </c>
      <c r="W7" s="36">
        <v>4819.91</v>
      </c>
      <c r="X7" s="36">
        <v>81.819999999999993</v>
      </c>
      <c r="Y7" s="36">
        <v>80.61</v>
      </c>
      <c r="Z7" s="36">
        <v>86.06</v>
      </c>
      <c r="AA7" s="36">
        <v>87.83</v>
      </c>
      <c r="AB7" s="36">
        <v>86.74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213.7</v>
      </c>
      <c r="BF7" s="36">
        <v>196.74</v>
      </c>
      <c r="BG7" s="36">
        <v>238.26</v>
      </c>
      <c r="BH7" s="36">
        <v>242.94</v>
      </c>
      <c r="BI7" s="36">
        <v>241.94</v>
      </c>
      <c r="BJ7" s="36">
        <v>479.57</v>
      </c>
      <c r="BK7" s="36">
        <v>376.18</v>
      </c>
      <c r="BL7" s="36">
        <v>385.46</v>
      </c>
      <c r="BM7" s="36">
        <v>350.99</v>
      </c>
      <c r="BN7" s="36">
        <v>359.02</v>
      </c>
      <c r="BO7" s="36">
        <v>357.84</v>
      </c>
      <c r="BP7" s="36">
        <v>0</v>
      </c>
      <c r="BQ7" s="36">
        <v>0</v>
      </c>
      <c r="BR7" s="36">
        <v>0</v>
      </c>
      <c r="BS7" s="36">
        <v>0</v>
      </c>
      <c r="BT7" s="36">
        <v>0</v>
      </c>
      <c r="BU7" s="36">
        <v>0</v>
      </c>
      <c r="BV7" s="36">
        <v>0</v>
      </c>
      <c r="BW7" s="36">
        <v>0</v>
      </c>
      <c r="BX7" s="36">
        <v>0</v>
      </c>
      <c r="BY7" s="36">
        <v>0</v>
      </c>
      <c r="BZ7" s="36">
        <v>0</v>
      </c>
      <c r="CA7" s="36">
        <v>55.6</v>
      </c>
      <c r="CB7" s="36">
        <v>59.46</v>
      </c>
      <c r="CC7" s="36">
        <v>59.08</v>
      </c>
      <c r="CD7" s="36">
        <v>67.7</v>
      </c>
      <c r="CE7" s="36">
        <v>52.1</v>
      </c>
      <c r="CF7" s="36">
        <v>68.48</v>
      </c>
      <c r="CG7" s="36">
        <v>74.37</v>
      </c>
      <c r="CH7" s="36">
        <v>72.790000000000006</v>
      </c>
      <c r="CI7" s="36">
        <v>84.43</v>
      </c>
      <c r="CJ7" s="36">
        <v>60.18</v>
      </c>
      <c r="CK7" s="36">
        <v>63.19</v>
      </c>
      <c r="CL7" s="36">
        <v>66.86</v>
      </c>
      <c r="CM7" s="36">
        <v>65.25</v>
      </c>
      <c r="CN7" s="36">
        <v>72.03</v>
      </c>
      <c r="CO7" s="36">
        <v>70.42</v>
      </c>
      <c r="CP7" s="36">
        <v>64.099999999999994</v>
      </c>
      <c r="CQ7" s="36">
        <v>63.22</v>
      </c>
      <c r="CR7" s="36">
        <v>60.25</v>
      </c>
      <c r="CS7" s="36">
        <v>62.32</v>
      </c>
      <c r="CT7" s="36">
        <v>64.010000000000005</v>
      </c>
      <c r="CU7" s="36">
        <v>66.02</v>
      </c>
      <c r="CV7" s="36">
        <v>65.790000000000006</v>
      </c>
      <c r="CW7" s="36">
        <v>90.35</v>
      </c>
      <c r="CX7" s="36">
        <v>90.8</v>
      </c>
      <c r="CY7" s="36">
        <v>92.46</v>
      </c>
      <c r="CZ7" s="36">
        <v>92.46</v>
      </c>
      <c r="DA7" s="36">
        <v>93.27</v>
      </c>
      <c r="DB7" s="36">
        <v>86.58</v>
      </c>
      <c r="DC7" s="36">
        <v>87.56</v>
      </c>
      <c r="DD7" s="36">
        <v>87.52</v>
      </c>
      <c r="DE7" s="36">
        <v>87.99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2017-02-15T00:30:04Z</cp:lastPrinted>
  <dcterms:created xsi:type="dcterms:W3CDTF">2017-02-08T02:56:32Z</dcterms:created>
  <dcterms:modified xsi:type="dcterms:W3CDTF">2017-02-27T05:33:37Z</dcterms:modified>
  <cp:category/>
</cp:coreProperties>
</file>