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2静岡県（都道府県）\"/>
    </mc:Choice>
  </mc:AlternateContent>
  <workbookProtection workbookAlgorithmName="SHA-512" workbookHashValue="UaikZJuvGpH2sSc55zEnbnB/bnULbeVUfoSAb5eAAgUWMlft7WQLfQJsDbCnfmoFBwU85CcDFznEFt/PX1ZHoQ==" workbookSaltValue="3k0LuYdhCk8/zINVGFIPtA=="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<sst xmlns="http://schemas.openxmlformats.org/spreadsheetml/2006/main" count="220" uniqueCount="107">
  <si>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</si>
  <si>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</si>
  <si>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</si>
  <si>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</si>
  <si>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</si>
  <si>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</si>
  <si>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</si>
  <si>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</si>
  <si>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</si>
  <si>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</si>
  <si>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</si>
  <si>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</si>
  <si>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</si>
  <si>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</si>
  <si>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</si>
  <si>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</si>
  <si>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</si>
  <si>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</si>
  <si>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</si>
  <si>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</si>
  <si>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</si>
  <si>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</si>
  <si>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</si>
  <si>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</si>
  <si>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</si>
  <si>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</si>
  <si>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</si>
  <si>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</si>
  <si>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</si>
  <si>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</si>
  <si>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</si>
  <si>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</si>
  <si>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</si>
  <si>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</si>
  <si>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</si>
  <si>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</si>
  <si>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</si>
  <si>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</si>
  <si>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</si>
  <si>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</si>
  <si>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</si>
  <si>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</si>
  <si>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</si>
  <si>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</si>
  <si>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</si>
  <si>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</si>
  <si>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</si>
  <si>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</si>
  <si>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</si>
  <si>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</si>
  <si>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</si>
  <si>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</si>
  <si>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</si>
  <si>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</si>
  <si>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</si>
  <si>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</si>
  <si>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</si>
  <si>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</si>
  <si>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</si>
  <si>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</si>
  <si>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</si>
  <si>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</si>
  <si>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</si>
  <si>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</si>
  <si>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</si>
  <si>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</si>
  <si>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</si>
  <si>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</si>
  <si>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</si>
  <si>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</si>
  <si>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</si>
  <si>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</si>
  <si>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</si>
  <si>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</si>
  <si>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</si>
  <si>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</si>
  <si>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</si>
  <si>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</si>
  <si>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</si>
  <si>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</si>
  <si>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</si>
  <si>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</si>
  <si>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</si>
  <si>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</si>
  <si>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</si>
  <si>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</si>
  <si>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</si>
  <si>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</si>
  <si>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</si>
  <si>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</si>
  <si>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</si>
  <si>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</si>
  <si>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</si>
  <si>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静岡県大井川広域水道企業団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</si>
  <si>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</si>
  <si>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</si>
  <si>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</si>
  <si>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</si>
  <si>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</si>
  <si>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</si>
  <si>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</si>
  <si>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</si>
  <si>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</si>
  <si>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</si>
  <si>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供給開始後、30年弱経過しており、電気・機械設備は耐用年数を迎え随時更新を実施しているが、管路については未だ更新時期を迎えていない。今後の管路更新時期を鑑み的確な管路更新を実施していく。</t>
    <phoneticPr fontId="4"/>
  </si>
  <si>
    <t xml:space="preserve">・経営の健全性
　①経常収支比率は、100％以上で平均値以上である。②累積欠損金は生じていない。③流動比率は会計制度改正に伴い平成26年度値は低下したが、今回は好転している。平均値に比べ低い値であるが、少しずつ好転していく。④企業債残高対給水収益比率は企業債残高の漸減に伴い好転している。⑤料金回収率は100％以上で平均値以上である。なお、会計制度改正に伴い平成26年度値は低下したが、今回は好転している。⑥給水原価は平均値以上であり、経年比較は好転している。
　以上により経営の健全性は概ね確保されている。
・効率性
⑦施設利用率は65％で推移しており平均値を上回っている。
</t>
    <phoneticPr fontId="4"/>
  </si>
  <si>
    <t xml:space="preserve"> 経営状況は毎年黒字であること、会計制度改正に伴い一旦悪化した指標もあるが好転し運営に支障はないこと、料金関係指標は良好であること等により、健全性は概ね保たれている。
 今後見込まれる企業債の漸減、設備等更新事業等を勘案しながら引き続き的確な財政運営を行い、将来に渡る安定供給や経営の健全性の確保に努め事業運営していく。
</t>
    <rPh sb="149" eb="15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</si>
</sst>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0.18</c:v>
                </c:pt>
                <c:pt idx="4">
                  <c:v>0</c:v>
                </c:pt>
              </c:numCache>
            </c:numRef>
          </c:val>
        </c:ser>
        <c:dLbls>
          <c:showLegendKey val="0"/>
          <c:showVal val="0"/>
          <c:showCatName val="0"/>
          <c:showSerName val="0"/>
          <c:showPercent val="0"/>
          <c:showBubbleSize val="0"/>
        </c:dLbls>
        <c:gapWidth val="150"/>
        <c:axId val="230784056"/>
        <c:axId val="15296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30784056"/>
        <c:axId val="152968752"/>
      </c:lineChart>
      <c:dateAx>
        <c:axId val="230784056"/>
        <c:scaling>
          <c:orientation val="minMax"/>
        </c:scaling>
        <c:delete val="1"/>
        <c:axPos val="b"/>
        <c:numFmt formatCode="ge" sourceLinked="1"/>
        <c:majorTickMark val="none"/>
        <c:minorTickMark val="none"/>
        <c:tickLblPos val="none"/>
        <c:crossAx val="152968752"/>
        <c:crosses val="autoZero"/>
        <c:auto val="1"/>
        <c:lblOffset val="100"/>
        <c:baseTimeUnit val="years"/>
      </c:dateAx>
      <c:valAx>
        <c:axId val="15296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8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66.41</c:v>
                </c:pt>
                <c:pt idx="1">
                  <c:v>65.959999999999994</c:v>
                </c:pt>
                <c:pt idx="2">
                  <c:v>65.73</c:v>
                </c:pt>
                <c:pt idx="3">
                  <c:v>65.319999999999993</c:v>
                </c:pt>
                <c:pt idx="4">
                  <c:v>65.41</c:v>
                </c:pt>
              </c:numCache>
            </c:numRef>
          </c:val>
        </c:ser>
        <c:dLbls>
          <c:showLegendKey val="0"/>
          <c:showVal val="0"/>
          <c:showCatName val="0"/>
          <c:showSerName val="0"/>
          <c:showPercent val="0"/>
          <c:showBubbleSize val="0"/>
        </c:dLbls>
        <c:gapWidth val="150"/>
        <c:axId val="231290816"/>
        <c:axId val="3950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31290816"/>
        <c:axId val="395004032"/>
      </c:lineChart>
      <c:dateAx>
        <c:axId val="231290816"/>
        <c:scaling>
          <c:orientation val="minMax"/>
        </c:scaling>
        <c:delete val="1"/>
        <c:axPos val="b"/>
        <c:numFmt formatCode="ge" sourceLinked="1"/>
        <c:majorTickMark val="none"/>
        <c:minorTickMark val="none"/>
        <c:tickLblPos val="none"/>
        <c:crossAx val="395004032"/>
        <c:crosses val="autoZero"/>
        <c:auto val="1"/>
        <c:lblOffset val="100"/>
        <c:baseTimeUnit val="years"/>
      </c:dateAx>
      <c:valAx>
        <c:axId val="3950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104.4</c:v>
                </c:pt>
                <c:pt idx="1">
                  <c:v>105.13</c:v>
                </c:pt>
                <c:pt idx="2">
                  <c:v>105.25</c:v>
                </c:pt>
                <c:pt idx="3">
                  <c:v>106.16</c:v>
                </c:pt>
                <c:pt idx="4">
                  <c:v>105.98</c:v>
                </c:pt>
              </c:numCache>
            </c:numRef>
          </c:val>
        </c:ser>
        <c:dLbls>
          <c:showLegendKey val="0"/>
          <c:showVal val="0"/>
          <c:showCatName val="0"/>
          <c:showSerName val="0"/>
          <c:showPercent val="0"/>
          <c:showBubbleSize val="0"/>
        </c:dLbls>
        <c:gapWidth val="150"/>
        <c:axId val="231180464"/>
        <c:axId val="39500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31180464"/>
        <c:axId val="395005208"/>
      </c:lineChart>
      <c:dateAx>
        <c:axId val="231180464"/>
        <c:scaling>
          <c:orientation val="minMax"/>
        </c:scaling>
        <c:delete val="1"/>
        <c:axPos val="b"/>
        <c:numFmt formatCode="ge" sourceLinked="1"/>
        <c:majorTickMark val="none"/>
        <c:minorTickMark val="none"/>
        <c:tickLblPos val="none"/>
        <c:crossAx val="395005208"/>
        <c:crosses val="autoZero"/>
        <c:auto val="1"/>
        <c:lblOffset val="100"/>
        <c:baseTimeUnit val="years"/>
      </c:dateAx>
      <c:valAx>
        <c:axId val="39500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8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136.41999999999999</c:v>
                </c:pt>
                <c:pt idx="1">
                  <c:v>140.86000000000001</c:v>
                </c:pt>
                <c:pt idx="2">
                  <c:v>145.61000000000001</c:v>
                </c:pt>
                <c:pt idx="3">
                  <c:v>121.17</c:v>
                </c:pt>
                <c:pt idx="4">
                  <c:v>127.38</c:v>
                </c:pt>
              </c:numCache>
            </c:numRef>
          </c:val>
        </c:ser>
        <c:dLbls>
          <c:showLegendKey val="0"/>
          <c:showVal val="0"/>
          <c:showCatName val="0"/>
          <c:showSerName val="0"/>
          <c:showPercent val="0"/>
          <c:showBubbleSize val="0"/>
        </c:dLbls>
        <c:gapWidth val="150"/>
        <c:axId val="230813392"/>
        <c:axId val="2309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30813392"/>
        <c:axId val="230906976"/>
      </c:lineChart>
      <c:dateAx>
        <c:axId val="230813392"/>
        <c:scaling>
          <c:orientation val="minMax"/>
        </c:scaling>
        <c:delete val="1"/>
        <c:axPos val="b"/>
        <c:numFmt formatCode="ge" sourceLinked="1"/>
        <c:majorTickMark val="none"/>
        <c:minorTickMark val="none"/>
        <c:tickLblPos val="none"/>
        <c:crossAx val="230906976"/>
        <c:crosses val="autoZero"/>
        <c:auto val="1"/>
        <c:lblOffset val="100"/>
        <c:baseTimeUnit val="years"/>
      </c:dateAx>
      <c:valAx>
        <c:axId val="23090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81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22.18</c:v>
                </c:pt>
                <c:pt idx="1">
                  <c:v>22.93</c:v>
                </c:pt>
                <c:pt idx="2">
                  <c:v>23.67</c:v>
                </c:pt>
                <c:pt idx="3">
                  <c:v>42.35</c:v>
                </c:pt>
                <c:pt idx="4">
                  <c:v>44.55</c:v>
                </c:pt>
              </c:numCache>
            </c:numRef>
          </c:val>
        </c:ser>
        <c:dLbls>
          <c:showLegendKey val="0"/>
          <c:showVal val="0"/>
          <c:showCatName val="0"/>
          <c:showSerName val="0"/>
          <c:showPercent val="0"/>
          <c:showBubbleSize val="0"/>
        </c:dLbls>
        <c:gapWidth val="150"/>
        <c:axId val="231497008"/>
        <c:axId val="23146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31497008"/>
        <c:axId val="231462352"/>
      </c:lineChart>
      <c:dateAx>
        <c:axId val="231497008"/>
        <c:scaling>
          <c:orientation val="minMax"/>
        </c:scaling>
        <c:delete val="1"/>
        <c:axPos val="b"/>
        <c:numFmt formatCode="ge" sourceLinked="1"/>
        <c:majorTickMark val="none"/>
        <c:minorTickMark val="none"/>
        <c:tickLblPos val="none"/>
        <c:crossAx val="231462352"/>
        <c:crosses val="autoZero"/>
        <c:auto val="1"/>
        <c:lblOffset val="100"/>
        <c:baseTimeUnit val="years"/>
      </c:dateAx>
      <c:valAx>
        <c:axId val="23146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9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470968"/>
        <c:axId val="23007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31470968"/>
        <c:axId val="230075888"/>
      </c:lineChart>
      <c:dateAx>
        <c:axId val="231470968"/>
        <c:scaling>
          <c:orientation val="minMax"/>
        </c:scaling>
        <c:delete val="1"/>
        <c:axPos val="b"/>
        <c:numFmt formatCode="ge" sourceLinked="1"/>
        <c:majorTickMark val="none"/>
        <c:minorTickMark val="none"/>
        <c:tickLblPos val="none"/>
        <c:crossAx val="230075888"/>
        <c:crosses val="autoZero"/>
        <c:auto val="1"/>
        <c:lblOffset val="100"/>
        <c:baseTimeUnit val="years"/>
      </c:dateAx>
      <c:valAx>
        <c:axId val="23007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7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178896"/>
        <c:axId val="23117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31178896"/>
        <c:axId val="231179288"/>
      </c:lineChart>
      <c:dateAx>
        <c:axId val="231178896"/>
        <c:scaling>
          <c:orientation val="minMax"/>
        </c:scaling>
        <c:delete val="1"/>
        <c:axPos val="b"/>
        <c:numFmt formatCode="ge" sourceLinked="1"/>
        <c:majorTickMark val="none"/>
        <c:minorTickMark val="none"/>
        <c:tickLblPos val="none"/>
        <c:crossAx val="231179288"/>
        <c:crosses val="autoZero"/>
        <c:auto val="1"/>
        <c:lblOffset val="100"/>
        <c:baseTimeUnit val="years"/>
      </c:dateAx>
      <c:valAx>
        <c:axId val="231179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17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543.89</c:v>
                </c:pt>
                <c:pt idx="1">
                  <c:v>558.47</c:v>
                </c:pt>
                <c:pt idx="2">
                  <c:v>348.64</c:v>
                </c:pt>
                <c:pt idx="3">
                  <c:v>72.12</c:v>
                </c:pt>
                <c:pt idx="4">
                  <c:v>111.4</c:v>
                </c:pt>
              </c:numCache>
            </c:numRef>
          </c:val>
        </c:ser>
        <c:dLbls>
          <c:showLegendKey val="0"/>
          <c:showVal val="0"/>
          <c:showCatName val="0"/>
          <c:showSerName val="0"/>
          <c:showPercent val="0"/>
          <c:showBubbleSize val="0"/>
        </c:dLbls>
        <c:gapWidth val="150"/>
        <c:axId val="231180856"/>
        <c:axId val="2311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31180856"/>
        <c:axId val="231181248"/>
      </c:lineChart>
      <c:dateAx>
        <c:axId val="231180856"/>
        <c:scaling>
          <c:orientation val="minMax"/>
        </c:scaling>
        <c:delete val="1"/>
        <c:axPos val="b"/>
        <c:numFmt formatCode="ge" sourceLinked="1"/>
        <c:majorTickMark val="none"/>
        <c:minorTickMark val="none"/>
        <c:tickLblPos val="none"/>
        <c:crossAx val="231181248"/>
        <c:crosses val="autoZero"/>
        <c:auto val="1"/>
        <c:lblOffset val="100"/>
        <c:baseTimeUnit val="years"/>
      </c:dateAx>
      <c:valAx>
        <c:axId val="23118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18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584.42999999999995</c:v>
                </c:pt>
                <c:pt idx="1">
                  <c:v>514.76</c:v>
                </c:pt>
                <c:pt idx="2">
                  <c:v>442.35</c:v>
                </c:pt>
                <c:pt idx="3">
                  <c:v>371.99</c:v>
                </c:pt>
                <c:pt idx="4">
                  <c:v>315.19</c:v>
                </c:pt>
              </c:numCache>
            </c:numRef>
          </c:val>
        </c:ser>
        <c:dLbls>
          <c:showLegendKey val="0"/>
          <c:showVal val="0"/>
          <c:showCatName val="0"/>
          <c:showSerName val="0"/>
          <c:showPercent val="0"/>
          <c:showBubbleSize val="0"/>
        </c:dLbls>
        <c:gapWidth val="150"/>
        <c:axId val="231287680"/>
        <c:axId val="23128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31287680"/>
        <c:axId val="231288072"/>
      </c:lineChart>
      <c:dateAx>
        <c:axId val="231287680"/>
        <c:scaling>
          <c:orientation val="minMax"/>
        </c:scaling>
        <c:delete val="1"/>
        <c:axPos val="b"/>
        <c:numFmt formatCode="ge" sourceLinked="1"/>
        <c:majorTickMark val="none"/>
        <c:minorTickMark val="none"/>
        <c:tickLblPos val="none"/>
        <c:crossAx val="231288072"/>
        <c:crosses val="autoZero"/>
        <c:auto val="1"/>
        <c:lblOffset val="100"/>
        <c:baseTimeUnit val="years"/>
      </c:dateAx>
      <c:valAx>
        <c:axId val="231288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2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120.46</c:v>
                </c:pt>
                <c:pt idx="1">
                  <c:v>126.43</c:v>
                </c:pt>
                <c:pt idx="2">
                  <c:v>129.68</c:v>
                </c:pt>
                <c:pt idx="3">
                  <c:v>113.32</c:v>
                </c:pt>
                <c:pt idx="4">
                  <c:v>121.15</c:v>
                </c:pt>
              </c:numCache>
            </c:numRef>
          </c:val>
        </c:ser>
        <c:dLbls>
          <c:showLegendKey val="0"/>
          <c:showVal val="0"/>
          <c:showCatName val="0"/>
          <c:showSerName val="0"/>
          <c:showPercent val="0"/>
          <c:showBubbleSize val="0"/>
        </c:dLbls>
        <c:gapWidth val="150"/>
        <c:axId val="230075496"/>
        <c:axId val="2300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30075496"/>
        <c:axId val="230075104"/>
      </c:lineChart>
      <c:dateAx>
        <c:axId val="230075496"/>
        <c:scaling>
          <c:orientation val="minMax"/>
        </c:scaling>
        <c:delete val="1"/>
        <c:axPos val="b"/>
        <c:numFmt formatCode="ge" sourceLinked="1"/>
        <c:majorTickMark val="none"/>
        <c:minorTickMark val="none"/>
        <c:tickLblPos val="none"/>
        <c:crossAx val="230075104"/>
        <c:crosses val="autoZero"/>
        <c:auto val="1"/>
        <c:lblOffset val="100"/>
        <c:baseTimeUnit val="years"/>
      </c:dateAx>
      <c:valAx>
        <c:axId val="2300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7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72.38</c:v>
                </c:pt>
                <c:pt idx="1">
                  <c:v>68.95</c:v>
                </c:pt>
                <c:pt idx="2">
                  <c:v>67.31</c:v>
                </c:pt>
                <c:pt idx="3">
                  <c:v>76.930000000000007</c:v>
                </c:pt>
                <c:pt idx="4">
                  <c:v>71.97</c:v>
                </c:pt>
              </c:numCache>
            </c:numRef>
          </c:val>
        </c:ser>
        <c:dLbls>
          <c:showLegendKey val="0"/>
          <c:showVal val="0"/>
          <c:showCatName val="0"/>
          <c:showSerName val="0"/>
          <c:showPercent val="0"/>
          <c:showBubbleSize val="0"/>
        </c:dLbls>
        <c:gapWidth val="150"/>
        <c:axId val="231289248"/>
        <c:axId val="23128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31289248"/>
        <c:axId val="231289640"/>
      </c:lineChart>
      <c:dateAx>
        <c:axId val="231289248"/>
        <c:scaling>
          <c:orientation val="minMax"/>
        </c:scaling>
        <c:delete val="1"/>
        <c:axPos val="b"/>
        <c:numFmt formatCode="ge" sourceLinked="1"/>
        <c:majorTickMark val="none"/>
        <c:minorTickMark val="none"/>
        <c:tickLblPos val="none"/>
        <c:crossAx val="231289640"/>
        <c:crosses val="autoZero"/>
        <c:auto val="1"/>
        <c:lblOffset val="100"/>
        <c:baseTimeUnit val="years"/>
      </c:dateAx>
      <c:valAx>
        <c:axId val="23128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Q58" sqref="Q58"/>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静岡県大井川広域水道企業団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87.87</v>
      </c>
      <c r="K10" s="57"/>
      <c r="L10" s="57"/>
      <c r="M10" s="57"/>
      <c r="N10" s="57"/>
      <c r="O10" s="57"/>
      <c r="P10" s="57"/>
      <c r="Q10" s="57"/>
      <c r="R10" s="57">
        <f>データ!O6</f>
        <v>95.38</v>
      </c>
      <c r="S10" s="57"/>
      <c r="T10" s="57"/>
      <c r="U10" s="57"/>
      <c r="V10" s="57"/>
      <c r="W10" s="57"/>
      <c r="X10" s="57"/>
      <c r="Y10" s="57"/>
      <c r="Z10" s="65">
        <f>データ!P6</f>
        <v>0</v>
      </c>
      <c r="AA10" s="65"/>
      <c r="AB10" s="65"/>
      <c r="AC10" s="65"/>
      <c r="AD10" s="65"/>
      <c r="AE10" s="65"/>
      <c r="AF10" s="65"/>
      <c r="AG10" s="65"/>
      <c r="AH10" s="2"/>
      <c r="AI10" s="65">
        <f>データ!T6</f>
        <v>603632</v>
      </c>
      <c r="AJ10" s="65"/>
      <c r="AK10" s="65"/>
      <c r="AL10" s="65"/>
      <c r="AM10" s="65"/>
      <c r="AN10" s="65"/>
      <c r="AO10" s="65"/>
      <c r="AP10" s="65"/>
      <c r="AQ10" s="57">
        <f>データ!U6</f>
        <v>932.12</v>
      </c>
      <c r="AR10" s="57"/>
      <c r="AS10" s="57"/>
      <c r="AT10" s="57"/>
      <c r="AU10" s="57"/>
      <c r="AV10" s="57"/>
      <c r="AW10" s="57"/>
      <c r="AX10" s="57"/>
      <c r="AY10" s="57">
        <f>データ!V6</f>
        <v>647.59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C8" sqref="EC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229334</v>
      </c>
      <c r="D6" s="31">
        <f t="shared" si="3"/>
        <v>46</v>
      </c>
      <c r="E6" s="31">
        <f t="shared" si="3"/>
        <v>1</v>
      </c>
      <c r="F6" s="31">
        <f t="shared" si="3"/>
        <v>0</v>
      </c>
      <c r="G6" s="31">
        <f t="shared" si="3"/>
        <v>2</v>
      </c>
      <c r="H6" s="31" t="str">
        <f t="shared" si="3"/>
        <v>静岡県　静岡県大井川広域水道企業団</v>
      </c>
      <c r="I6" s="31" t="str">
        <f t="shared" si="3"/>
        <v>法適用</v>
      </c>
      <c r="J6" s="31" t="str">
        <f t="shared" si="3"/>
        <v>水道事業</v>
      </c>
      <c r="K6" s="31" t="str">
        <f t="shared" si="3"/>
        <v>用水供給事業</v>
      </c>
      <c r="L6" s="31" t="str">
        <f t="shared" si="3"/>
        <v>B</v>
      </c>
      <c r="M6" s="32" t="str">
        <f t="shared" si="3"/>
        <v>-</v>
      </c>
      <c r="N6" s="32">
        <f t="shared" si="3"/>
        <v>87.87</v>
      </c>
      <c r="O6" s="32">
        <f t="shared" si="3"/>
        <v>95.38</v>
      </c>
      <c r="P6" s="32">
        <f t="shared" si="3"/>
        <v>0</v>
      </c>
      <c r="Q6" s="32" t="str">
        <f t="shared" si="3"/>
        <v>-</v>
      </c>
      <c r="R6" s="32" t="str">
        <f t="shared" si="3"/>
        <v>-</v>
      </c>
      <c r="S6" s="32" t="str">
        <f t="shared" si="3"/>
        <v>-</v>
      </c>
      <c r="T6" s="32">
        <f t="shared" si="3"/>
        <v>603632</v>
      </c>
      <c r="U6" s="32">
        <f t="shared" si="3"/>
        <v>932.12</v>
      </c>
      <c r="V6" s="32">
        <f t="shared" si="3"/>
        <v>647.59</v>
      </c>
      <c r="W6" s="33">
        <f>IF(W7="",NA(),W7)</f>
        <v>136.41999999999999</v>
      </c>
      <c r="X6" s="33">
        <f t="shared" ref="X6:AF6" si="4">IF(X7="",NA(),X7)</f>
        <v>140.86000000000001</v>
      </c>
      <c r="Y6" s="33">
        <f t="shared" si="4"/>
        <v>145.61000000000001</v>
      </c>
      <c r="Z6" s="33">
        <f t="shared" si="4"/>
        <v>121.17</v>
      </c>
      <c r="AA6" s="33">
        <f t="shared" si="4"/>
        <v>127.38</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543.89</v>
      </c>
      <c r="AT6" s="33">
        <f t="shared" ref="AT6:BB6" si="6">IF(AT7="",NA(),AT7)</f>
        <v>558.47</v>
      </c>
      <c r="AU6" s="33">
        <f t="shared" si="6"/>
        <v>348.64</v>
      </c>
      <c r="AV6" s="33">
        <f t="shared" si="6"/>
        <v>72.12</v>
      </c>
      <c r="AW6" s="33">
        <f t="shared" si="6"/>
        <v>111.4</v>
      </c>
      <c r="AX6" s="33">
        <f t="shared" si="6"/>
        <v>720.62</v>
      </c>
      <c r="AY6" s="33">
        <f t="shared" si="6"/>
        <v>654.97</v>
      </c>
      <c r="AZ6" s="33">
        <f t="shared" si="6"/>
        <v>634.53</v>
      </c>
      <c r="BA6" s="33">
        <f t="shared" si="6"/>
        <v>200.22</v>
      </c>
      <c r="BB6" s="33">
        <f t="shared" si="6"/>
        <v>212.95</v>
      </c>
      <c r="BC6" s="32" t="str">
        <f>IF(BC7="","",IF(BC7="-","【-】","【"&amp;SUBSTITUTE(TEXT(BC7,"#,##0.00"),"-","△")&amp;"】"))</f>
        <v>【212.95】</v>
      </c>
      <c r="BD6" s="33">
        <f>IF(BD7="",NA(),BD7)</f>
        <v>584.42999999999995</v>
      </c>
      <c r="BE6" s="33">
        <f t="shared" ref="BE6:BM6" si="7">IF(BE7="",NA(),BE7)</f>
        <v>514.76</v>
      </c>
      <c r="BF6" s="33">
        <f t="shared" si="7"/>
        <v>442.35</v>
      </c>
      <c r="BG6" s="33">
        <f t="shared" si="7"/>
        <v>371.99</v>
      </c>
      <c r="BH6" s="33">
        <f t="shared" si="7"/>
        <v>315.19</v>
      </c>
      <c r="BI6" s="33">
        <f t="shared" si="7"/>
        <v>415.99</v>
      </c>
      <c r="BJ6" s="33">
        <f t="shared" si="7"/>
        <v>383.75</v>
      </c>
      <c r="BK6" s="33">
        <f t="shared" si="7"/>
        <v>368.94</v>
      </c>
      <c r="BL6" s="33">
        <f t="shared" si="7"/>
        <v>351.06</v>
      </c>
      <c r="BM6" s="33">
        <f t="shared" si="7"/>
        <v>333.48</v>
      </c>
      <c r="BN6" s="32" t="str">
        <f>IF(BN7="","",IF(BN7="-","【-】","【"&amp;SUBSTITUTE(TEXT(BN7,"#,##0.00"),"-","△")&amp;"】"))</f>
        <v>【333.48】</v>
      </c>
      <c r="BO6" s="33">
        <f>IF(BO7="",NA(),BO7)</f>
        <v>120.46</v>
      </c>
      <c r="BP6" s="33">
        <f t="shared" ref="BP6:BX6" si="8">IF(BP7="",NA(),BP7)</f>
        <v>126.43</v>
      </c>
      <c r="BQ6" s="33">
        <f t="shared" si="8"/>
        <v>129.68</v>
      </c>
      <c r="BR6" s="33">
        <f t="shared" si="8"/>
        <v>113.32</v>
      </c>
      <c r="BS6" s="33">
        <f t="shared" si="8"/>
        <v>121.15</v>
      </c>
      <c r="BT6" s="33">
        <f t="shared" si="8"/>
        <v>108.61</v>
      </c>
      <c r="BU6" s="33">
        <f t="shared" si="8"/>
        <v>110.39</v>
      </c>
      <c r="BV6" s="33">
        <f t="shared" si="8"/>
        <v>111.12</v>
      </c>
      <c r="BW6" s="33">
        <f t="shared" si="8"/>
        <v>112.92</v>
      </c>
      <c r="BX6" s="33">
        <f t="shared" si="8"/>
        <v>112.81</v>
      </c>
      <c r="BY6" s="32" t="str">
        <f>IF(BY7="","",IF(BY7="-","【-】","【"&amp;SUBSTITUTE(TEXT(BY7,"#,##0.00"),"-","△")&amp;"】"))</f>
        <v>【112.81】</v>
      </c>
      <c r="BZ6" s="33">
        <f>IF(BZ7="",NA(),BZ7)</f>
        <v>72.38</v>
      </c>
      <c r="CA6" s="33">
        <f t="shared" ref="CA6:CI6" si="9">IF(CA7="",NA(),CA7)</f>
        <v>68.95</v>
      </c>
      <c r="CB6" s="33">
        <f t="shared" si="9"/>
        <v>67.31</v>
      </c>
      <c r="CC6" s="33">
        <f t="shared" si="9"/>
        <v>76.930000000000007</v>
      </c>
      <c r="CD6" s="33">
        <f t="shared" si="9"/>
        <v>71.97</v>
      </c>
      <c r="CE6" s="33">
        <f t="shared" si="9"/>
        <v>78.760000000000005</v>
      </c>
      <c r="CF6" s="33">
        <f t="shared" si="9"/>
        <v>76.81</v>
      </c>
      <c r="CG6" s="33">
        <f t="shared" si="9"/>
        <v>75.75</v>
      </c>
      <c r="CH6" s="33">
        <f t="shared" si="9"/>
        <v>75.3</v>
      </c>
      <c r="CI6" s="33">
        <f t="shared" si="9"/>
        <v>75.3</v>
      </c>
      <c r="CJ6" s="32" t="str">
        <f>IF(CJ7="","",IF(CJ7="-","【-】","【"&amp;SUBSTITUTE(TEXT(CJ7,"#,##0.00"),"-","△")&amp;"】"))</f>
        <v>【75.30】</v>
      </c>
      <c r="CK6" s="33">
        <f>IF(CK7="",NA(),CK7)</f>
        <v>66.41</v>
      </c>
      <c r="CL6" s="33">
        <f t="shared" ref="CL6:CT6" si="10">IF(CL7="",NA(),CL7)</f>
        <v>65.959999999999994</v>
      </c>
      <c r="CM6" s="33">
        <f t="shared" si="10"/>
        <v>65.73</v>
      </c>
      <c r="CN6" s="33">
        <f t="shared" si="10"/>
        <v>65.319999999999993</v>
      </c>
      <c r="CO6" s="33">
        <f t="shared" si="10"/>
        <v>65.41</v>
      </c>
      <c r="CP6" s="33">
        <f t="shared" si="10"/>
        <v>63.73</v>
      </c>
      <c r="CQ6" s="33">
        <f t="shared" si="10"/>
        <v>64.55</v>
      </c>
      <c r="CR6" s="33">
        <f t="shared" si="10"/>
        <v>64.12</v>
      </c>
      <c r="CS6" s="33">
        <f t="shared" si="10"/>
        <v>62.69</v>
      </c>
      <c r="CT6" s="33">
        <f t="shared" si="10"/>
        <v>61.82</v>
      </c>
      <c r="CU6" s="32" t="str">
        <f>IF(CU7="","",IF(CU7="-","【-】","【"&amp;SUBSTITUTE(TEXT(CU7,"#,##0.00"),"-","△")&amp;"】"))</f>
        <v>【61.82】</v>
      </c>
      <c r="CV6" s="33">
        <f>IF(CV7="",NA(),CV7)</f>
        <v>104.4</v>
      </c>
      <c r="CW6" s="33">
        <f t="shared" ref="CW6:DE6" si="11">IF(CW7="",NA(),CW7)</f>
        <v>105.13</v>
      </c>
      <c r="CX6" s="33">
        <f t="shared" si="11"/>
        <v>105.25</v>
      </c>
      <c r="CY6" s="33">
        <f t="shared" si="11"/>
        <v>106.16</v>
      </c>
      <c r="CZ6" s="33">
        <f t="shared" si="11"/>
        <v>105.98</v>
      </c>
      <c r="DA6" s="33">
        <f t="shared" si="11"/>
        <v>99.96</v>
      </c>
      <c r="DB6" s="33">
        <f t="shared" si="11"/>
        <v>99.93</v>
      </c>
      <c r="DC6" s="33">
        <f t="shared" si="11"/>
        <v>100.12</v>
      </c>
      <c r="DD6" s="33">
        <f t="shared" si="11"/>
        <v>100.12</v>
      </c>
      <c r="DE6" s="33">
        <f t="shared" si="11"/>
        <v>100.03</v>
      </c>
      <c r="DF6" s="32" t="str">
        <f>IF(DF7="","",IF(DF7="-","【-】","【"&amp;SUBSTITUTE(TEXT(DF7,"#,##0.00"),"-","△")&amp;"】"))</f>
        <v>【100.03】</v>
      </c>
      <c r="DG6" s="33">
        <f>IF(DG7="",NA(),DG7)</f>
        <v>22.18</v>
      </c>
      <c r="DH6" s="33">
        <f t="shared" ref="DH6:DP6" si="12">IF(DH7="",NA(),DH7)</f>
        <v>22.93</v>
      </c>
      <c r="DI6" s="33">
        <f t="shared" si="12"/>
        <v>23.67</v>
      </c>
      <c r="DJ6" s="33">
        <f t="shared" si="12"/>
        <v>42.35</v>
      </c>
      <c r="DK6" s="33">
        <f t="shared" si="12"/>
        <v>44.55</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3">
        <f t="shared" si="14"/>
        <v>0.18</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229334</v>
      </c>
      <c r="D7" s="35">
        <v>46</v>
      </c>
      <c r="E7" s="35">
        <v>1</v>
      </c>
      <c r="F7" s="35">
        <v>0</v>
      </c>
      <c r="G7" s="35">
        <v>2</v>
      </c>
      <c r="H7" s="35" t="s">
        <v>93</v>
      </c>
      <c r="I7" s="35" t="s">
        <v>94</v>
      </c>
      <c r="J7" s="35" t="s">
        <v>95</v>
      </c>
      <c r="K7" s="35" t="s">
        <v>96</v>
      </c>
      <c r="L7" s="35" t="s">
        <v>97</v>
      </c>
      <c r="M7" s="36" t="s">
        <v>98</v>
      </c>
      <c r="N7" s="36">
        <v>87.87</v>
      </c>
      <c r="O7" s="36">
        <v>95.38</v>
      </c>
      <c r="P7" s="36">
        <v>0</v>
      </c>
      <c r="Q7" s="36" t="s">
        <v>98</v>
      </c>
      <c r="R7" s="36" t="s">
        <v>98</v>
      </c>
      <c r="S7" s="36" t="s">
        <v>98</v>
      </c>
      <c r="T7" s="36">
        <v>603632</v>
      </c>
      <c r="U7" s="36">
        <v>932.12</v>
      </c>
      <c r="V7" s="36">
        <v>647.59</v>
      </c>
      <c r="W7" s="36">
        <v>136.41999999999999</v>
      </c>
      <c r="X7" s="36">
        <v>140.86000000000001</v>
      </c>
      <c r="Y7" s="36">
        <v>145.61000000000001</v>
      </c>
      <c r="Z7" s="36">
        <v>121.17</v>
      </c>
      <c r="AA7" s="36">
        <v>127.38</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543.89</v>
      </c>
      <c r="AT7" s="36">
        <v>558.47</v>
      </c>
      <c r="AU7" s="36">
        <v>348.64</v>
      </c>
      <c r="AV7" s="36">
        <v>72.12</v>
      </c>
      <c r="AW7" s="36">
        <v>111.4</v>
      </c>
      <c r="AX7" s="36">
        <v>720.62</v>
      </c>
      <c r="AY7" s="36">
        <v>654.97</v>
      </c>
      <c r="AZ7" s="36">
        <v>634.53</v>
      </c>
      <c r="BA7" s="36">
        <v>200.22</v>
      </c>
      <c r="BB7" s="36">
        <v>212.95</v>
      </c>
      <c r="BC7" s="36">
        <v>212.95</v>
      </c>
      <c r="BD7" s="36">
        <v>584.42999999999995</v>
      </c>
      <c r="BE7" s="36">
        <v>514.76</v>
      </c>
      <c r="BF7" s="36">
        <v>442.35</v>
      </c>
      <c r="BG7" s="36">
        <v>371.99</v>
      </c>
      <c r="BH7" s="36">
        <v>315.19</v>
      </c>
      <c r="BI7" s="36">
        <v>415.99</v>
      </c>
      <c r="BJ7" s="36">
        <v>383.75</v>
      </c>
      <c r="BK7" s="36">
        <v>368.94</v>
      </c>
      <c r="BL7" s="36">
        <v>351.06</v>
      </c>
      <c r="BM7" s="36">
        <v>333.48</v>
      </c>
      <c r="BN7" s="36">
        <v>333.48</v>
      </c>
      <c r="BO7" s="36">
        <v>120.46</v>
      </c>
      <c r="BP7" s="36">
        <v>126.43</v>
      </c>
      <c r="BQ7" s="36">
        <v>129.68</v>
      </c>
      <c r="BR7" s="36">
        <v>113.32</v>
      </c>
      <c r="BS7" s="36">
        <v>121.15</v>
      </c>
      <c r="BT7" s="36">
        <v>108.61</v>
      </c>
      <c r="BU7" s="36">
        <v>110.39</v>
      </c>
      <c r="BV7" s="36">
        <v>111.12</v>
      </c>
      <c r="BW7" s="36">
        <v>112.92</v>
      </c>
      <c r="BX7" s="36">
        <v>112.81</v>
      </c>
      <c r="BY7" s="36">
        <v>112.81</v>
      </c>
      <c r="BZ7" s="36">
        <v>72.38</v>
      </c>
      <c r="CA7" s="36">
        <v>68.95</v>
      </c>
      <c r="CB7" s="36">
        <v>67.31</v>
      </c>
      <c r="CC7" s="36">
        <v>76.930000000000007</v>
      </c>
      <c r="CD7" s="36">
        <v>71.97</v>
      </c>
      <c r="CE7" s="36">
        <v>78.760000000000005</v>
      </c>
      <c r="CF7" s="36">
        <v>76.81</v>
      </c>
      <c r="CG7" s="36">
        <v>75.75</v>
      </c>
      <c r="CH7" s="36">
        <v>75.3</v>
      </c>
      <c r="CI7" s="36">
        <v>75.3</v>
      </c>
      <c r="CJ7" s="36">
        <v>75.3</v>
      </c>
      <c r="CK7" s="36">
        <v>66.41</v>
      </c>
      <c r="CL7" s="36">
        <v>65.959999999999994</v>
      </c>
      <c r="CM7" s="36">
        <v>65.73</v>
      </c>
      <c r="CN7" s="36">
        <v>65.319999999999993</v>
      </c>
      <c r="CO7" s="36">
        <v>65.41</v>
      </c>
      <c r="CP7" s="36">
        <v>63.73</v>
      </c>
      <c r="CQ7" s="36">
        <v>64.55</v>
      </c>
      <c r="CR7" s="36">
        <v>64.12</v>
      </c>
      <c r="CS7" s="36">
        <v>62.69</v>
      </c>
      <c r="CT7" s="36">
        <v>61.82</v>
      </c>
      <c r="CU7" s="36">
        <v>61.82</v>
      </c>
      <c r="CV7" s="36">
        <v>104.4</v>
      </c>
      <c r="CW7" s="36">
        <v>105.13</v>
      </c>
      <c r="CX7" s="36">
        <v>105.25</v>
      </c>
      <c r="CY7" s="36">
        <v>106.16</v>
      </c>
      <c r="CZ7" s="36">
        <v>105.98</v>
      </c>
      <c r="DA7" s="36">
        <v>99.96</v>
      </c>
      <c r="DB7" s="36">
        <v>99.93</v>
      </c>
      <c r="DC7" s="36">
        <v>100.12</v>
      </c>
      <c r="DD7" s="36">
        <v>100.12</v>
      </c>
      <c r="DE7" s="36">
        <v>100.03</v>
      </c>
      <c r="DF7" s="36">
        <v>100.03</v>
      </c>
      <c r="DG7" s="36">
        <v>22.18</v>
      </c>
      <c r="DH7" s="36">
        <v>22.93</v>
      </c>
      <c r="DI7" s="36">
        <v>23.67</v>
      </c>
      <c r="DJ7" s="36">
        <v>42.35</v>
      </c>
      <c r="DK7" s="36">
        <v>44.55</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0.18</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2017-02-07T23:49:08Z</cp:lastPrinted>
  <dcterms:created xsi:type="dcterms:W3CDTF">2017-02-01T08:42:46Z</dcterms:created>
  <dcterms:modified xsi:type="dcterms:W3CDTF">2017-02-27T05:24:25Z</dcterms:modified>
  <cp:category/>
</cp:coreProperties>
</file>