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4三重県（都道府県）\"/>
    </mc:Choice>
  </mc:AlternateContent>
  <workbookProtection workbookAlgorithmName="SHA-512" workbookHashValue="4A2uCMMdkNpqsnK/etxm2j6YdNqLdrXpg8tEPp++L6HiK29UdpQtbCISayq09eve56bzDol6CTskJtRnOCU2PA==" workbookSaltValue="S1w0hMO4sWIrqjXlIIRE8Q==" workbookSpinCount="100000" lockStructure="1"/>
  <bookViews>
    <workbookView xWindow="0" yWindow="0" windowWidth="20610" windowHeight="94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<sst xmlns="http://schemas.openxmlformats.org/spreadsheetml/2006/main" count="217" uniqueCount="107">
  <si>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</si>
  <si>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</si>
  <si>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</si>
  <si>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</si>
  <si>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</si>
  <si>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</si>
  <si>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</si>
  <si>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</si>
  <si>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</si>
  <si>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</si>
  <si>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</si>
  <si>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</si>
  <si>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</si>
  <si>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</si>
  <si>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</si>
  <si>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</si>
  <si>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</si>
  <si>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</si>
  <si>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</si>
  <si>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</si>
  <si>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</si>
  <si>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</si>
  <si>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</si>
  <si>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</si>
  <si>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</si>
  <si>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</si>
  <si>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</si>
  <si>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</si>
  <si>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</si>
  <si>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</si>
  <si>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</si>
  <si>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</si>
  <si>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</si>
  <si>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</si>
  <si>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</si>
  <si>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</si>
  <si>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</si>
  <si>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</si>
  <si>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</si>
  <si>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</si>
  <si>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</si>
  <si>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</si>
  <si>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</si>
  <si>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</si>
  <si>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</si>
  <si>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</si>
  <si>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</si>
  <si>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</si>
  <si>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</si>
  <si>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</si>
  <si>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</si>
  <si>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</si>
  <si>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</si>
  <si>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</si>
  <si>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</si>
  <si>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</si>
  <si>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</si>
  <si>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</si>
  <si>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</si>
  <si>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</si>
  <si>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</si>
  <si>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</si>
  <si>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</si>
  <si>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</si>
  <si>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</si>
  <si>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</si>
  <si>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</si>
  <si>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</si>
  <si>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</si>
  <si>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</si>
  <si>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</si>
  <si>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</si>
  <si>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</si>
  <si>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</si>
  <si>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</si>
  <si>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</si>
  <si>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</si>
  <si>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</si>
  <si>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</si>
  <si>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</si>
  <si>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</si>
  <si>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</si>
  <si>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</si>
  <si>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</si>
  <si>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</si>
  <si>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</si>
  <si>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</si>
  <si>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</si>
  <si>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</si>
  <si>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</si>
  <si>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</si>
  <si>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</si>
  <si>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</si>
  <si>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</si>
  <si>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</si>
  <si>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</si>
  <si>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</si>
  <si>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</si>
  <si>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</si>
  <si>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</si>
  <si>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</si>
  <si>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</si>
  <si>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</si>
  <si>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</si>
  <si>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記動向をもとに総合的に判断すると、平成27年度の料金改定により収益は大きく減少したものの、今後も概ね現行の状態が維持できると考えられ、経営に大きな影響を与える要因は認められないため、安定した経営が継続できると考えられる。
　引き続き、内部留保資金の活用による新規企業債の発行抑制に努める等、後年度における利息負担の軽減に取り組むとともに、電気機械設備改良の際には高効率のものに更新するなど、費用の削減に努めていく必要がある。
　あわせて、施設の長寿命化等によるライフサイクルコストの低減など更なる費用の削減を図りながら、アセットマネジメント等により長期の収支バランスを勘案した計画的な施設改良に取り組むことで、将来にわたり「安全・安定」供給に努める必要がある。</t>
    <rPh sb="24" eb="25">
      <t>ド</t>
    </rPh>
    <rPh sb="36" eb="37">
      <t>オオ</t>
    </rPh>
    <rPh sb="39" eb="41">
      <t>ゲンショウ</t>
    </rPh>
    <rPh sb="114" eb="115">
      <t>ヒ</t>
    </rPh>
    <rPh sb="116" eb="117">
      <t>ツヅ</t>
    </rPh>
    <rPh sb="247" eb="248">
      <t>サラ</t>
    </rPh>
    <rPh sb="250" eb="252">
      <t>ヒヨウ</t>
    </rPh>
    <phoneticPr fontId="4"/>
  </si>
  <si>
    <t>　経営の健全性については、経常収益が経常費用を上回る状況が続き、①経常収支比率が100％を超えていることから、収益性は確保されている。平成27年度に当指標及び⑤料金回収率が昨年度より低くなった主な要因は、平成27年度に水道料金の改定を行ったことによる。また、④企業債残高対給水収益比率については、内部留保資金の活用による新規企業債の発行抑制等により、企業債残高は減少しているものの、料金改定による給水収益の減少に伴い、昨年度より比率は上昇している。③流動比率については、平成26年度より会計基準の見直しに伴い比率が低下したものの100％を超えており、かつ、現金預金の比率が高いため、短期債務に対する支払能力も良好である。なお、②累積欠損金比率については、市水道事業への一元化に伴う特別損失により累積欠損金が発生していたが、上記による経営の結果、平成25年度には解消されている。
　効率性については、⑦施設利用率が約47％と類似団体平均値と比較すると低くなっているが、需要量が増加する夏季においては75％を超える施設もあり、施設の故障により設備の能力が低下しても25％の余裕があるため、「安全・安定」供給に必要な施設規模となっている。また、⑧有収率は、近年では概ね97～98％で推移していることから、施設の稼働が十分に収益に繋がっていると考えられる。なお、⑥給水原価が類似団体平均値より高くなっているのは、他県に比べて用水供給地域が広範囲かつ水源から遠く、地形的にも起伏があるため施設整備費が割高となることや施設利用率が低いことからである。</t>
    <rPh sb="1" eb="3">
      <t>ケイエイ</t>
    </rPh>
    <rPh sb="4" eb="7">
      <t>ケンゼンセイ</t>
    </rPh>
    <rPh sb="67" eb="69">
      <t>ヘイセイ</t>
    </rPh>
    <rPh sb="71" eb="73">
      <t>ネンド</t>
    </rPh>
    <rPh sb="77" eb="78">
      <t>オヨ</t>
    </rPh>
    <rPh sb="80" eb="82">
      <t>リョウキン</t>
    </rPh>
    <rPh sb="82" eb="84">
      <t>カイシュウ</t>
    </rPh>
    <rPh sb="84" eb="85">
      <t>リツ</t>
    </rPh>
    <rPh sb="86" eb="89">
      <t>サクネンド</t>
    </rPh>
    <rPh sb="91" eb="92">
      <t>ヒク</t>
    </rPh>
    <rPh sb="102" eb="104">
      <t>ヘイセイ</t>
    </rPh>
    <rPh sb="106" eb="108">
      <t>ネンド</t>
    </rPh>
    <rPh sb="109" eb="111">
      <t>スイドウ</t>
    </rPh>
    <rPh sb="111" eb="113">
      <t>リョウキン</t>
    </rPh>
    <rPh sb="114" eb="116">
      <t>カイテイ</t>
    </rPh>
    <rPh sb="117" eb="118">
      <t>オコナ</t>
    </rPh>
    <rPh sb="130" eb="132">
      <t>キギョウ</t>
    </rPh>
    <rPh sb="132" eb="133">
      <t>サイ</t>
    </rPh>
    <rPh sb="133" eb="135">
      <t>ザンダカ</t>
    </rPh>
    <rPh sb="135" eb="136">
      <t>タイ</t>
    </rPh>
    <rPh sb="136" eb="138">
      <t>キュウスイ</t>
    </rPh>
    <rPh sb="138" eb="140">
      <t>シュウエキ</t>
    </rPh>
    <rPh sb="140" eb="142">
      <t>ヒリツ</t>
    </rPh>
    <rPh sb="148" eb="150">
      <t>ナイブ</t>
    </rPh>
    <rPh sb="150" eb="152">
      <t>リュウホ</t>
    </rPh>
    <rPh sb="152" eb="154">
      <t>シキン</t>
    </rPh>
    <rPh sb="155" eb="157">
      <t>カツヨウ</t>
    </rPh>
    <rPh sb="160" eb="162">
      <t>シンキ</t>
    </rPh>
    <rPh sb="162" eb="164">
      <t>キギョウ</t>
    </rPh>
    <rPh sb="164" eb="165">
      <t>サイ</t>
    </rPh>
    <rPh sb="166" eb="168">
      <t>ハッコウ</t>
    </rPh>
    <rPh sb="168" eb="170">
      <t>ヨクセイ</t>
    </rPh>
    <rPh sb="170" eb="171">
      <t>トウ</t>
    </rPh>
    <rPh sb="175" eb="177">
      <t>キギョウ</t>
    </rPh>
    <rPh sb="177" eb="178">
      <t>サイ</t>
    </rPh>
    <rPh sb="178" eb="180">
      <t>ザンダカ</t>
    </rPh>
    <rPh sb="181" eb="183">
      <t>ゲンショウ</t>
    </rPh>
    <rPh sb="191" eb="193">
      <t>リョウキン</t>
    </rPh>
    <rPh sb="193" eb="195">
      <t>カイテイ</t>
    </rPh>
    <rPh sb="198" eb="200">
      <t>キュウスイ</t>
    </rPh>
    <rPh sb="200" eb="202">
      <t>シュウエキ</t>
    </rPh>
    <rPh sb="203" eb="205">
      <t>ゲンショウ</t>
    </rPh>
    <rPh sb="206" eb="207">
      <t>トモナ</t>
    </rPh>
    <rPh sb="209" eb="212">
      <t>サクネンド</t>
    </rPh>
    <rPh sb="214" eb="216">
      <t>ヒリツ</t>
    </rPh>
    <rPh sb="217" eb="219">
      <t>ジョウショウ</t>
    </rPh>
    <rPh sb="252" eb="253">
      <t>トモナ</t>
    </rPh>
    <rPh sb="327" eb="328">
      <t>シ</t>
    </rPh>
    <rPh sb="328" eb="330">
      <t>スイドウ</t>
    </rPh>
    <rPh sb="330" eb="332">
      <t>ジギョウ</t>
    </rPh>
    <rPh sb="334" eb="337">
      <t>イチゲンカ</t>
    </rPh>
    <rPh sb="338" eb="339">
      <t>トモナ</t>
    </rPh>
    <rPh sb="347" eb="349">
      <t>ルイセキ</t>
    </rPh>
    <rPh sb="349" eb="352">
      <t>ケッソンキン</t>
    </rPh>
    <rPh sb="353" eb="355">
      <t>ハッセイ</t>
    </rPh>
    <rPh sb="406" eb="407">
      <t>ヤク</t>
    </rPh>
    <rPh sb="433" eb="435">
      <t>ジュヨウ</t>
    </rPh>
    <rPh sb="435" eb="436">
      <t>リョウ</t>
    </rPh>
    <rPh sb="437" eb="439">
      <t>ゾウカ</t>
    </rPh>
    <rPh sb="441" eb="443">
      <t>カキ</t>
    </rPh>
    <rPh sb="452" eb="453">
      <t>コ</t>
    </rPh>
    <rPh sb="455" eb="457">
      <t>シセツ</t>
    </rPh>
    <rPh sb="461" eb="463">
      <t>シセツ</t>
    </rPh>
    <rPh sb="464" eb="466">
      <t>コショウ</t>
    </rPh>
    <rPh sb="469" eb="471">
      <t>セツビ</t>
    </rPh>
    <rPh sb="472" eb="474">
      <t>ノウリョク</t>
    </rPh>
    <rPh sb="475" eb="477">
      <t>テイカ</t>
    </rPh>
    <rPh sb="484" eb="486">
      <t>ヨユウ</t>
    </rPh>
    <rPh sb="493" eb="495">
      <t>アンゼン</t>
    </rPh>
    <rPh sb="496" eb="498">
      <t>アンテイ</t>
    </rPh>
    <rPh sb="499" eb="501">
      <t>キョウキュウ</t>
    </rPh>
    <rPh sb="502" eb="504">
      <t>ヒツヨウ</t>
    </rPh>
    <rPh sb="505" eb="507">
      <t>シセツ</t>
    </rPh>
    <rPh sb="507" eb="509">
      <t>キボ</t>
    </rPh>
    <rPh sb="549" eb="551">
      <t>シセツ</t>
    </rPh>
    <rPh sb="552" eb="554">
      <t>カドウ</t>
    </rPh>
    <rPh sb="555" eb="557">
      <t>ジュウブン</t>
    </rPh>
    <rPh sb="558" eb="560">
      <t>シュウエキ</t>
    </rPh>
    <rPh sb="561" eb="562">
      <t>ツナ</t>
    </rPh>
    <rPh sb="568" eb="569">
      <t>カンガ</t>
    </rPh>
    <rPh sb="653" eb="655">
      <t>シセツ</t>
    </rPh>
    <rPh sb="655" eb="658">
      <t>リヨウリツ</t>
    </rPh>
    <rPh sb="659" eb="660">
      <t>ヒク</t>
    </rPh>
    <phoneticPr fontId="4"/>
  </si>
  <si>
    <t>　法定耐用年数の長い土木施設はこれから更新時期を迎えるが、法定耐用年数の短い電気機械設備は適宜更新しており、これが①有形固定資産減価償却率の低い伸び率として表れている。なお、平成26年度の有形固定資産減価償却率の大きな伸びは、みなし償却の廃止によるものである。
　②管路経年化率の伸びについては、最も古い時期に埋設された送水管が法定耐用年数を迎えつつあることを示すものである。また、③管路更新率が類似団体平均値と比較して低くなっている。これは法定耐用年数とは別に厚生労働省が提示している実使用年数を参考にして設定した年数に達していないことによるものであるが、今後は古い管路の更新をはじめ、耐震化も含めて長期経営計画に基づき計画的に更新を行っていく。</t>
    <rPh sb="1" eb="3">
      <t>ホウテイ</t>
    </rPh>
    <rPh sb="3" eb="5">
      <t>タイヨウ</t>
    </rPh>
    <rPh sb="5" eb="7">
      <t>ネンスウ</t>
    </rPh>
    <rPh sb="8" eb="9">
      <t>ナガ</t>
    </rPh>
    <rPh sb="10" eb="12">
      <t>ドボク</t>
    </rPh>
    <rPh sb="12" eb="14">
      <t>シセツ</t>
    </rPh>
    <rPh sb="19" eb="21">
      <t>コウシン</t>
    </rPh>
    <rPh sb="21" eb="23">
      <t>ジキ</t>
    </rPh>
    <rPh sb="24" eb="25">
      <t>ムカ</t>
    </rPh>
    <rPh sb="133" eb="135">
      <t>カンロ</t>
    </rPh>
    <rPh sb="221" eb="223">
      <t>ホウテイ</t>
    </rPh>
    <rPh sb="223" eb="225">
      <t>タイヨウ</t>
    </rPh>
    <rPh sb="225" eb="227">
      <t>ネンスウ</t>
    </rPh>
    <rPh sb="229" eb="230">
      <t>ベツ</t>
    </rPh>
    <rPh sb="231" eb="233">
      <t>コウセイ</t>
    </rPh>
    <rPh sb="233" eb="236">
      <t>ロウドウショウ</t>
    </rPh>
    <rPh sb="237" eb="239">
      <t>テイジ</t>
    </rPh>
    <rPh sb="243" eb="244">
      <t>ジツ</t>
    </rPh>
    <rPh sb="244" eb="246">
      <t>シヨウ</t>
    </rPh>
    <rPh sb="246" eb="248">
      <t>ネンスウ</t>
    </rPh>
    <rPh sb="249" eb="251">
      <t>サンコウ</t>
    </rPh>
    <rPh sb="254" eb="256">
      <t>セッテイ</t>
    </rPh>
    <rPh sb="258" eb="260">
      <t>ネンスウ</t>
    </rPh>
    <rPh sb="261" eb="262">
      <t>タッ</t>
    </rPh>
    <rPh sb="282" eb="283">
      <t>フル</t>
    </rPh>
    <rPh sb="284" eb="286">
      <t>カンロ</t>
    </rPh>
    <rPh sb="287" eb="289">
      <t>コウシン</t>
    </rPh>
    <rPh sb="298" eb="299">
      <t>フク</t>
    </rPh>
    <rPh sb="301" eb="303">
      <t>チョウキ</t>
    </rPh>
    <rPh sb="318" eb="31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</si>
</sst>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0.04</c:v>
                </c:pt>
                <c:pt idx="1">
                  <c:v>0</c:v>
                </c:pt>
                <c:pt idx="2" formatCode="#,##0.00;&quot;△&quot;#,##0.00;&quot;-&quot;">
                  <c:v>0.04</c:v>
                </c:pt>
                <c:pt idx="3">
                  <c:v>0</c:v>
                </c:pt>
                <c:pt idx="4">
                  <c:v>0</c:v>
                </c:pt>
              </c:numCache>
            </c:numRef>
          </c:val>
        </c:ser>
        <c:dLbls>
          <c:showLegendKey val="0"/>
          <c:showVal val="0"/>
          <c:showCatName val="0"/>
          <c:showSerName val="0"/>
          <c:showPercent val="0"/>
          <c:showBubbleSize val="0"/>
        </c:dLbls>
        <c:gapWidth val="150"/>
        <c:axId val="222471040"/>
        <c:axId val="22247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22471040"/>
        <c:axId val="222472216"/>
      </c:lineChart>
      <c:dateAx>
        <c:axId val="222471040"/>
        <c:scaling>
          <c:orientation val="minMax"/>
        </c:scaling>
        <c:delete val="1"/>
        <c:axPos val="b"/>
        <c:numFmt formatCode="ge" sourceLinked="1"/>
        <c:majorTickMark val="none"/>
        <c:minorTickMark val="none"/>
        <c:tickLblPos val="none"/>
        <c:crossAx val="222472216"/>
        <c:crosses val="autoZero"/>
        <c:auto val="1"/>
        <c:lblOffset val="100"/>
        <c:baseTimeUnit val="years"/>
      </c:dateAx>
      <c:valAx>
        <c:axId val="22247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48.89</c:v>
                </c:pt>
                <c:pt idx="1">
                  <c:v>49.84</c:v>
                </c:pt>
                <c:pt idx="2">
                  <c:v>49.99</c:v>
                </c:pt>
                <c:pt idx="3">
                  <c:v>47.71</c:v>
                </c:pt>
                <c:pt idx="4">
                  <c:v>46.74</c:v>
                </c:pt>
              </c:numCache>
            </c:numRef>
          </c:val>
        </c:ser>
        <c:dLbls>
          <c:showLegendKey val="0"/>
          <c:showVal val="0"/>
          <c:showCatName val="0"/>
          <c:showSerName val="0"/>
          <c:showPercent val="0"/>
          <c:showBubbleSize val="0"/>
        </c:dLbls>
        <c:gapWidth val="150"/>
        <c:axId val="224372840"/>
        <c:axId val="22437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24372840"/>
        <c:axId val="224373232"/>
      </c:lineChart>
      <c:dateAx>
        <c:axId val="224372840"/>
        <c:scaling>
          <c:orientation val="minMax"/>
        </c:scaling>
        <c:delete val="1"/>
        <c:axPos val="b"/>
        <c:numFmt formatCode="ge" sourceLinked="1"/>
        <c:majorTickMark val="none"/>
        <c:minorTickMark val="none"/>
        <c:tickLblPos val="none"/>
        <c:crossAx val="224373232"/>
        <c:crosses val="autoZero"/>
        <c:auto val="1"/>
        <c:lblOffset val="100"/>
        <c:baseTimeUnit val="years"/>
      </c:dateAx>
      <c:valAx>
        <c:axId val="22437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7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98.35</c:v>
                </c:pt>
                <c:pt idx="1">
                  <c:v>98.2</c:v>
                </c:pt>
                <c:pt idx="2">
                  <c:v>97.98</c:v>
                </c:pt>
                <c:pt idx="3">
                  <c:v>97.88</c:v>
                </c:pt>
                <c:pt idx="4">
                  <c:v>97.85</c:v>
                </c:pt>
              </c:numCache>
            </c:numRef>
          </c:val>
        </c:ser>
        <c:dLbls>
          <c:showLegendKey val="0"/>
          <c:showVal val="0"/>
          <c:showCatName val="0"/>
          <c:showSerName val="0"/>
          <c:showPercent val="0"/>
          <c:showBubbleSize val="0"/>
        </c:dLbls>
        <c:gapWidth val="150"/>
        <c:axId val="224657520"/>
        <c:axId val="22465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24657520"/>
        <c:axId val="224657912"/>
      </c:lineChart>
      <c:dateAx>
        <c:axId val="224657520"/>
        <c:scaling>
          <c:orientation val="minMax"/>
        </c:scaling>
        <c:delete val="1"/>
        <c:axPos val="b"/>
        <c:numFmt formatCode="ge" sourceLinked="1"/>
        <c:majorTickMark val="none"/>
        <c:minorTickMark val="none"/>
        <c:tickLblPos val="none"/>
        <c:crossAx val="224657912"/>
        <c:crosses val="autoZero"/>
        <c:auto val="1"/>
        <c:lblOffset val="100"/>
        <c:baseTimeUnit val="years"/>
      </c:dateAx>
      <c:valAx>
        <c:axId val="22465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5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117.39</c:v>
                </c:pt>
                <c:pt idx="1">
                  <c:v>117.87</c:v>
                </c:pt>
                <c:pt idx="2">
                  <c:v>117.31</c:v>
                </c:pt>
                <c:pt idx="3">
                  <c:v>120.17</c:v>
                </c:pt>
                <c:pt idx="4">
                  <c:v>102.25</c:v>
                </c:pt>
              </c:numCache>
            </c:numRef>
          </c:val>
        </c:ser>
        <c:dLbls>
          <c:showLegendKey val="0"/>
          <c:showVal val="0"/>
          <c:showCatName val="0"/>
          <c:showSerName val="0"/>
          <c:showPercent val="0"/>
          <c:showBubbleSize val="0"/>
        </c:dLbls>
        <c:gapWidth val="150"/>
        <c:axId val="222473392"/>
        <c:axId val="2238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22473392"/>
        <c:axId val="223806368"/>
      </c:lineChart>
      <c:dateAx>
        <c:axId val="222473392"/>
        <c:scaling>
          <c:orientation val="minMax"/>
        </c:scaling>
        <c:delete val="1"/>
        <c:axPos val="b"/>
        <c:numFmt formatCode="ge" sourceLinked="1"/>
        <c:majorTickMark val="none"/>
        <c:minorTickMark val="none"/>
        <c:tickLblPos val="none"/>
        <c:crossAx val="223806368"/>
        <c:crosses val="autoZero"/>
        <c:auto val="1"/>
        <c:lblOffset val="100"/>
        <c:baseTimeUnit val="years"/>
      </c:dateAx>
      <c:valAx>
        <c:axId val="22380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247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35.56</c:v>
                </c:pt>
                <c:pt idx="1">
                  <c:v>36.72</c:v>
                </c:pt>
                <c:pt idx="2">
                  <c:v>38</c:v>
                </c:pt>
                <c:pt idx="3">
                  <c:v>50.19</c:v>
                </c:pt>
                <c:pt idx="4">
                  <c:v>51.59</c:v>
                </c:pt>
              </c:numCache>
            </c:numRef>
          </c:val>
        </c:ser>
        <c:dLbls>
          <c:showLegendKey val="0"/>
          <c:showVal val="0"/>
          <c:showCatName val="0"/>
          <c:showSerName val="0"/>
          <c:showPercent val="0"/>
          <c:showBubbleSize val="0"/>
        </c:dLbls>
        <c:gapWidth val="150"/>
        <c:axId val="223807544"/>
        <c:axId val="2238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23807544"/>
        <c:axId val="223807936"/>
      </c:lineChart>
      <c:dateAx>
        <c:axId val="223807544"/>
        <c:scaling>
          <c:orientation val="minMax"/>
        </c:scaling>
        <c:delete val="1"/>
        <c:axPos val="b"/>
        <c:numFmt formatCode="ge" sourceLinked="1"/>
        <c:majorTickMark val="none"/>
        <c:minorTickMark val="none"/>
        <c:tickLblPos val="none"/>
        <c:crossAx val="223807936"/>
        <c:crosses val="autoZero"/>
        <c:auto val="1"/>
        <c:lblOffset val="100"/>
        <c:baseTimeUnit val="years"/>
      </c:dateAx>
      <c:valAx>
        <c:axId val="2238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0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1.56</c:v>
                </c:pt>
                <c:pt idx="1">
                  <c:v>3.07</c:v>
                </c:pt>
                <c:pt idx="2">
                  <c:v>6.82</c:v>
                </c:pt>
                <c:pt idx="3">
                  <c:v>11</c:v>
                </c:pt>
                <c:pt idx="4" formatCode="#,##0.00;&quot;△&quot;#,##0.00">
                  <c:v>17.21</c:v>
                </c:pt>
              </c:numCache>
            </c:numRef>
          </c:val>
        </c:ser>
        <c:dLbls>
          <c:showLegendKey val="0"/>
          <c:showVal val="0"/>
          <c:showCatName val="0"/>
          <c:showSerName val="0"/>
          <c:showPercent val="0"/>
          <c:showBubbleSize val="0"/>
        </c:dLbls>
        <c:gapWidth val="150"/>
        <c:axId val="224411008"/>
        <c:axId val="22441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24411008"/>
        <c:axId val="224411400"/>
      </c:lineChart>
      <c:dateAx>
        <c:axId val="224411008"/>
        <c:scaling>
          <c:orientation val="minMax"/>
        </c:scaling>
        <c:delete val="1"/>
        <c:axPos val="b"/>
        <c:numFmt formatCode="ge" sourceLinked="1"/>
        <c:majorTickMark val="none"/>
        <c:minorTickMark val="none"/>
        <c:tickLblPos val="none"/>
        <c:crossAx val="224411400"/>
        <c:crosses val="autoZero"/>
        <c:auto val="1"/>
        <c:lblOffset val="100"/>
        <c:baseTimeUnit val="years"/>
      </c:dateAx>
      <c:valAx>
        <c:axId val="22441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15.98</c:v>
                </c:pt>
                <c:pt idx="1">
                  <c:v>0.28999999999999998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24448224"/>
        <c:axId val="22444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24448224"/>
        <c:axId val="224448616"/>
      </c:lineChart>
      <c:dateAx>
        <c:axId val="224448224"/>
        <c:scaling>
          <c:orientation val="minMax"/>
        </c:scaling>
        <c:delete val="1"/>
        <c:axPos val="b"/>
        <c:numFmt formatCode="ge" sourceLinked="1"/>
        <c:majorTickMark val="none"/>
        <c:minorTickMark val="none"/>
        <c:tickLblPos val="none"/>
        <c:crossAx val="224448616"/>
        <c:crosses val="autoZero"/>
        <c:auto val="1"/>
        <c:lblOffset val="100"/>
        <c:baseTimeUnit val="years"/>
      </c:dateAx>
      <c:valAx>
        <c:axId val="224448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4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1809.34</c:v>
                </c:pt>
                <c:pt idx="1">
                  <c:v>1973.75</c:v>
                </c:pt>
                <c:pt idx="2">
                  <c:v>1572.39</c:v>
                </c:pt>
                <c:pt idx="3">
                  <c:v>379.02</c:v>
                </c:pt>
                <c:pt idx="4">
                  <c:v>390.58</c:v>
                </c:pt>
              </c:numCache>
            </c:numRef>
          </c:val>
        </c:ser>
        <c:dLbls>
          <c:showLegendKey val="0"/>
          <c:showVal val="0"/>
          <c:showCatName val="0"/>
          <c:showSerName val="0"/>
          <c:showPercent val="0"/>
          <c:showBubbleSize val="0"/>
        </c:dLbls>
        <c:gapWidth val="150"/>
        <c:axId val="224449792"/>
        <c:axId val="22445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24449792"/>
        <c:axId val="224450184"/>
      </c:lineChart>
      <c:dateAx>
        <c:axId val="224449792"/>
        <c:scaling>
          <c:orientation val="minMax"/>
        </c:scaling>
        <c:delete val="1"/>
        <c:axPos val="b"/>
        <c:numFmt formatCode="ge" sourceLinked="1"/>
        <c:majorTickMark val="none"/>
        <c:minorTickMark val="none"/>
        <c:tickLblPos val="none"/>
        <c:crossAx val="224450184"/>
        <c:crosses val="autoZero"/>
        <c:auto val="1"/>
        <c:lblOffset val="100"/>
        <c:baseTimeUnit val="years"/>
      </c:dateAx>
      <c:valAx>
        <c:axId val="224450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4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432.26</c:v>
                </c:pt>
                <c:pt idx="1">
                  <c:v>377.71</c:v>
                </c:pt>
                <c:pt idx="2">
                  <c:v>344.45</c:v>
                </c:pt>
                <c:pt idx="3">
                  <c:v>311.97000000000003</c:v>
                </c:pt>
                <c:pt idx="4">
                  <c:v>316.10000000000002</c:v>
                </c:pt>
              </c:numCache>
            </c:numRef>
          </c:val>
        </c:ser>
        <c:dLbls>
          <c:showLegendKey val="0"/>
          <c:showVal val="0"/>
          <c:showCatName val="0"/>
          <c:showSerName val="0"/>
          <c:showPercent val="0"/>
          <c:showBubbleSize val="0"/>
        </c:dLbls>
        <c:gapWidth val="150"/>
        <c:axId val="224447832"/>
        <c:axId val="2244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24447832"/>
        <c:axId val="224451360"/>
      </c:lineChart>
      <c:dateAx>
        <c:axId val="224447832"/>
        <c:scaling>
          <c:orientation val="minMax"/>
        </c:scaling>
        <c:delete val="1"/>
        <c:axPos val="b"/>
        <c:numFmt formatCode="ge" sourceLinked="1"/>
        <c:majorTickMark val="none"/>
        <c:minorTickMark val="none"/>
        <c:tickLblPos val="none"/>
        <c:crossAx val="224451360"/>
        <c:crosses val="autoZero"/>
        <c:auto val="1"/>
        <c:lblOffset val="100"/>
        <c:baseTimeUnit val="years"/>
      </c:dateAx>
      <c:valAx>
        <c:axId val="22445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44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115.36</c:v>
                </c:pt>
                <c:pt idx="1">
                  <c:v>116.4</c:v>
                </c:pt>
                <c:pt idx="2">
                  <c:v>115.84</c:v>
                </c:pt>
                <c:pt idx="3">
                  <c:v>121.19</c:v>
                </c:pt>
                <c:pt idx="4">
                  <c:v>101.29</c:v>
                </c:pt>
              </c:numCache>
            </c:numRef>
          </c:val>
        </c:ser>
        <c:dLbls>
          <c:showLegendKey val="0"/>
          <c:showVal val="0"/>
          <c:showCatName val="0"/>
          <c:showSerName val="0"/>
          <c:showPercent val="0"/>
          <c:showBubbleSize val="0"/>
        </c:dLbls>
        <c:gapWidth val="150"/>
        <c:axId val="224412968"/>
        <c:axId val="22441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24412968"/>
        <c:axId val="224412576"/>
      </c:lineChart>
      <c:dateAx>
        <c:axId val="224412968"/>
        <c:scaling>
          <c:orientation val="minMax"/>
        </c:scaling>
        <c:delete val="1"/>
        <c:axPos val="b"/>
        <c:numFmt formatCode="ge" sourceLinked="1"/>
        <c:majorTickMark val="none"/>
        <c:minorTickMark val="none"/>
        <c:tickLblPos val="none"/>
        <c:crossAx val="224412576"/>
        <c:crosses val="autoZero"/>
        <c:auto val="1"/>
        <c:lblOffset val="100"/>
        <c:baseTimeUnit val="years"/>
      </c:dateAx>
      <c:valAx>
        <c:axId val="2244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1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107.98</c:v>
                </c:pt>
                <c:pt idx="1">
                  <c:v>106.07</c:v>
                </c:pt>
                <c:pt idx="2">
                  <c:v>106.67</c:v>
                </c:pt>
                <c:pt idx="3">
                  <c:v>105.37</c:v>
                </c:pt>
                <c:pt idx="4">
                  <c:v>110.39</c:v>
                </c:pt>
              </c:numCache>
            </c:numRef>
          </c:val>
        </c:ser>
        <c:dLbls>
          <c:showLegendKey val="0"/>
          <c:showVal val="0"/>
          <c:showCatName val="0"/>
          <c:showSerName val="0"/>
          <c:showPercent val="0"/>
          <c:showBubbleSize val="0"/>
        </c:dLbls>
        <c:gapWidth val="150"/>
        <c:axId val="224371272"/>
        <c:axId val="22437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24371272"/>
        <c:axId val="224371664"/>
      </c:lineChart>
      <c:dateAx>
        <c:axId val="224371272"/>
        <c:scaling>
          <c:orientation val="minMax"/>
        </c:scaling>
        <c:delete val="1"/>
        <c:axPos val="b"/>
        <c:numFmt formatCode="ge" sourceLinked="1"/>
        <c:majorTickMark val="none"/>
        <c:minorTickMark val="none"/>
        <c:tickLblPos val="none"/>
        <c:crossAx val="224371664"/>
        <c:crosses val="autoZero"/>
        <c:auto val="1"/>
        <c:lblOffset val="100"/>
        <c:baseTimeUnit val="years"/>
      </c:dateAx>
      <c:valAx>
        <c:axId val="22437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7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47" sqref="BL47:BZ63"/>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三重県</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用水供給事業</v>
      </c>
      <c r="S8" s="75"/>
      <c r="T8" s="75"/>
      <c r="U8" s="75"/>
      <c r="V8" s="75"/>
      <c r="W8" s="75"/>
      <c r="X8" s="75"/>
      <c r="Y8" s="76"/>
      <c r="Z8" s="74" t="str">
        <f>データ!L6</f>
        <v>B</v>
      </c>
      <c r="AA8" s="75"/>
      <c r="AB8" s="75"/>
      <c r="AC8" s="75"/>
      <c r="AD8" s="75"/>
      <c r="AE8" s="75"/>
      <c r="AF8" s="75"/>
      <c r="AG8" s="76"/>
      <c r="AH8" s="3"/>
      <c r="AI8" s="77">
        <f>データ!Q6</f>
        <v>1850028</v>
      </c>
      <c r="AJ8" s="78"/>
      <c r="AK8" s="78"/>
      <c r="AL8" s="78"/>
      <c r="AM8" s="78"/>
      <c r="AN8" s="78"/>
      <c r="AO8" s="78"/>
      <c r="AP8" s="79"/>
      <c r="AQ8" s="60">
        <f>データ!R6</f>
        <v>5774.4</v>
      </c>
      <c r="AR8" s="60"/>
      <c r="AS8" s="60"/>
      <c r="AT8" s="60"/>
      <c r="AU8" s="60"/>
      <c r="AV8" s="60"/>
      <c r="AW8" s="60"/>
      <c r="AX8" s="60"/>
      <c r="AY8" s="60">
        <f>データ!S6</f>
        <v>320.38</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77.540000000000006</v>
      </c>
      <c r="K10" s="60"/>
      <c r="L10" s="60"/>
      <c r="M10" s="60"/>
      <c r="N10" s="60"/>
      <c r="O10" s="60"/>
      <c r="P10" s="60"/>
      <c r="Q10" s="60"/>
      <c r="R10" s="60">
        <f>データ!O6</f>
        <v>99.25</v>
      </c>
      <c r="S10" s="60"/>
      <c r="T10" s="60"/>
      <c r="U10" s="60"/>
      <c r="V10" s="60"/>
      <c r="W10" s="60"/>
      <c r="X10" s="60"/>
      <c r="Y10" s="60"/>
      <c r="Z10" s="68">
        <f>データ!P6</f>
        <v>0</v>
      </c>
      <c r="AA10" s="68"/>
      <c r="AB10" s="68"/>
      <c r="AC10" s="68"/>
      <c r="AD10" s="68"/>
      <c r="AE10" s="68"/>
      <c r="AF10" s="68"/>
      <c r="AG10" s="68"/>
      <c r="AH10" s="2"/>
      <c r="AI10" s="68">
        <f>データ!T6</f>
        <v>1476091</v>
      </c>
      <c r="AJ10" s="68"/>
      <c r="AK10" s="68"/>
      <c r="AL10" s="68"/>
      <c r="AM10" s="68"/>
      <c r="AN10" s="68"/>
      <c r="AO10" s="68"/>
      <c r="AP10" s="68"/>
      <c r="AQ10" s="60">
        <f>データ!U6</f>
        <v>1689.52</v>
      </c>
      <c r="AR10" s="60"/>
      <c r="AS10" s="60"/>
      <c r="AT10" s="60"/>
      <c r="AU10" s="60"/>
      <c r="AV10" s="60"/>
      <c r="AW10" s="60"/>
      <c r="AX10" s="60"/>
      <c r="AY10" s="60">
        <f>データ!V6</f>
        <v>873.67</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105</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106</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B8" sqref="EB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240001</v>
      </c>
      <c r="D6" s="31">
        <f t="shared" si="3"/>
        <v>46</v>
      </c>
      <c r="E6" s="31">
        <f t="shared" si="3"/>
        <v>1</v>
      </c>
      <c r="F6" s="31">
        <f t="shared" si="3"/>
        <v>0</v>
      </c>
      <c r="G6" s="31">
        <f t="shared" si="3"/>
        <v>2</v>
      </c>
      <c r="H6" s="31" t="str">
        <f t="shared" si="3"/>
        <v>三重県</v>
      </c>
      <c r="I6" s="31" t="str">
        <f t="shared" si="3"/>
        <v>法適用</v>
      </c>
      <c r="J6" s="31" t="str">
        <f t="shared" si="3"/>
        <v>水道事業</v>
      </c>
      <c r="K6" s="31" t="str">
        <f t="shared" si="3"/>
        <v>用水供給事業</v>
      </c>
      <c r="L6" s="31" t="str">
        <f t="shared" si="3"/>
        <v>B</v>
      </c>
      <c r="M6" s="32" t="str">
        <f t="shared" si="3"/>
        <v>-</v>
      </c>
      <c r="N6" s="32">
        <f t="shared" si="3"/>
        <v>77.540000000000006</v>
      </c>
      <c r="O6" s="32">
        <f t="shared" si="3"/>
        <v>99.25</v>
      </c>
      <c r="P6" s="32">
        <f t="shared" si="3"/>
        <v>0</v>
      </c>
      <c r="Q6" s="32">
        <f t="shared" si="3"/>
        <v>1850028</v>
      </c>
      <c r="R6" s="32">
        <f t="shared" si="3"/>
        <v>5774.4</v>
      </c>
      <c r="S6" s="32">
        <f t="shared" si="3"/>
        <v>320.38</v>
      </c>
      <c r="T6" s="32">
        <f t="shared" si="3"/>
        <v>1476091</v>
      </c>
      <c r="U6" s="32">
        <f t="shared" si="3"/>
        <v>1689.52</v>
      </c>
      <c r="V6" s="32">
        <f t="shared" si="3"/>
        <v>873.67</v>
      </c>
      <c r="W6" s="33">
        <f>IF(W7="",NA(),W7)</f>
        <v>117.39</v>
      </c>
      <c r="X6" s="33">
        <f t="shared" ref="X6:AF6" si="4">IF(X7="",NA(),X7)</f>
        <v>117.87</v>
      </c>
      <c r="Y6" s="33">
        <f t="shared" si="4"/>
        <v>117.31</v>
      </c>
      <c r="Z6" s="33">
        <f t="shared" si="4"/>
        <v>120.17</v>
      </c>
      <c r="AA6" s="33">
        <f t="shared" si="4"/>
        <v>102.25</v>
      </c>
      <c r="AB6" s="33">
        <f t="shared" si="4"/>
        <v>111.78</v>
      </c>
      <c r="AC6" s="33">
        <f t="shared" si="4"/>
        <v>113.16</v>
      </c>
      <c r="AD6" s="33">
        <f t="shared" si="4"/>
        <v>113.88</v>
      </c>
      <c r="AE6" s="33">
        <f t="shared" si="4"/>
        <v>113.47</v>
      </c>
      <c r="AF6" s="33">
        <f t="shared" si="4"/>
        <v>113.33</v>
      </c>
      <c r="AG6" s="32" t="str">
        <f>IF(AG7="","",IF(AG7="-","【-】","【"&amp;SUBSTITUTE(TEXT(AG7,"#,##0.00"),"-","△")&amp;"】"))</f>
        <v>【113.33】</v>
      </c>
      <c r="AH6" s="33">
        <f>IF(AH7="",NA(),AH7)</f>
        <v>15.98</v>
      </c>
      <c r="AI6" s="33">
        <f t="shared" ref="AI6:AQ6" si="5">IF(AI7="",NA(),AI7)</f>
        <v>0.28999999999999998</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1809.34</v>
      </c>
      <c r="AT6" s="33">
        <f t="shared" ref="AT6:BB6" si="6">IF(AT7="",NA(),AT7)</f>
        <v>1973.75</v>
      </c>
      <c r="AU6" s="33">
        <f t="shared" si="6"/>
        <v>1572.39</v>
      </c>
      <c r="AV6" s="33">
        <f t="shared" si="6"/>
        <v>379.02</v>
      </c>
      <c r="AW6" s="33">
        <f t="shared" si="6"/>
        <v>390.58</v>
      </c>
      <c r="AX6" s="33">
        <f t="shared" si="6"/>
        <v>720.62</v>
      </c>
      <c r="AY6" s="33">
        <f t="shared" si="6"/>
        <v>654.97</v>
      </c>
      <c r="AZ6" s="33">
        <f t="shared" si="6"/>
        <v>634.53</v>
      </c>
      <c r="BA6" s="33">
        <f t="shared" si="6"/>
        <v>200.22</v>
      </c>
      <c r="BB6" s="33">
        <f t="shared" si="6"/>
        <v>212.95</v>
      </c>
      <c r="BC6" s="32" t="str">
        <f>IF(BC7="","",IF(BC7="-","【-】","【"&amp;SUBSTITUTE(TEXT(BC7,"#,##0.00"),"-","△")&amp;"】"))</f>
        <v>【212.95】</v>
      </c>
      <c r="BD6" s="33">
        <f>IF(BD7="",NA(),BD7)</f>
        <v>432.26</v>
      </c>
      <c r="BE6" s="33">
        <f t="shared" ref="BE6:BM6" si="7">IF(BE7="",NA(),BE7)</f>
        <v>377.71</v>
      </c>
      <c r="BF6" s="33">
        <f t="shared" si="7"/>
        <v>344.45</v>
      </c>
      <c r="BG6" s="33">
        <f t="shared" si="7"/>
        <v>311.97000000000003</v>
      </c>
      <c r="BH6" s="33">
        <f t="shared" si="7"/>
        <v>316.10000000000002</v>
      </c>
      <c r="BI6" s="33">
        <f t="shared" si="7"/>
        <v>415.99</v>
      </c>
      <c r="BJ6" s="33">
        <f t="shared" si="7"/>
        <v>383.75</v>
      </c>
      <c r="BK6" s="33">
        <f t="shared" si="7"/>
        <v>368.94</v>
      </c>
      <c r="BL6" s="33">
        <f t="shared" si="7"/>
        <v>351.06</v>
      </c>
      <c r="BM6" s="33">
        <f t="shared" si="7"/>
        <v>333.48</v>
      </c>
      <c r="BN6" s="32" t="str">
        <f>IF(BN7="","",IF(BN7="-","【-】","【"&amp;SUBSTITUTE(TEXT(BN7,"#,##0.00"),"-","△")&amp;"】"))</f>
        <v>【333.48】</v>
      </c>
      <c r="BO6" s="33">
        <f>IF(BO7="",NA(),BO7)</f>
        <v>115.36</v>
      </c>
      <c r="BP6" s="33">
        <f t="shared" ref="BP6:BX6" si="8">IF(BP7="",NA(),BP7)</f>
        <v>116.4</v>
      </c>
      <c r="BQ6" s="33">
        <f t="shared" si="8"/>
        <v>115.84</v>
      </c>
      <c r="BR6" s="33">
        <f t="shared" si="8"/>
        <v>121.19</v>
      </c>
      <c r="BS6" s="33">
        <f t="shared" si="8"/>
        <v>101.29</v>
      </c>
      <c r="BT6" s="33">
        <f t="shared" si="8"/>
        <v>108.61</v>
      </c>
      <c r="BU6" s="33">
        <f t="shared" si="8"/>
        <v>110.39</v>
      </c>
      <c r="BV6" s="33">
        <f t="shared" si="8"/>
        <v>111.12</v>
      </c>
      <c r="BW6" s="33">
        <f t="shared" si="8"/>
        <v>112.92</v>
      </c>
      <c r="BX6" s="33">
        <f t="shared" si="8"/>
        <v>112.81</v>
      </c>
      <c r="BY6" s="32" t="str">
        <f>IF(BY7="","",IF(BY7="-","【-】","【"&amp;SUBSTITUTE(TEXT(BY7,"#,##0.00"),"-","△")&amp;"】"))</f>
        <v>【112.81】</v>
      </c>
      <c r="BZ6" s="33">
        <f>IF(BZ7="",NA(),BZ7)</f>
        <v>107.98</v>
      </c>
      <c r="CA6" s="33">
        <f t="shared" ref="CA6:CI6" si="9">IF(CA7="",NA(),CA7)</f>
        <v>106.07</v>
      </c>
      <c r="CB6" s="33">
        <f t="shared" si="9"/>
        <v>106.67</v>
      </c>
      <c r="CC6" s="33">
        <f t="shared" si="9"/>
        <v>105.37</v>
      </c>
      <c r="CD6" s="33">
        <f t="shared" si="9"/>
        <v>110.39</v>
      </c>
      <c r="CE6" s="33">
        <f t="shared" si="9"/>
        <v>78.760000000000005</v>
      </c>
      <c r="CF6" s="33">
        <f t="shared" si="9"/>
        <v>76.81</v>
      </c>
      <c r="CG6" s="33">
        <f t="shared" si="9"/>
        <v>75.75</v>
      </c>
      <c r="CH6" s="33">
        <f t="shared" si="9"/>
        <v>75.3</v>
      </c>
      <c r="CI6" s="33">
        <f t="shared" si="9"/>
        <v>75.3</v>
      </c>
      <c r="CJ6" s="32" t="str">
        <f>IF(CJ7="","",IF(CJ7="-","【-】","【"&amp;SUBSTITUTE(TEXT(CJ7,"#,##0.00"),"-","△")&amp;"】"))</f>
        <v>【75.30】</v>
      </c>
      <c r="CK6" s="33">
        <f>IF(CK7="",NA(),CK7)</f>
        <v>48.89</v>
      </c>
      <c r="CL6" s="33">
        <f t="shared" ref="CL6:CT6" si="10">IF(CL7="",NA(),CL7)</f>
        <v>49.84</v>
      </c>
      <c r="CM6" s="33">
        <f t="shared" si="10"/>
        <v>49.99</v>
      </c>
      <c r="CN6" s="33">
        <f t="shared" si="10"/>
        <v>47.71</v>
      </c>
      <c r="CO6" s="33">
        <f t="shared" si="10"/>
        <v>46.74</v>
      </c>
      <c r="CP6" s="33">
        <f t="shared" si="10"/>
        <v>63.73</v>
      </c>
      <c r="CQ6" s="33">
        <f t="shared" si="10"/>
        <v>64.55</v>
      </c>
      <c r="CR6" s="33">
        <f t="shared" si="10"/>
        <v>64.12</v>
      </c>
      <c r="CS6" s="33">
        <f t="shared" si="10"/>
        <v>62.69</v>
      </c>
      <c r="CT6" s="33">
        <f t="shared" si="10"/>
        <v>61.82</v>
      </c>
      <c r="CU6" s="32" t="str">
        <f>IF(CU7="","",IF(CU7="-","【-】","【"&amp;SUBSTITUTE(TEXT(CU7,"#,##0.00"),"-","△")&amp;"】"))</f>
        <v>【61.82】</v>
      </c>
      <c r="CV6" s="33">
        <f>IF(CV7="",NA(),CV7)</f>
        <v>98.35</v>
      </c>
      <c r="CW6" s="33">
        <f t="shared" ref="CW6:DE6" si="11">IF(CW7="",NA(),CW7)</f>
        <v>98.2</v>
      </c>
      <c r="CX6" s="33">
        <f t="shared" si="11"/>
        <v>97.98</v>
      </c>
      <c r="CY6" s="33">
        <f t="shared" si="11"/>
        <v>97.88</v>
      </c>
      <c r="CZ6" s="33">
        <f t="shared" si="11"/>
        <v>97.85</v>
      </c>
      <c r="DA6" s="33">
        <f t="shared" si="11"/>
        <v>99.96</v>
      </c>
      <c r="DB6" s="33">
        <f t="shared" si="11"/>
        <v>99.93</v>
      </c>
      <c r="DC6" s="33">
        <f t="shared" si="11"/>
        <v>100.12</v>
      </c>
      <c r="DD6" s="33">
        <f t="shared" si="11"/>
        <v>100.12</v>
      </c>
      <c r="DE6" s="33">
        <f t="shared" si="11"/>
        <v>100.03</v>
      </c>
      <c r="DF6" s="32" t="str">
        <f>IF(DF7="","",IF(DF7="-","【-】","【"&amp;SUBSTITUTE(TEXT(DF7,"#,##0.00"),"-","△")&amp;"】"))</f>
        <v>【100.03】</v>
      </c>
      <c r="DG6" s="33">
        <f>IF(DG7="",NA(),DG7)</f>
        <v>35.56</v>
      </c>
      <c r="DH6" s="33">
        <f t="shared" ref="DH6:DP6" si="12">IF(DH7="",NA(),DH7)</f>
        <v>36.72</v>
      </c>
      <c r="DI6" s="33">
        <f t="shared" si="12"/>
        <v>38</v>
      </c>
      <c r="DJ6" s="33">
        <f t="shared" si="12"/>
        <v>50.19</v>
      </c>
      <c r="DK6" s="33">
        <f t="shared" si="12"/>
        <v>51.59</v>
      </c>
      <c r="DL6" s="33">
        <f t="shared" si="12"/>
        <v>37.549999999999997</v>
      </c>
      <c r="DM6" s="33">
        <f t="shared" si="12"/>
        <v>38.86</v>
      </c>
      <c r="DN6" s="33">
        <f t="shared" si="12"/>
        <v>39.81</v>
      </c>
      <c r="DO6" s="33">
        <f t="shared" si="12"/>
        <v>51.44</v>
      </c>
      <c r="DP6" s="33">
        <f t="shared" si="12"/>
        <v>52.4</v>
      </c>
      <c r="DQ6" s="32" t="str">
        <f>IF(DQ7="","",IF(DQ7="-","【-】","【"&amp;SUBSTITUTE(TEXT(DQ7,"#,##0.00"),"-","△")&amp;"】"))</f>
        <v>【52.40】</v>
      </c>
      <c r="DR6" s="33">
        <f>IF(DR7="",NA(),DR7)</f>
        <v>1.56</v>
      </c>
      <c r="DS6" s="33">
        <f t="shared" ref="DS6:EA6" si="13">IF(DS7="",NA(),DS7)</f>
        <v>3.07</v>
      </c>
      <c r="DT6" s="33">
        <f t="shared" si="13"/>
        <v>6.82</v>
      </c>
      <c r="DU6" s="33">
        <f t="shared" si="13"/>
        <v>11</v>
      </c>
      <c r="DV6" s="32">
        <f t="shared" si="13"/>
        <v>17.21</v>
      </c>
      <c r="DW6" s="33">
        <f t="shared" si="13"/>
        <v>9.98</v>
      </c>
      <c r="DX6" s="33">
        <f t="shared" si="13"/>
        <v>12.13</v>
      </c>
      <c r="DY6" s="33">
        <f t="shared" si="13"/>
        <v>13.72</v>
      </c>
      <c r="DZ6" s="33">
        <f t="shared" si="13"/>
        <v>16.77</v>
      </c>
      <c r="EA6" s="33">
        <f t="shared" si="13"/>
        <v>18.05</v>
      </c>
      <c r="EB6" s="32" t="str">
        <f>IF(EB7="","",IF(EB7="-","【-】","【"&amp;SUBSTITUTE(TEXT(EB7,"#,##0.00"),"-","△")&amp;"】"))</f>
        <v>【18.05】</v>
      </c>
      <c r="EC6" s="33">
        <f>IF(EC7="",NA(),EC7)</f>
        <v>0.04</v>
      </c>
      <c r="ED6" s="32">
        <f t="shared" ref="ED6:EL6" si="14">IF(ED7="",NA(),ED7)</f>
        <v>0</v>
      </c>
      <c r="EE6" s="33">
        <f t="shared" si="14"/>
        <v>0.04</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240001</v>
      </c>
      <c r="D7" s="35">
        <v>46</v>
      </c>
      <c r="E7" s="35">
        <v>1</v>
      </c>
      <c r="F7" s="35">
        <v>0</v>
      </c>
      <c r="G7" s="35">
        <v>2</v>
      </c>
      <c r="H7" s="35" t="s">
        <v>93</v>
      </c>
      <c r="I7" s="35" t="s">
        <v>94</v>
      </c>
      <c r="J7" s="35" t="s">
        <v>95</v>
      </c>
      <c r="K7" s="35" t="s">
        <v>96</v>
      </c>
      <c r="L7" s="35" t="s">
        <v>97</v>
      </c>
      <c r="M7" s="36" t="s">
        <v>98</v>
      </c>
      <c r="N7" s="36">
        <v>77.540000000000006</v>
      </c>
      <c r="O7" s="36">
        <v>99.25</v>
      </c>
      <c r="P7" s="36">
        <v>0</v>
      </c>
      <c r="Q7" s="36">
        <v>1850028</v>
      </c>
      <c r="R7" s="36">
        <v>5774.4</v>
      </c>
      <c r="S7" s="36">
        <v>320.38</v>
      </c>
      <c r="T7" s="36">
        <v>1476091</v>
      </c>
      <c r="U7" s="36">
        <v>1689.52</v>
      </c>
      <c r="V7" s="36">
        <v>873.67</v>
      </c>
      <c r="W7" s="36">
        <v>117.39</v>
      </c>
      <c r="X7" s="36">
        <v>117.87</v>
      </c>
      <c r="Y7" s="36">
        <v>117.31</v>
      </c>
      <c r="Z7" s="36">
        <v>120.17</v>
      </c>
      <c r="AA7" s="36">
        <v>102.25</v>
      </c>
      <c r="AB7" s="36">
        <v>111.78</v>
      </c>
      <c r="AC7" s="36">
        <v>113.16</v>
      </c>
      <c r="AD7" s="36">
        <v>113.88</v>
      </c>
      <c r="AE7" s="36">
        <v>113.47</v>
      </c>
      <c r="AF7" s="36">
        <v>113.33</v>
      </c>
      <c r="AG7" s="36">
        <v>113.33</v>
      </c>
      <c r="AH7" s="36">
        <v>15.98</v>
      </c>
      <c r="AI7" s="36">
        <v>0.28999999999999998</v>
      </c>
      <c r="AJ7" s="36">
        <v>0</v>
      </c>
      <c r="AK7" s="36">
        <v>0</v>
      </c>
      <c r="AL7" s="36">
        <v>0</v>
      </c>
      <c r="AM7" s="36">
        <v>25.8</v>
      </c>
      <c r="AN7" s="36">
        <v>23.57</v>
      </c>
      <c r="AO7" s="36">
        <v>21.34</v>
      </c>
      <c r="AP7" s="36">
        <v>16.89</v>
      </c>
      <c r="AQ7" s="36">
        <v>17.39</v>
      </c>
      <c r="AR7" s="36">
        <v>17.39</v>
      </c>
      <c r="AS7" s="36">
        <v>1809.34</v>
      </c>
      <c r="AT7" s="36">
        <v>1973.75</v>
      </c>
      <c r="AU7" s="36">
        <v>1572.39</v>
      </c>
      <c r="AV7" s="36">
        <v>379.02</v>
      </c>
      <c r="AW7" s="36">
        <v>390.58</v>
      </c>
      <c r="AX7" s="36">
        <v>720.62</v>
      </c>
      <c r="AY7" s="36">
        <v>654.97</v>
      </c>
      <c r="AZ7" s="36">
        <v>634.53</v>
      </c>
      <c r="BA7" s="36">
        <v>200.22</v>
      </c>
      <c r="BB7" s="36">
        <v>212.95</v>
      </c>
      <c r="BC7" s="36">
        <v>212.95</v>
      </c>
      <c r="BD7" s="36">
        <v>432.26</v>
      </c>
      <c r="BE7" s="36">
        <v>377.71</v>
      </c>
      <c r="BF7" s="36">
        <v>344.45</v>
      </c>
      <c r="BG7" s="36">
        <v>311.97000000000003</v>
      </c>
      <c r="BH7" s="36">
        <v>316.10000000000002</v>
      </c>
      <c r="BI7" s="36">
        <v>415.99</v>
      </c>
      <c r="BJ7" s="36">
        <v>383.75</v>
      </c>
      <c r="BK7" s="36">
        <v>368.94</v>
      </c>
      <c r="BL7" s="36">
        <v>351.06</v>
      </c>
      <c r="BM7" s="36">
        <v>333.48</v>
      </c>
      <c r="BN7" s="36">
        <v>333.48</v>
      </c>
      <c r="BO7" s="36">
        <v>115.36</v>
      </c>
      <c r="BP7" s="36">
        <v>116.4</v>
      </c>
      <c r="BQ7" s="36">
        <v>115.84</v>
      </c>
      <c r="BR7" s="36">
        <v>121.19</v>
      </c>
      <c r="BS7" s="36">
        <v>101.29</v>
      </c>
      <c r="BT7" s="36">
        <v>108.61</v>
      </c>
      <c r="BU7" s="36">
        <v>110.39</v>
      </c>
      <c r="BV7" s="36">
        <v>111.12</v>
      </c>
      <c r="BW7" s="36">
        <v>112.92</v>
      </c>
      <c r="BX7" s="36">
        <v>112.81</v>
      </c>
      <c r="BY7" s="36">
        <v>112.81</v>
      </c>
      <c r="BZ7" s="36">
        <v>107.98</v>
      </c>
      <c r="CA7" s="36">
        <v>106.07</v>
      </c>
      <c r="CB7" s="36">
        <v>106.67</v>
      </c>
      <c r="CC7" s="36">
        <v>105.37</v>
      </c>
      <c r="CD7" s="36">
        <v>110.39</v>
      </c>
      <c r="CE7" s="36">
        <v>78.760000000000005</v>
      </c>
      <c r="CF7" s="36">
        <v>76.81</v>
      </c>
      <c r="CG7" s="36">
        <v>75.75</v>
      </c>
      <c r="CH7" s="36">
        <v>75.3</v>
      </c>
      <c r="CI7" s="36">
        <v>75.3</v>
      </c>
      <c r="CJ7" s="36">
        <v>75.3</v>
      </c>
      <c r="CK7" s="36">
        <v>48.89</v>
      </c>
      <c r="CL7" s="36">
        <v>49.84</v>
      </c>
      <c r="CM7" s="36">
        <v>49.99</v>
      </c>
      <c r="CN7" s="36">
        <v>47.71</v>
      </c>
      <c r="CO7" s="36">
        <v>46.74</v>
      </c>
      <c r="CP7" s="36">
        <v>63.73</v>
      </c>
      <c r="CQ7" s="36">
        <v>64.55</v>
      </c>
      <c r="CR7" s="36">
        <v>64.12</v>
      </c>
      <c r="CS7" s="36">
        <v>62.69</v>
      </c>
      <c r="CT7" s="36">
        <v>61.82</v>
      </c>
      <c r="CU7" s="36">
        <v>61.82</v>
      </c>
      <c r="CV7" s="36">
        <v>98.35</v>
      </c>
      <c r="CW7" s="36">
        <v>98.2</v>
      </c>
      <c r="CX7" s="36">
        <v>97.98</v>
      </c>
      <c r="CY7" s="36">
        <v>97.88</v>
      </c>
      <c r="CZ7" s="36">
        <v>97.85</v>
      </c>
      <c r="DA7" s="36">
        <v>99.96</v>
      </c>
      <c r="DB7" s="36">
        <v>99.93</v>
      </c>
      <c r="DC7" s="36">
        <v>100.12</v>
      </c>
      <c r="DD7" s="36">
        <v>100.12</v>
      </c>
      <c r="DE7" s="36">
        <v>100.03</v>
      </c>
      <c r="DF7" s="36">
        <v>100.03</v>
      </c>
      <c r="DG7" s="36">
        <v>35.56</v>
      </c>
      <c r="DH7" s="36">
        <v>36.72</v>
      </c>
      <c r="DI7" s="36">
        <v>38</v>
      </c>
      <c r="DJ7" s="36">
        <v>50.19</v>
      </c>
      <c r="DK7" s="36">
        <v>51.59</v>
      </c>
      <c r="DL7" s="36">
        <v>37.549999999999997</v>
      </c>
      <c r="DM7" s="36">
        <v>38.86</v>
      </c>
      <c r="DN7" s="36">
        <v>39.81</v>
      </c>
      <c r="DO7" s="36">
        <v>51.44</v>
      </c>
      <c r="DP7" s="36">
        <v>52.4</v>
      </c>
      <c r="DQ7" s="36">
        <v>52.4</v>
      </c>
      <c r="DR7" s="36">
        <v>1.56</v>
      </c>
      <c r="DS7" s="36">
        <v>3.07</v>
      </c>
      <c r="DT7" s="36">
        <v>6.82</v>
      </c>
      <c r="DU7" s="36">
        <v>11</v>
      </c>
      <c r="DV7" s="36">
        <v>17.21</v>
      </c>
      <c r="DW7" s="36">
        <v>9.98</v>
      </c>
      <c r="DX7" s="36">
        <v>12.13</v>
      </c>
      <c r="DY7" s="36">
        <v>13.72</v>
      </c>
      <c r="DZ7" s="36">
        <v>16.77</v>
      </c>
      <c r="EA7" s="36">
        <v>18.05</v>
      </c>
      <c r="EB7" s="36">
        <v>18.05</v>
      </c>
      <c r="EC7" s="36">
        <v>0.04</v>
      </c>
      <c r="ED7" s="36">
        <v>0</v>
      </c>
      <c r="EE7" s="36">
        <v>0.04</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2017-02-08T07:39:09Z</cp:lastPrinted>
  <dcterms:created xsi:type="dcterms:W3CDTF">2017-02-01T08:43:26Z</dcterms:created>
  <dcterms:modified xsi:type="dcterms:W3CDTF">2017-02-27T05:25:07Z</dcterms:modified>
  <cp:category/>
</cp:coreProperties>
</file>