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6京都府（都道府県）\"/>
    </mc:Choice>
  </mc:AlternateContent>
  <workbookProtection workbookAlgorithmName="SHA-512" workbookHashValue="8kn6j9K6TTGVmznNbVBBMh1Te4rIybz4Rr4FWt8QdmzySC1TEy5QtegTl9QSShexg86+tOYpmU3onR4Q3umJwg==" workbookSaltValue="E9c5gEW7/EvvcoqorTp96w==" workbookSpinCount="100000" lockStructure="1"/>
  <bookViews>
    <workbookView xWindow="0" yWindow="0" windowWidth="2304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N6" i="5"/>
  <c r="M6" i="5"/>
  <c r="B10" i="4" s="1"/>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Q8" i="4"/>
  <c r="AI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<sst xmlns="http://schemas.openxmlformats.org/spreadsheetml/2006/main" count="217" uniqueCount="107">
  <si>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</si>
  <si>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</si>
  <si>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</si>
  <si>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</si>
  <si>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</si>
  <si>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</si>
  <si>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</si>
  <si>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</si>
  <si>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</si>
  <si>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</si>
  <si>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</si>
  <si>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</si>
  <si>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</si>
  <si>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</si>
  <si>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</si>
  <si>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</si>
  <si>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</si>
  <si>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</si>
  <si>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</si>
  <si>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</si>
  <si>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</si>
  <si>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</si>
  <si>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</si>
  <si>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</si>
  <si>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</si>
  <si>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</si>
  <si>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</si>
  <si>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</si>
  <si>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</si>
  <si>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</si>
  <si>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</si>
  <si>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</si>
  <si>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</si>
  <si>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</si>
  <si>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</si>
  <si>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</si>
  <si>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</si>
  <si>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</si>
  <si>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</si>
  <si>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</si>
  <si>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</si>
  <si>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</si>
  <si>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</si>
  <si>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</si>
  <si>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</si>
  <si>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</si>
  <si>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</si>
  <si>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</si>
  <si>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</si>
  <si>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</si>
  <si>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</si>
  <si>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</si>
  <si>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</si>
  <si>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</si>
  <si>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</si>
  <si>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</si>
  <si>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</si>
  <si>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</si>
  <si>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</si>
  <si>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</si>
  <si>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</si>
  <si>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</si>
  <si>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</si>
  <si>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</si>
  <si>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</si>
  <si>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</si>
  <si>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</si>
  <si>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</si>
  <si>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</si>
  <si>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</si>
  <si>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</si>
  <si>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</si>
  <si>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</si>
  <si>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</si>
  <si>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</si>
  <si>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</si>
  <si>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</si>
  <si>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</si>
  <si>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</si>
  <si>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</si>
  <si>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</si>
  <si>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</si>
  <si>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</si>
  <si>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</si>
  <si>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</si>
  <si>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</si>
  <si>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</si>
  <si>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</si>
  <si>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</si>
  <si>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</si>
  <si>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</si>
  <si>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</si>
  <si>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</si>
  <si>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</si>
  <si>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</si>
  <si>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</si>
  <si>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</si>
  <si>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</si>
  <si>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</si>
  <si>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</si>
  <si>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</si>
  <si>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</si>
  <si>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</si>
  <si>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</si>
  <si>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⑤料金回収率が類似団体平均を下回り、収益で費用を賄えない状態が続きましたが、建設改良計画に基づいて適切な時期に事業を実施することで費用増加の抑制を図り、料金改定により、平成28年度以降は改善が見込まれます。
　②累積欠損金比率は、将来の費用負担軽減のため利水撤退したダムに係る除却費等により、平成26年度までに多額の欠損金が生じています。平成27年度は料金改定に伴う経過措置の実施により減収となり、上昇しています。
　③流動比率は、毎年度企業債償還金が増加していることやダム割賦負担金の支払期間23年とダム使用権の減価償却期間55年とに差が生じていることにより類似団体平均よりも低くなっています。資金余力が低いため、ダム割賦負担金の返済が終了する平成33年度までは、資金繰りに細心の注意が必要な状況が続きます。
　④企業債残高は、管路や施設の更新を実施する財源として企業債を借り入れているため、類似団体平均よりも高くなっています。
　⑥給水原価は、算出式の分母に当たる有収水量が、給水人口が同規模の団体の平均値と比べ少ないため、類似団体平均よりも高くなっています。
　⑦施設利用率は類似団体平均を上回り、⑧有収率も良好な水準となっており施設を効率的に稼働させています。</t>
    <phoneticPr fontId="4"/>
  </si>
  <si>
    <t>　①有形固定資産減価償却率は、老朽化施設を計画的に更新しているため類似団体平均よりも低くなっています。
　現在、宇治系送水管路更新・耐震化事業を平成34年度の完了に向けて進めており、完了すると②管路経年化率や③管路更新率に反映される見込みです。
　③管路更新率は、単年度の更新状況を示す指標であり、通常複数年をかけて管路の更新を行うため供用開始した年度によって数値にばらつきがあります。</t>
    <phoneticPr fontId="4"/>
  </si>
  <si>
    <t>　府営水道は、施設利用率は類似団体平均を上回っており、有収率も良好な水準となっていますが、流動比率や企業債残高対給水収益比率といった財務に関する指標においては類似団体平均を下回る状況であり、資金余力が低く、資金繰りが苦しい状況となっています。
　府営水道では、水需要が減少するなど厳しい環境の中、平成25年3月に策定した「京都府営水道ビジョン」に基づき事業を推進しています。
　また、過去５年間の経営分析と５年間の収支計画等を取りまとめた「京都府営水道経営レポート」を平成28年3月に策定し、毎年、経営審議会において検証することとし、将来を見据えた安定した経営に繋げ、安心・安全な給水体制の確保と効率的な運営に努め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</si>
</sst>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0.2</c:v>
                </c:pt>
                <c:pt idx="2">
                  <c:v>0.1</c:v>
                </c:pt>
                <c:pt idx="3" formatCode="#,##0.00;&quot;△&quot;#,##0.00">
                  <c:v>0</c:v>
                </c:pt>
                <c:pt idx="4" formatCode="#,##0.00;&quot;△&quot;#,##0.00">
                  <c:v>0</c:v>
                </c:pt>
              </c:numCache>
            </c:numRef>
          </c:val>
        </c:ser>
        <c:dLbls>
          <c:showLegendKey val="0"/>
          <c:showVal val="0"/>
          <c:showCatName val="0"/>
          <c:showSerName val="0"/>
          <c:showPercent val="0"/>
          <c:showBubbleSize val="0"/>
        </c:dLbls>
        <c:gapWidth val="150"/>
        <c:axId val="147390776"/>
        <c:axId val="22022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47390776"/>
        <c:axId val="220228520"/>
      </c:lineChart>
      <c:dateAx>
        <c:axId val="147390776"/>
        <c:scaling>
          <c:orientation val="minMax"/>
        </c:scaling>
        <c:delete val="1"/>
        <c:axPos val="b"/>
        <c:numFmt formatCode="ge" sourceLinked="1"/>
        <c:majorTickMark val="none"/>
        <c:minorTickMark val="none"/>
        <c:tickLblPos val="none"/>
        <c:crossAx val="220228520"/>
        <c:crosses val="autoZero"/>
        <c:auto val="1"/>
        <c:lblOffset val="100"/>
        <c:baseTimeUnit val="years"/>
      </c:dateAx>
      <c:valAx>
        <c:axId val="22022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9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68.88</c:v>
                </c:pt>
                <c:pt idx="1">
                  <c:v>68.06</c:v>
                </c:pt>
                <c:pt idx="2">
                  <c:v>64.510000000000005</c:v>
                </c:pt>
                <c:pt idx="3">
                  <c:v>64.47</c:v>
                </c:pt>
                <c:pt idx="4">
                  <c:v>65.62</c:v>
                </c:pt>
              </c:numCache>
            </c:numRef>
          </c:val>
        </c:ser>
        <c:dLbls>
          <c:showLegendKey val="0"/>
          <c:showVal val="0"/>
          <c:showCatName val="0"/>
          <c:showSerName val="0"/>
          <c:showPercent val="0"/>
          <c:showBubbleSize val="0"/>
        </c:dLbls>
        <c:gapWidth val="150"/>
        <c:axId val="221445880"/>
        <c:axId val="2214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21445880"/>
        <c:axId val="221446272"/>
      </c:lineChart>
      <c:dateAx>
        <c:axId val="221445880"/>
        <c:scaling>
          <c:orientation val="minMax"/>
        </c:scaling>
        <c:delete val="1"/>
        <c:axPos val="b"/>
        <c:numFmt formatCode="ge" sourceLinked="1"/>
        <c:majorTickMark val="none"/>
        <c:minorTickMark val="none"/>
        <c:tickLblPos val="none"/>
        <c:crossAx val="221446272"/>
        <c:crosses val="autoZero"/>
        <c:auto val="1"/>
        <c:lblOffset val="100"/>
        <c:baseTimeUnit val="years"/>
      </c:dateAx>
      <c:valAx>
        <c:axId val="2214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4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99.42</c:v>
                </c:pt>
                <c:pt idx="1">
                  <c:v>99.79</c:v>
                </c:pt>
                <c:pt idx="2">
                  <c:v>99.73</c:v>
                </c:pt>
                <c:pt idx="3">
                  <c:v>99.94</c:v>
                </c:pt>
                <c:pt idx="4">
                  <c:v>99.74</c:v>
                </c:pt>
              </c:numCache>
            </c:numRef>
          </c:val>
        </c:ser>
        <c:dLbls>
          <c:showLegendKey val="0"/>
          <c:showVal val="0"/>
          <c:showCatName val="0"/>
          <c:showSerName val="0"/>
          <c:showPercent val="0"/>
          <c:showBubbleSize val="0"/>
        </c:dLbls>
        <c:gapWidth val="150"/>
        <c:axId val="220936224"/>
        <c:axId val="22093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20936224"/>
        <c:axId val="220936616"/>
      </c:lineChart>
      <c:dateAx>
        <c:axId val="220936224"/>
        <c:scaling>
          <c:orientation val="minMax"/>
        </c:scaling>
        <c:delete val="1"/>
        <c:axPos val="b"/>
        <c:numFmt formatCode="ge" sourceLinked="1"/>
        <c:majorTickMark val="none"/>
        <c:minorTickMark val="none"/>
        <c:tickLblPos val="none"/>
        <c:crossAx val="220936616"/>
        <c:crosses val="autoZero"/>
        <c:auto val="1"/>
        <c:lblOffset val="100"/>
        <c:baseTimeUnit val="years"/>
      </c:dateAx>
      <c:valAx>
        <c:axId val="22093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96.88</c:v>
                </c:pt>
                <c:pt idx="1">
                  <c:v>98.06</c:v>
                </c:pt>
                <c:pt idx="2">
                  <c:v>96.84</c:v>
                </c:pt>
                <c:pt idx="3">
                  <c:v>108.2</c:v>
                </c:pt>
                <c:pt idx="4">
                  <c:v>97.95</c:v>
                </c:pt>
              </c:numCache>
            </c:numRef>
          </c:val>
        </c:ser>
        <c:dLbls>
          <c:showLegendKey val="0"/>
          <c:showVal val="0"/>
          <c:showCatName val="0"/>
          <c:showSerName val="0"/>
          <c:showPercent val="0"/>
          <c:showBubbleSize val="0"/>
        </c:dLbls>
        <c:gapWidth val="150"/>
        <c:axId val="221322808"/>
        <c:axId val="2199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21322808"/>
        <c:axId val="219915648"/>
      </c:lineChart>
      <c:dateAx>
        <c:axId val="221322808"/>
        <c:scaling>
          <c:orientation val="minMax"/>
        </c:scaling>
        <c:delete val="1"/>
        <c:axPos val="b"/>
        <c:numFmt formatCode="ge" sourceLinked="1"/>
        <c:majorTickMark val="none"/>
        <c:minorTickMark val="none"/>
        <c:tickLblPos val="none"/>
        <c:crossAx val="219915648"/>
        <c:crosses val="autoZero"/>
        <c:auto val="1"/>
        <c:lblOffset val="100"/>
        <c:baseTimeUnit val="years"/>
      </c:dateAx>
      <c:valAx>
        <c:axId val="21991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3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32.94</c:v>
                </c:pt>
                <c:pt idx="1">
                  <c:v>34.67</c:v>
                </c:pt>
                <c:pt idx="2">
                  <c:v>35.82</c:v>
                </c:pt>
                <c:pt idx="3">
                  <c:v>47.61</c:v>
                </c:pt>
                <c:pt idx="4">
                  <c:v>48.69</c:v>
                </c:pt>
              </c:numCache>
            </c:numRef>
          </c:val>
        </c:ser>
        <c:dLbls>
          <c:showLegendKey val="0"/>
          <c:showVal val="0"/>
          <c:showCatName val="0"/>
          <c:showSerName val="0"/>
          <c:showPercent val="0"/>
          <c:showBubbleSize val="0"/>
        </c:dLbls>
        <c:gapWidth val="150"/>
        <c:axId val="220818296"/>
        <c:axId val="22081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20818296"/>
        <c:axId val="220818680"/>
      </c:lineChart>
      <c:dateAx>
        <c:axId val="220818296"/>
        <c:scaling>
          <c:orientation val="minMax"/>
        </c:scaling>
        <c:delete val="1"/>
        <c:axPos val="b"/>
        <c:numFmt formatCode="ge" sourceLinked="1"/>
        <c:majorTickMark val="none"/>
        <c:minorTickMark val="none"/>
        <c:tickLblPos val="none"/>
        <c:crossAx val="220818680"/>
        <c:crosses val="autoZero"/>
        <c:auto val="1"/>
        <c:lblOffset val="100"/>
        <c:baseTimeUnit val="years"/>
      </c:dateAx>
      <c:valAx>
        <c:axId val="22081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1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17.29</c:v>
                </c:pt>
                <c:pt idx="1">
                  <c:v>17.34</c:v>
                </c:pt>
                <c:pt idx="2">
                  <c:v>17.12</c:v>
                </c:pt>
                <c:pt idx="3">
                  <c:v>17.010000000000002</c:v>
                </c:pt>
                <c:pt idx="4" formatCode="#,##0.00;&quot;△&quot;#,##0.00">
                  <c:v>17.010000000000002</c:v>
                </c:pt>
              </c:numCache>
            </c:numRef>
          </c:val>
        </c:ser>
        <c:dLbls>
          <c:showLegendKey val="0"/>
          <c:showVal val="0"/>
          <c:showCatName val="0"/>
          <c:showSerName val="0"/>
          <c:showPercent val="0"/>
          <c:showBubbleSize val="0"/>
        </c:dLbls>
        <c:gapWidth val="150"/>
        <c:axId val="220864144"/>
        <c:axId val="22086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20864144"/>
        <c:axId val="220866576"/>
      </c:lineChart>
      <c:dateAx>
        <c:axId val="220864144"/>
        <c:scaling>
          <c:orientation val="minMax"/>
        </c:scaling>
        <c:delete val="1"/>
        <c:axPos val="b"/>
        <c:numFmt formatCode="ge" sourceLinked="1"/>
        <c:majorTickMark val="none"/>
        <c:minorTickMark val="none"/>
        <c:tickLblPos val="none"/>
        <c:crossAx val="220866576"/>
        <c:crosses val="autoZero"/>
        <c:auto val="1"/>
        <c:lblOffset val="100"/>
        <c:baseTimeUnit val="years"/>
      </c:dateAx>
      <c:valAx>
        <c:axId val="22086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6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3.78</c:v>
                </c:pt>
                <c:pt idx="1">
                  <c:v>5.84</c:v>
                </c:pt>
                <c:pt idx="2">
                  <c:v>9.25</c:v>
                </c:pt>
                <c:pt idx="3">
                  <c:v>19.059999999999999</c:v>
                </c:pt>
                <c:pt idx="4">
                  <c:v>23.13</c:v>
                </c:pt>
              </c:numCache>
            </c:numRef>
          </c:val>
        </c:ser>
        <c:dLbls>
          <c:showLegendKey val="0"/>
          <c:showVal val="0"/>
          <c:showCatName val="0"/>
          <c:showSerName val="0"/>
          <c:showPercent val="0"/>
          <c:showBubbleSize val="0"/>
        </c:dLbls>
        <c:gapWidth val="150"/>
        <c:axId val="147695552"/>
        <c:axId val="14769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147695552"/>
        <c:axId val="147695944"/>
      </c:lineChart>
      <c:dateAx>
        <c:axId val="147695552"/>
        <c:scaling>
          <c:orientation val="minMax"/>
        </c:scaling>
        <c:delete val="1"/>
        <c:axPos val="b"/>
        <c:numFmt formatCode="ge" sourceLinked="1"/>
        <c:majorTickMark val="none"/>
        <c:minorTickMark val="none"/>
        <c:tickLblPos val="none"/>
        <c:crossAx val="147695944"/>
        <c:crosses val="autoZero"/>
        <c:auto val="1"/>
        <c:lblOffset val="100"/>
        <c:baseTimeUnit val="years"/>
      </c:dateAx>
      <c:valAx>
        <c:axId val="147695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6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794.68</c:v>
                </c:pt>
                <c:pt idx="1">
                  <c:v>570.42999999999995</c:v>
                </c:pt>
                <c:pt idx="2">
                  <c:v>353.08</c:v>
                </c:pt>
                <c:pt idx="3">
                  <c:v>104.45</c:v>
                </c:pt>
                <c:pt idx="4">
                  <c:v>88.92</c:v>
                </c:pt>
              </c:numCache>
            </c:numRef>
          </c:val>
        </c:ser>
        <c:dLbls>
          <c:showLegendKey val="0"/>
          <c:showVal val="0"/>
          <c:showCatName val="0"/>
          <c:showSerName val="0"/>
          <c:showPercent val="0"/>
          <c:showBubbleSize val="0"/>
        </c:dLbls>
        <c:gapWidth val="150"/>
        <c:axId val="220930448"/>
        <c:axId val="22093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20930448"/>
        <c:axId val="220930840"/>
      </c:lineChart>
      <c:dateAx>
        <c:axId val="220930448"/>
        <c:scaling>
          <c:orientation val="minMax"/>
        </c:scaling>
        <c:delete val="1"/>
        <c:axPos val="b"/>
        <c:numFmt formatCode="ge" sourceLinked="1"/>
        <c:majorTickMark val="none"/>
        <c:minorTickMark val="none"/>
        <c:tickLblPos val="none"/>
        <c:crossAx val="220930840"/>
        <c:crosses val="autoZero"/>
        <c:auto val="1"/>
        <c:lblOffset val="100"/>
        <c:baseTimeUnit val="years"/>
      </c:dateAx>
      <c:valAx>
        <c:axId val="220930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93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574.49</c:v>
                </c:pt>
                <c:pt idx="1">
                  <c:v>544.66</c:v>
                </c:pt>
                <c:pt idx="2">
                  <c:v>537.59</c:v>
                </c:pt>
                <c:pt idx="3">
                  <c:v>518.87</c:v>
                </c:pt>
                <c:pt idx="4">
                  <c:v>587.98</c:v>
                </c:pt>
              </c:numCache>
            </c:numRef>
          </c:val>
        </c:ser>
        <c:dLbls>
          <c:showLegendKey val="0"/>
          <c:showVal val="0"/>
          <c:showCatName val="0"/>
          <c:showSerName val="0"/>
          <c:showPercent val="0"/>
          <c:showBubbleSize val="0"/>
        </c:dLbls>
        <c:gapWidth val="150"/>
        <c:axId val="147695160"/>
        <c:axId val="22093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147695160"/>
        <c:axId val="220932016"/>
      </c:lineChart>
      <c:dateAx>
        <c:axId val="147695160"/>
        <c:scaling>
          <c:orientation val="minMax"/>
        </c:scaling>
        <c:delete val="1"/>
        <c:axPos val="b"/>
        <c:numFmt formatCode="ge" sourceLinked="1"/>
        <c:majorTickMark val="none"/>
        <c:minorTickMark val="none"/>
        <c:tickLblPos val="none"/>
        <c:crossAx val="220932016"/>
        <c:crosses val="autoZero"/>
        <c:auto val="1"/>
        <c:lblOffset val="100"/>
        <c:baseTimeUnit val="years"/>
      </c:dateAx>
      <c:valAx>
        <c:axId val="22093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69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86.46</c:v>
                </c:pt>
                <c:pt idx="1">
                  <c:v>95.01</c:v>
                </c:pt>
                <c:pt idx="2">
                  <c:v>94.09</c:v>
                </c:pt>
                <c:pt idx="3">
                  <c:v>106.25</c:v>
                </c:pt>
                <c:pt idx="4">
                  <c:v>95.35</c:v>
                </c:pt>
              </c:numCache>
            </c:numRef>
          </c:val>
        </c:ser>
        <c:dLbls>
          <c:showLegendKey val="0"/>
          <c:showVal val="0"/>
          <c:showCatName val="0"/>
          <c:showSerName val="0"/>
          <c:showPercent val="0"/>
          <c:showBubbleSize val="0"/>
        </c:dLbls>
        <c:gapWidth val="150"/>
        <c:axId val="220933192"/>
        <c:axId val="2214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20933192"/>
        <c:axId val="221443136"/>
      </c:lineChart>
      <c:dateAx>
        <c:axId val="220933192"/>
        <c:scaling>
          <c:orientation val="minMax"/>
        </c:scaling>
        <c:delete val="1"/>
        <c:axPos val="b"/>
        <c:numFmt formatCode="ge" sourceLinked="1"/>
        <c:majorTickMark val="none"/>
        <c:minorTickMark val="none"/>
        <c:tickLblPos val="none"/>
        <c:crossAx val="221443136"/>
        <c:crosses val="autoZero"/>
        <c:auto val="1"/>
        <c:lblOffset val="100"/>
        <c:baseTimeUnit val="years"/>
      </c:dateAx>
      <c:valAx>
        <c:axId val="2214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3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134.52000000000001</c:v>
                </c:pt>
                <c:pt idx="1">
                  <c:v>123.14</c:v>
                </c:pt>
                <c:pt idx="2">
                  <c:v>129.66999999999999</c:v>
                </c:pt>
                <c:pt idx="3">
                  <c:v>114.41</c:v>
                </c:pt>
                <c:pt idx="4">
                  <c:v>114.8</c:v>
                </c:pt>
              </c:numCache>
            </c:numRef>
          </c:val>
        </c:ser>
        <c:dLbls>
          <c:showLegendKey val="0"/>
          <c:showVal val="0"/>
          <c:showCatName val="0"/>
          <c:showSerName val="0"/>
          <c:showPercent val="0"/>
          <c:showBubbleSize val="0"/>
        </c:dLbls>
        <c:gapWidth val="150"/>
        <c:axId val="221444312"/>
        <c:axId val="2214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21444312"/>
        <c:axId val="221444704"/>
      </c:lineChart>
      <c:dateAx>
        <c:axId val="221444312"/>
        <c:scaling>
          <c:orientation val="minMax"/>
        </c:scaling>
        <c:delete val="1"/>
        <c:axPos val="b"/>
        <c:numFmt formatCode="ge" sourceLinked="1"/>
        <c:majorTickMark val="none"/>
        <c:minorTickMark val="none"/>
        <c:tickLblPos val="none"/>
        <c:crossAx val="221444704"/>
        <c:crosses val="autoZero"/>
        <c:auto val="1"/>
        <c:lblOffset val="100"/>
        <c:baseTimeUnit val="years"/>
      </c:dateAx>
      <c:valAx>
        <c:axId val="2214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4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AM85" sqref="AM85"/>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2574842</v>
      </c>
      <c r="AJ8" s="75"/>
      <c r="AK8" s="75"/>
      <c r="AL8" s="75"/>
      <c r="AM8" s="75"/>
      <c r="AN8" s="75"/>
      <c r="AO8" s="75"/>
      <c r="AP8" s="76"/>
      <c r="AQ8" s="57">
        <f>データ!R6</f>
        <v>4612.1899999999996</v>
      </c>
      <c r="AR8" s="57"/>
      <c r="AS8" s="57"/>
      <c r="AT8" s="57"/>
      <c r="AU8" s="57"/>
      <c r="AV8" s="57"/>
      <c r="AW8" s="57"/>
      <c r="AX8" s="57"/>
      <c r="AY8" s="57">
        <f>データ!S6</f>
        <v>558.27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55.8</v>
      </c>
      <c r="K10" s="57"/>
      <c r="L10" s="57"/>
      <c r="M10" s="57"/>
      <c r="N10" s="57"/>
      <c r="O10" s="57"/>
      <c r="P10" s="57"/>
      <c r="Q10" s="57"/>
      <c r="R10" s="57">
        <f>データ!O6</f>
        <v>99.73</v>
      </c>
      <c r="S10" s="57"/>
      <c r="T10" s="57"/>
      <c r="U10" s="57"/>
      <c r="V10" s="57"/>
      <c r="W10" s="57"/>
      <c r="X10" s="57"/>
      <c r="Y10" s="57"/>
      <c r="Z10" s="65">
        <f>データ!P6</f>
        <v>0</v>
      </c>
      <c r="AA10" s="65"/>
      <c r="AB10" s="65"/>
      <c r="AC10" s="65"/>
      <c r="AD10" s="65"/>
      <c r="AE10" s="65"/>
      <c r="AF10" s="65"/>
      <c r="AG10" s="65"/>
      <c r="AH10" s="2"/>
      <c r="AI10" s="65">
        <f>データ!T6</f>
        <v>659362</v>
      </c>
      <c r="AJ10" s="65"/>
      <c r="AK10" s="65"/>
      <c r="AL10" s="65"/>
      <c r="AM10" s="65"/>
      <c r="AN10" s="65"/>
      <c r="AO10" s="65"/>
      <c r="AP10" s="65"/>
      <c r="AQ10" s="57">
        <f>データ!U6</f>
        <v>111.31</v>
      </c>
      <c r="AR10" s="57"/>
      <c r="AS10" s="57"/>
      <c r="AT10" s="57"/>
      <c r="AU10" s="57"/>
      <c r="AV10" s="57"/>
      <c r="AW10" s="57"/>
      <c r="AX10" s="57"/>
      <c r="AY10" s="57">
        <f>データ!V6</f>
        <v>5923.65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B8" sqref="EB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260002</v>
      </c>
      <c r="D6" s="31">
        <f t="shared" si="3"/>
        <v>46</v>
      </c>
      <c r="E6" s="31">
        <f t="shared" si="3"/>
        <v>1</v>
      </c>
      <c r="F6" s="31">
        <f t="shared" si="3"/>
        <v>0</v>
      </c>
      <c r="G6" s="31">
        <f t="shared" si="3"/>
        <v>2</v>
      </c>
      <c r="H6" s="31" t="str">
        <f t="shared" si="3"/>
        <v>京都府</v>
      </c>
      <c r="I6" s="31" t="str">
        <f t="shared" si="3"/>
        <v>法適用</v>
      </c>
      <c r="J6" s="31" t="str">
        <f t="shared" si="3"/>
        <v>水道事業</v>
      </c>
      <c r="K6" s="31" t="str">
        <f t="shared" si="3"/>
        <v>用水供給事業</v>
      </c>
      <c r="L6" s="31" t="str">
        <f t="shared" si="3"/>
        <v>B</v>
      </c>
      <c r="M6" s="32" t="str">
        <f t="shared" si="3"/>
        <v>-</v>
      </c>
      <c r="N6" s="32">
        <f t="shared" si="3"/>
        <v>55.8</v>
      </c>
      <c r="O6" s="32">
        <f t="shared" si="3"/>
        <v>99.73</v>
      </c>
      <c r="P6" s="32">
        <f t="shared" si="3"/>
        <v>0</v>
      </c>
      <c r="Q6" s="32">
        <f t="shared" si="3"/>
        <v>2574842</v>
      </c>
      <c r="R6" s="32">
        <f t="shared" si="3"/>
        <v>4612.1899999999996</v>
      </c>
      <c r="S6" s="32">
        <f t="shared" si="3"/>
        <v>558.27</v>
      </c>
      <c r="T6" s="32">
        <f t="shared" si="3"/>
        <v>659362</v>
      </c>
      <c r="U6" s="32">
        <f t="shared" si="3"/>
        <v>111.31</v>
      </c>
      <c r="V6" s="32">
        <f t="shared" si="3"/>
        <v>5923.65</v>
      </c>
      <c r="W6" s="33">
        <f>IF(W7="",NA(),W7)</f>
        <v>96.88</v>
      </c>
      <c r="X6" s="33">
        <f t="shared" ref="X6:AF6" si="4">IF(X7="",NA(),X7)</f>
        <v>98.06</v>
      </c>
      <c r="Y6" s="33">
        <f t="shared" si="4"/>
        <v>96.84</v>
      </c>
      <c r="Z6" s="33">
        <f t="shared" si="4"/>
        <v>108.2</v>
      </c>
      <c r="AA6" s="33">
        <f t="shared" si="4"/>
        <v>97.95</v>
      </c>
      <c r="AB6" s="33">
        <f t="shared" si="4"/>
        <v>111.78</v>
      </c>
      <c r="AC6" s="33">
        <f t="shared" si="4"/>
        <v>113.16</v>
      </c>
      <c r="AD6" s="33">
        <f t="shared" si="4"/>
        <v>113.88</v>
      </c>
      <c r="AE6" s="33">
        <f t="shared" si="4"/>
        <v>113.47</v>
      </c>
      <c r="AF6" s="33">
        <f t="shared" si="4"/>
        <v>113.33</v>
      </c>
      <c r="AG6" s="32" t="str">
        <f>IF(AG7="","",IF(AG7="-","【-】","【"&amp;SUBSTITUTE(TEXT(AG7,"#,##0.00"),"-","△")&amp;"】"))</f>
        <v>【113.33】</v>
      </c>
      <c r="AH6" s="33">
        <f>IF(AH7="",NA(),AH7)</f>
        <v>3.78</v>
      </c>
      <c r="AI6" s="33">
        <f t="shared" ref="AI6:AQ6" si="5">IF(AI7="",NA(),AI7)</f>
        <v>5.84</v>
      </c>
      <c r="AJ6" s="33">
        <f t="shared" si="5"/>
        <v>9.25</v>
      </c>
      <c r="AK6" s="33">
        <f t="shared" si="5"/>
        <v>19.059999999999999</v>
      </c>
      <c r="AL6" s="33">
        <f t="shared" si="5"/>
        <v>23.13</v>
      </c>
      <c r="AM6" s="33">
        <f t="shared" si="5"/>
        <v>25.8</v>
      </c>
      <c r="AN6" s="33">
        <f t="shared" si="5"/>
        <v>23.57</v>
      </c>
      <c r="AO6" s="33">
        <f t="shared" si="5"/>
        <v>21.34</v>
      </c>
      <c r="AP6" s="33">
        <f t="shared" si="5"/>
        <v>16.89</v>
      </c>
      <c r="AQ6" s="33">
        <f t="shared" si="5"/>
        <v>17.39</v>
      </c>
      <c r="AR6" s="32" t="str">
        <f>IF(AR7="","",IF(AR7="-","【-】","【"&amp;SUBSTITUTE(TEXT(AR7,"#,##0.00"),"-","△")&amp;"】"))</f>
        <v>【17.39】</v>
      </c>
      <c r="AS6" s="33">
        <f>IF(AS7="",NA(),AS7)</f>
        <v>794.68</v>
      </c>
      <c r="AT6" s="33">
        <f t="shared" ref="AT6:BB6" si="6">IF(AT7="",NA(),AT7)</f>
        <v>570.42999999999995</v>
      </c>
      <c r="AU6" s="33">
        <f t="shared" si="6"/>
        <v>353.08</v>
      </c>
      <c r="AV6" s="33">
        <f t="shared" si="6"/>
        <v>104.45</v>
      </c>
      <c r="AW6" s="33">
        <f t="shared" si="6"/>
        <v>88.92</v>
      </c>
      <c r="AX6" s="33">
        <f t="shared" si="6"/>
        <v>720.62</v>
      </c>
      <c r="AY6" s="33">
        <f t="shared" si="6"/>
        <v>654.97</v>
      </c>
      <c r="AZ6" s="33">
        <f t="shared" si="6"/>
        <v>634.53</v>
      </c>
      <c r="BA6" s="33">
        <f t="shared" si="6"/>
        <v>200.22</v>
      </c>
      <c r="BB6" s="33">
        <f t="shared" si="6"/>
        <v>212.95</v>
      </c>
      <c r="BC6" s="32" t="str">
        <f>IF(BC7="","",IF(BC7="-","【-】","【"&amp;SUBSTITUTE(TEXT(BC7,"#,##0.00"),"-","△")&amp;"】"))</f>
        <v>【212.95】</v>
      </c>
      <c r="BD6" s="33">
        <f>IF(BD7="",NA(),BD7)</f>
        <v>574.49</v>
      </c>
      <c r="BE6" s="33">
        <f t="shared" ref="BE6:BM6" si="7">IF(BE7="",NA(),BE7)</f>
        <v>544.66</v>
      </c>
      <c r="BF6" s="33">
        <f t="shared" si="7"/>
        <v>537.59</v>
      </c>
      <c r="BG6" s="33">
        <f t="shared" si="7"/>
        <v>518.87</v>
      </c>
      <c r="BH6" s="33">
        <f t="shared" si="7"/>
        <v>587.98</v>
      </c>
      <c r="BI6" s="33">
        <f t="shared" si="7"/>
        <v>415.99</v>
      </c>
      <c r="BJ6" s="33">
        <f t="shared" si="7"/>
        <v>383.75</v>
      </c>
      <c r="BK6" s="33">
        <f t="shared" si="7"/>
        <v>368.94</v>
      </c>
      <c r="BL6" s="33">
        <f t="shared" si="7"/>
        <v>351.06</v>
      </c>
      <c r="BM6" s="33">
        <f t="shared" si="7"/>
        <v>333.48</v>
      </c>
      <c r="BN6" s="32" t="str">
        <f>IF(BN7="","",IF(BN7="-","【-】","【"&amp;SUBSTITUTE(TEXT(BN7,"#,##0.00"),"-","△")&amp;"】"))</f>
        <v>【333.48】</v>
      </c>
      <c r="BO6" s="33">
        <f>IF(BO7="",NA(),BO7)</f>
        <v>86.46</v>
      </c>
      <c r="BP6" s="33">
        <f t="shared" ref="BP6:BX6" si="8">IF(BP7="",NA(),BP7)</f>
        <v>95.01</v>
      </c>
      <c r="BQ6" s="33">
        <f t="shared" si="8"/>
        <v>94.09</v>
      </c>
      <c r="BR6" s="33">
        <f t="shared" si="8"/>
        <v>106.25</v>
      </c>
      <c r="BS6" s="33">
        <f t="shared" si="8"/>
        <v>95.35</v>
      </c>
      <c r="BT6" s="33">
        <f t="shared" si="8"/>
        <v>108.61</v>
      </c>
      <c r="BU6" s="33">
        <f t="shared" si="8"/>
        <v>110.39</v>
      </c>
      <c r="BV6" s="33">
        <f t="shared" si="8"/>
        <v>111.12</v>
      </c>
      <c r="BW6" s="33">
        <f t="shared" si="8"/>
        <v>112.92</v>
      </c>
      <c r="BX6" s="33">
        <f t="shared" si="8"/>
        <v>112.81</v>
      </c>
      <c r="BY6" s="32" t="str">
        <f>IF(BY7="","",IF(BY7="-","【-】","【"&amp;SUBSTITUTE(TEXT(BY7,"#,##0.00"),"-","△")&amp;"】"))</f>
        <v>【112.81】</v>
      </c>
      <c r="BZ6" s="33">
        <f>IF(BZ7="",NA(),BZ7)</f>
        <v>134.52000000000001</v>
      </c>
      <c r="CA6" s="33">
        <f t="shared" ref="CA6:CI6" si="9">IF(CA7="",NA(),CA7)</f>
        <v>123.14</v>
      </c>
      <c r="CB6" s="33">
        <f t="shared" si="9"/>
        <v>129.66999999999999</v>
      </c>
      <c r="CC6" s="33">
        <f t="shared" si="9"/>
        <v>114.41</v>
      </c>
      <c r="CD6" s="33">
        <f t="shared" si="9"/>
        <v>114.8</v>
      </c>
      <c r="CE6" s="33">
        <f t="shared" si="9"/>
        <v>78.760000000000005</v>
      </c>
      <c r="CF6" s="33">
        <f t="shared" si="9"/>
        <v>76.81</v>
      </c>
      <c r="CG6" s="33">
        <f t="shared" si="9"/>
        <v>75.75</v>
      </c>
      <c r="CH6" s="33">
        <f t="shared" si="9"/>
        <v>75.3</v>
      </c>
      <c r="CI6" s="33">
        <f t="shared" si="9"/>
        <v>75.3</v>
      </c>
      <c r="CJ6" s="32" t="str">
        <f>IF(CJ7="","",IF(CJ7="-","【-】","【"&amp;SUBSTITUTE(TEXT(CJ7,"#,##0.00"),"-","△")&amp;"】"))</f>
        <v>【75.30】</v>
      </c>
      <c r="CK6" s="33">
        <f>IF(CK7="",NA(),CK7)</f>
        <v>68.88</v>
      </c>
      <c r="CL6" s="33">
        <f t="shared" ref="CL6:CT6" si="10">IF(CL7="",NA(),CL7)</f>
        <v>68.06</v>
      </c>
      <c r="CM6" s="33">
        <f t="shared" si="10"/>
        <v>64.510000000000005</v>
      </c>
      <c r="CN6" s="33">
        <f t="shared" si="10"/>
        <v>64.47</v>
      </c>
      <c r="CO6" s="33">
        <f t="shared" si="10"/>
        <v>65.62</v>
      </c>
      <c r="CP6" s="33">
        <f t="shared" si="10"/>
        <v>63.73</v>
      </c>
      <c r="CQ6" s="33">
        <f t="shared" si="10"/>
        <v>64.55</v>
      </c>
      <c r="CR6" s="33">
        <f t="shared" si="10"/>
        <v>64.12</v>
      </c>
      <c r="CS6" s="33">
        <f t="shared" si="10"/>
        <v>62.69</v>
      </c>
      <c r="CT6" s="33">
        <f t="shared" si="10"/>
        <v>61.82</v>
      </c>
      <c r="CU6" s="32" t="str">
        <f>IF(CU7="","",IF(CU7="-","【-】","【"&amp;SUBSTITUTE(TEXT(CU7,"#,##0.00"),"-","△")&amp;"】"))</f>
        <v>【61.82】</v>
      </c>
      <c r="CV6" s="33">
        <f>IF(CV7="",NA(),CV7)</f>
        <v>99.42</v>
      </c>
      <c r="CW6" s="33">
        <f t="shared" ref="CW6:DE6" si="11">IF(CW7="",NA(),CW7)</f>
        <v>99.79</v>
      </c>
      <c r="CX6" s="33">
        <f t="shared" si="11"/>
        <v>99.73</v>
      </c>
      <c r="CY6" s="33">
        <f t="shared" si="11"/>
        <v>99.94</v>
      </c>
      <c r="CZ6" s="33">
        <f t="shared" si="11"/>
        <v>99.74</v>
      </c>
      <c r="DA6" s="33">
        <f t="shared" si="11"/>
        <v>99.96</v>
      </c>
      <c r="DB6" s="33">
        <f t="shared" si="11"/>
        <v>99.93</v>
      </c>
      <c r="DC6" s="33">
        <f t="shared" si="11"/>
        <v>100.12</v>
      </c>
      <c r="DD6" s="33">
        <f t="shared" si="11"/>
        <v>100.12</v>
      </c>
      <c r="DE6" s="33">
        <f t="shared" si="11"/>
        <v>100.03</v>
      </c>
      <c r="DF6" s="32" t="str">
        <f>IF(DF7="","",IF(DF7="-","【-】","【"&amp;SUBSTITUTE(TEXT(DF7,"#,##0.00"),"-","△")&amp;"】"))</f>
        <v>【100.03】</v>
      </c>
      <c r="DG6" s="33">
        <f>IF(DG7="",NA(),DG7)</f>
        <v>32.94</v>
      </c>
      <c r="DH6" s="33">
        <f t="shared" ref="DH6:DP6" si="12">IF(DH7="",NA(),DH7)</f>
        <v>34.67</v>
      </c>
      <c r="DI6" s="33">
        <f t="shared" si="12"/>
        <v>35.82</v>
      </c>
      <c r="DJ6" s="33">
        <f t="shared" si="12"/>
        <v>47.61</v>
      </c>
      <c r="DK6" s="33">
        <f t="shared" si="12"/>
        <v>48.69</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17.29</v>
      </c>
      <c r="DS6" s="33">
        <f t="shared" ref="DS6:EA6" si="13">IF(DS7="",NA(),DS7)</f>
        <v>17.34</v>
      </c>
      <c r="DT6" s="33">
        <f t="shared" si="13"/>
        <v>17.12</v>
      </c>
      <c r="DU6" s="33">
        <f t="shared" si="13"/>
        <v>17.010000000000002</v>
      </c>
      <c r="DV6" s="32">
        <f t="shared" si="13"/>
        <v>17.010000000000002</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3">
        <f t="shared" ref="ED6:EL6" si="14">IF(ED7="",NA(),ED7)</f>
        <v>0.2</v>
      </c>
      <c r="EE6" s="33">
        <f t="shared" si="14"/>
        <v>0.1</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260002</v>
      </c>
      <c r="D7" s="35">
        <v>46</v>
      </c>
      <c r="E7" s="35">
        <v>1</v>
      </c>
      <c r="F7" s="35">
        <v>0</v>
      </c>
      <c r="G7" s="35">
        <v>2</v>
      </c>
      <c r="H7" s="35" t="s">
        <v>93</v>
      </c>
      <c r="I7" s="35" t="s">
        <v>94</v>
      </c>
      <c r="J7" s="35" t="s">
        <v>95</v>
      </c>
      <c r="K7" s="35" t="s">
        <v>96</v>
      </c>
      <c r="L7" s="35" t="s">
        <v>97</v>
      </c>
      <c r="M7" s="36" t="s">
        <v>98</v>
      </c>
      <c r="N7" s="36">
        <v>55.8</v>
      </c>
      <c r="O7" s="36">
        <v>99.73</v>
      </c>
      <c r="P7" s="36">
        <v>0</v>
      </c>
      <c r="Q7" s="36">
        <v>2574842</v>
      </c>
      <c r="R7" s="36">
        <v>4612.1899999999996</v>
      </c>
      <c r="S7" s="36">
        <v>558.27</v>
      </c>
      <c r="T7" s="36">
        <v>659362</v>
      </c>
      <c r="U7" s="36">
        <v>111.31</v>
      </c>
      <c r="V7" s="36">
        <v>5923.65</v>
      </c>
      <c r="W7" s="36">
        <v>96.88</v>
      </c>
      <c r="X7" s="36">
        <v>98.06</v>
      </c>
      <c r="Y7" s="36">
        <v>96.84</v>
      </c>
      <c r="Z7" s="36">
        <v>108.2</v>
      </c>
      <c r="AA7" s="36">
        <v>97.95</v>
      </c>
      <c r="AB7" s="36">
        <v>111.78</v>
      </c>
      <c r="AC7" s="36">
        <v>113.16</v>
      </c>
      <c r="AD7" s="36">
        <v>113.88</v>
      </c>
      <c r="AE7" s="36">
        <v>113.47</v>
      </c>
      <c r="AF7" s="36">
        <v>113.33</v>
      </c>
      <c r="AG7" s="36">
        <v>113.33</v>
      </c>
      <c r="AH7" s="36">
        <v>3.78</v>
      </c>
      <c r="AI7" s="36">
        <v>5.84</v>
      </c>
      <c r="AJ7" s="36">
        <v>9.25</v>
      </c>
      <c r="AK7" s="36">
        <v>19.059999999999999</v>
      </c>
      <c r="AL7" s="36">
        <v>23.13</v>
      </c>
      <c r="AM7" s="36">
        <v>25.8</v>
      </c>
      <c r="AN7" s="36">
        <v>23.57</v>
      </c>
      <c r="AO7" s="36">
        <v>21.34</v>
      </c>
      <c r="AP7" s="36">
        <v>16.89</v>
      </c>
      <c r="AQ7" s="36">
        <v>17.39</v>
      </c>
      <c r="AR7" s="36">
        <v>17.39</v>
      </c>
      <c r="AS7" s="36">
        <v>794.68</v>
      </c>
      <c r="AT7" s="36">
        <v>570.42999999999995</v>
      </c>
      <c r="AU7" s="36">
        <v>353.08</v>
      </c>
      <c r="AV7" s="36">
        <v>104.45</v>
      </c>
      <c r="AW7" s="36">
        <v>88.92</v>
      </c>
      <c r="AX7" s="36">
        <v>720.62</v>
      </c>
      <c r="AY7" s="36">
        <v>654.97</v>
      </c>
      <c r="AZ7" s="36">
        <v>634.53</v>
      </c>
      <c r="BA7" s="36">
        <v>200.22</v>
      </c>
      <c r="BB7" s="36">
        <v>212.95</v>
      </c>
      <c r="BC7" s="36">
        <v>212.95</v>
      </c>
      <c r="BD7" s="36">
        <v>574.49</v>
      </c>
      <c r="BE7" s="36">
        <v>544.66</v>
      </c>
      <c r="BF7" s="36">
        <v>537.59</v>
      </c>
      <c r="BG7" s="36">
        <v>518.87</v>
      </c>
      <c r="BH7" s="36">
        <v>587.98</v>
      </c>
      <c r="BI7" s="36">
        <v>415.99</v>
      </c>
      <c r="BJ7" s="36">
        <v>383.75</v>
      </c>
      <c r="BK7" s="36">
        <v>368.94</v>
      </c>
      <c r="BL7" s="36">
        <v>351.06</v>
      </c>
      <c r="BM7" s="36">
        <v>333.48</v>
      </c>
      <c r="BN7" s="36">
        <v>333.48</v>
      </c>
      <c r="BO7" s="36">
        <v>86.46</v>
      </c>
      <c r="BP7" s="36">
        <v>95.01</v>
      </c>
      <c r="BQ7" s="36">
        <v>94.09</v>
      </c>
      <c r="BR7" s="36">
        <v>106.25</v>
      </c>
      <c r="BS7" s="36">
        <v>95.35</v>
      </c>
      <c r="BT7" s="36">
        <v>108.61</v>
      </c>
      <c r="BU7" s="36">
        <v>110.39</v>
      </c>
      <c r="BV7" s="36">
        <v>111.12</v>
      </c>
      <c r="BW7" s="36">
        <v>112.92</v>
      </c>
      <c r="BX7" s="36">
        <v>112.81</v>
      </c>
      <c r="BY7" s="36">
        <v>112.81</v>
      </c>
      <c r="BZ7" s="36">
        <v>134.52000000000001</v>
      </c>
      <c r="CA7" s="36">
        <v>123.14</v>
      </c>
      <c r="CB7" s="36">
        <v>129.66999999999999</v>
      </c>
      <c r="CC7" s="36">
        <v>114.41</v>
      </c>
      <c r="CD7" s="36">
        <v>114.8</v>
      </c>
      <c r="CE7" s="36">
        <v>78.760000000000005</v>
      </c>
      <c r="CF7" s="36">
        <v>76.81</v>
      </c>
      <c r="CG7" s="36">
        <v>75.75</v>
      </c>
      <c r="CH7" s="36">
        <v>75.3</v>
      </c>
      <c r="CI7" s="36">
        <v>75.3</v>
      </c>
      <c r="CJ7" s="36">
        <v>75.3</v>
      </c>
      <c r="CK7" s="36">
        <v>68.88</v>
      </c>
      <c r="CL7" s="36">
        <v>68.06</v>
      </c>
      <c r="CM7" s="36">
        <v>64.510000000000005</v>
      </c>
      <c r="CN7" s="36">
        <v>64.47</v>
      </c>
      <c r="CO7" s="36">
        <v>65.62</v>
      </c>
      <c r="CP7" s="36">
        <v>63.73</v>
      </c>
      <c r="CQ7" s="36">
        <v>64.55</v>
      </c>
      <c r="CR7" s="36">
        <v>64.12</v>
      </c>
      <c r="CS7" s="36">
        <v>62.69</v>
      </c>
      <c r="CT7" s="36">
        <v>61.82</v>
      </c>
      <c r="CU7" s="36">
        <v>61.82</v>
      </c>
      <c r="CV7" s="36">
        <v>99.42</v>
      </c>
      <c r="CW7" s="36">
        <v>99.79</v>
      </c>
      <c r="CX7" s="36">
        <v>99.73</v>
      </c>
      <c r="CY7" s="36">
        <v>99.94</v>
      </c>
      <c r="CZ7" s="36">
        <v>99.74</v>
      </c>
      <c r="DA7" s="36">
        <v>99.96</v>
      </c>
      <c r="DB7" s="36">
        <v>99.93</v>
      </c>
      <c r="DC7" s="36">
        <v>100.12</v>
      </c>
      <c r="DD7" s="36">
        <v>100.12</v>
      </c>
      <c r="DE7" s="36">
        <v>100.03</v>
      </c>
      <c r="DF7" s="36">
        <v>100.03</v>
      </c>
      <c r="DG7" s="36">
        <v>32.94</v>
      </c>
      <c r="DH7" s="36">
        <v>34.67</v>
      </c>
      <c r="DI7" s="36">
        <v>35.82</v>
      </c>
      <c r="DJ7" s="36">
        <v>47.61</v>
      </c>
      <c r="DK7" s="36">
        <v>48.69</v>
      </c>
      <c r="DL7" s="36">
        <v>37.549999999999997</v>
      </c>
      <c r="DM7" s="36">
        <v>38.86</v>
      </c>
      <c r="DN7" s="36">
        <v>39.81</v>
      </c>
      <c r="DO7" s="36">
        <v>51.44</v>
      </c>
      <c r="DP7" s="36">
        <v>52.4</v>
      </c>
      <c r="DQ7" s="36">
        <v>52.4</v>
      </c>
      <c r="DR7" s="36">
        <v>17.29</v>
      </c>
      <c r="DS7" s="36">
        <v>17.34</v>
      </c>
      <c r="DT7" s="36">
        <v>17.12</v>
      </c>
      <c r="DU7" s="36">
        <v>17.010000000000002</v>
      </c>
      <c r="DV7" s="36">
        <v>17.010000000000002</v>
      </c>
      <c r="DW7" s="36">
        <v>9.98</v>
      </c>
      <c r="DX7" s="36">
        <v>12.13</v>
      </c>
      <c r="DY7" s="36">
        <v>13.72</v>
      </c>
      <c r="DZ7" s="36">
        <v>16.77</v>
      </c>
      <c r="EA7" s="36">
        <v>18.05</v>
      </c>
      <c r="EB7" s="36">
        <v>18.05</v>
      </c>
      <c r="EC7" s="36">
        <v>0</v>
      </c>
      <c r="ED7" s="36">
        <v>0.2</v>
      </c>
      <c r="EE7" s="36">
        <v>0.1</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2017-02-01T08:44:06Z</dcterms:created>
  <dcterms:modified xsi:type="dcterms:W3CDTF">2017-02-27T05:25:44Z</dcterms:modified>
</cp:coreProperties>
</file>