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01北海道札幌市\"/>
    </mc:Choice>
  </mc:AlternateContent>
  <workbookProtection workbookPassword="8649" lockStructure="1"/>
  <bookViews>
    <workbookView xWindow="0" yWindow="0" windowWidth="23040" windowHeight="10692"/>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AD10" i="4" s="1"/>
  <c r="P6" i="5"/>
  <c r="W10" i="4" s="1"/>
  <c r="O6" i="5"/>
  <c r="P10" i="4" s="1"/>
  <c r="N6" i="5"/>
  <c r="M6" i="5"/>
  <c r="B10" i="4" s="1"/>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I10" i="4"/>
  <c r="BB8" i="4"/>
  <c r="AL8" i="4"/>
  <c r="P8" i="4"/>
  <c r="C10" i="5" l="1"/>
  <c r="D10" i="5"/>
  <c r="E10" i="5"/>
  <c r="B10" i="5"/>
</calcChain>
</file>

<file path=xl/sharedStrings.xml><?xml version="1.0" encoding="utf-8"?>
<sst xmlns="http://schemas.openxmlformats.org/spreadsheetml/2006/main" count="225" uniqueCount="109">
  <si>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</si>
  <si>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</si>
  <si>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</si>
  <si>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</si>
  <si>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</si>
  <si>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</si>
  <si>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</si>
  <si>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</si>
  <si>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</si>
  <si>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</si>
  <si>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</si>
  <si>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</si>
  <si>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</si>
  <si>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</si>
  <si>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</si>
  <si>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</si>
  <si>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</si>
  <si>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</si>
  <si>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</si>
  <si>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</si>
  <si>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</si>
  <si>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</si>
  <si>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</si>
  <si>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</si>
  <si>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</si>
  <si>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</si>
  <si>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</si>
  <si>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</si>
  <si>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</si>
  <si>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</si>
  <si>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</si>
  <si>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</si>
  <si>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</si>
  <si>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</si>
  <si>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</si>
  <si>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</si>
  <si>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</si>
  <si>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</si>
  <si>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</si>
  <si>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</si>
  <si>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</si>
  <si>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</si>
  <si>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</si>
  <si>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</si>
  <si>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</si>
  <si>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</si>
  <si>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</si>
  <si>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</si>
  <si>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</si>
  <si>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</si>
  <si>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</si>
  <si>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</si>
  <si>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</si>
  <si>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</si>
  <si>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</si>
  <si>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</si>
  <si>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</si>
  <si>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</si>
  <si>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</si>
  <si>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</si>
  <si>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</si>
  <si>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</si>
  <si>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</si>
  <si>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</si>
  <si>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</si>
  <si>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</si>
  <si>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</si>
  <si>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</si>
  <si>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</si>
  <si>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</si>
  <si>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</si>
  <si>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</si>
  <si>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</si>
  <si>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</si>
  <si>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</si>
  <si>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</si>
  <si>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</si>
  <si>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</si>
  <si>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</si>
  <si>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</si>
  <si>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</si>
  <si>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</si>
  <si>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</si>
  <si>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</si>
  <si>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</si>
  <si>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</si>
  <si>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</si>
  <si>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</si>
  <si>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</si>
  <si>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</si>
  <si>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</si>
  <si>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</si>
  <si>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</si>
  <si>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</si>
  <si>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</si>
  <si>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札幌市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</si>
  <si>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</si>
  <si>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</si>
  <si>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</si>
  <si>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</si>
  <si>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</si>
  <si>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</si>
  <si>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</si>
  <si>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</si>
  <si>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</si>
  <si>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</si>
  <si>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本市では、特定環境保全公共下水道事業についても、公共下水道と同じ下水道使用料を採用しており、特定環境保全公共下水道事業のみでは、経営の健全性・効率性を判断することはできません。
公共下水道も含んだ本市の下水道事業全体では、経営の健全性・効率性はおおむね良好であると考えております。</t>
    <phoneticPr fontId="4"/>
  </si>
  <si>
    <t>特定環境保全公共下水道事業は、平成３年度に事業を開始しているため、標準耐用年数を超えている管路はありません。
しかし、公共下水道を含む本市の下水道事業全体では、今後、下水道施設の老朽化が進んでいく見込みであることから、可能な限り長寿命化を図りながら、下水道施設の更新を増やしていく必要があるものと考えております。</t>
    <phoneticPr fontId="4"/>
  </si>
  <si>
    <t>本市の下水道事業に占める特定環境保全公共下水道事業の割合は、人口比で0.5％、面積比で1.0％と公共下水道事業に比べて極めて少なく、特定環境保全公共事業のみで経営の効率性・健全性を判断することはできません。
また、老朽化した管路はありませんが、本市の下水道事業全体では、今後、施設の老朽化が進んでいくことから、施設の更新費用等が増大し、経営の効率性・健全性を悪化させる恐れがあると考えております。
平成28年度～32年度の事業計画と財政計画を定めた「札幌市下水道事業中期経営プラン2020」においても、施設の更新費用等を増額いたしました。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</si>
</sst>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1827840"/>
        <c:axId val="641828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41827840"/>
        <c:axId val="641828232"/>
      </c:lineChart>
      <c:dateAx>
        <c:axId val="641827840"/>
        <c:scaling>
          <c:orientation val="minMax"/>
        </c:scaling>
        <c:delete val="1"/>
        <c:axPos val="b"/>
        <c:numFmt formatCode="ge" sourceLinked="1"/>
        <c:majorTickMark val="none"/>
        <c:minorTickMark val="none"/>
        <c:tickLblPos val="none"/>
        <c:crossAx val="641828232"/>
        <c:crosses val="autoZero"/>
        <c:auto val="1"/>
        <c:lblOffset val="100"/>
        <c:baseTimeUnit val="years"/>
      </c:dateAx>
      <c:valAx>
        <c:axId val="641828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37543984"/>
        <c:axId val="674531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637543984"/>
        <c:axId val="674531400"/>
      </c:lineChart>
      <c:dateAx>
        <c:axId val="637543984"/>
        <c:scaling>
          <c:orientation val="minMax"/>
        </c:scaling>
        <c:delete val="1"/>
        <c:axPos val="b"/>
        <c:numFmt formatCode="ge" sourceLinked="1"/>
        <c:majorTickMark val="none"/>
        <c:minorTickMark val="none"/>
        <c:tickLblPos val="none"/>
        <c:crossAx val="674531400"/>
        <c:crosses val="autoZero"/>
        <c:auto val="1"/>
        <c:lblOffset val="100"/>
        <c:baseTimeUnit val="years"/>
      </c:dateAx>
      <c:valAx>
        <c:axId val="674531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88.63</c:v>
                </c:pt>
                <c:pt idx="1">
                  <c:v>89.39</c:v>
                </c:pt>
                <c:pt idx="2">
                  <c:v>89.48</c:v>
                </c:pt>
                <c:pt idx="3">
                  <c:v>89.55</c:v>
                </c:pt>
                <c:pt idx="4">
                  <c:v>90.2</c:v>
                </c:pt>
              </c:numCache>
            </c:numRef>
          </c:val>
        </c:ser>
        <c:dLbls>
          <c:showLegendKey val="0"/>
          <c:showVal val="0"/>
          <c:showCatName val="0"/>
          <c:showSerName val="0"/>
          <c:showPercent val="0"/>
          <c:showBubbleSize val="0"/>
        </c:dLbls>
        <c:gapWidth val="150"/>
        <c:axId val="674532576"/>
        <c:axId val="67453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674532576"/>
        <c:axId val="674532968"/>
      </c:lineChart>
      <c:dateAx>
        <c:axId val="674532576"/>
        <c:scaling>
          <c:orientation val="minMax"/>
        </c:scaling>
        <c:delete val="1"/>
        <c:axPos val="b"/>
        <c:numFmt formatCode="ge" sourceLinked="1"/>
        <c:majorTickMark val="none"/>
        <c:minorTickMark val="none"/>
        <c:tickLblPos val="none"/>
        <c:crossAx val="674532968"/>
        <c:crosses val="autoZero"/>
        <c:auto val="1"/>
        <c:lblOffset val="100"/>
        <c:baseTimeUnit val="years"/>
      </c:dateAx>
      <c:valAx>
        <c:axId val="67453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453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15.62</c:v>
                </c:pt>
                <c:pt idx="1">
                  <c:v>15.51</c:v>
                </c:pt>
                <c:pt idx="2">
                  <c:v>17.03</c:v>
                </c:pt>
                <c:pt idx="3">
                  <c:v>37.26</c:v>
                </c:pt>
                <c:pt idx="4">
                  <c:v>34.369999999999997</c:v>
                </c:pt>
              </c:numCache>
            </c:numRef>
          </c:val>
        </c:ser>
        <c:dLbls>
          <c:showLegendKey val="0"/>
          <c:showVal val="0"/>
          <c:showCatName val="0"/>
          <c:showSerName val="0"/>
          <c:showPercent val="0"/>
          <c:showBubbleSize val="0"/>
        </c:dLbls>
        <c:gapWidth val="150"/>
        <c:axId val="641829408"/>
        <c:axId val="641829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641829408"/>
        <c:axId val="641829800"/>
      </c:lineChart>
      <c:dateAx>
        <c:axId val="641829408"/>
        <c:scaling>
          <c:orientation val="minMax"/>
        </c:scaling>
        <c:delete val="1"/>
        <c:axPos val="b"/>
        <c:numFmt formatCode="ge" sourceLinked="1"/>
        <c:majorTickMark val="none"/>
        <c:minorTickMark val="none"/>
        <c:tickLblPos val="none"/>
        <c:crossAx val="641829800"/>
        <c:crosses val="autoZero"/>
        <c:auto val="1"/>
        <c:lblOffset val="100"/>
        <c:baseTimeUnit val="years"/>
      </c:dateAx>
      <c:valAx>
        <c:axId val="64182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8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21.02</c:v>
                </c:pt>
                <c:pt idx="1">
                  <c:v>22.8</c:v>
                </c:pt>
                <c:pt idx="2">
                  <c:v>24.5</c:v>
                </c:pt>
                <c:pt idx="3">
                  <c:v>36.74</c:v>
                </c:pt>
                <c:pt idx="4">
                  <c:v>34.24</c:v>
                </c:pt>
              </c:numCache>
            </c:numRef>
          </c:val>
        </c:ser>
        <c:dLbls>
          <c:showLegendKey val="0"/>
          <c:showVal val="0"/>
          <c:showCatName val="0"/>
          <c:showSerName val="0"/>
          <c:showPercent val="0"/>
          <c:showBubbleSize val="0"/>
        </c:dLbls>
        <c:gapWidth val="150"/>
        <c:axId val="641830976"/>
        <c:axId val="64183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641830976"/>
        <c:axId val="641831368"/>
      </c:lineChart>
      <c:dateAx>
        <c:axId val="641830976"/>
        <c:scaling>
          <c:orientation val="minMax"/>
        </c:scaling>
        <c:delete val="1"/>
        <c:axPos val="b"/>
        <c:numFmt formatCode="ge" sourceLinked="1"/>
        <c:majorTickMark val="none"/>
        <c:minorTickMark val="none"/>
        <c:tickLblPos val="none"/>
        <c:crossAx val="641831368"/>
        <c:crosses val="autoZero"/>
        <c:auto val="1"/>
        <c:lblOffset val="100"/>
        <c:baseTimeUnit val="years"/>
      </c:dateAx>
      <c:valAx>
        <c:axId val="64183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1832544"/>
        <c:axId val="641832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641832544"/>
        <c:axId val="641832936"/>
      </c:lineChart>
      <c:dateAx>
        <c:axId val="641832544"/>
        <c:scaling>
          <c:orientation val="minMax"/>
        </c:scaling>
        <c:delete val="1"/>
        <c:axPos val="b"/>
        <c:numFmt formatCode="ge" sourceLinked="1"/>
        <c:majorTickMark val="none"/>
        <c:minorTickMark val="none"/>
        <c:tickLblPos val="none"/>
        <c:crossAx val="641832936"/>
        <c:crosses val="autoZero"/>
        <c:auto val="1"/>
        <c:lblOffset val="100"/>
        <c:baseTimeUnit val="years"/>
      </c:dateAx>
      <c:valAx>
        <c:axId val="64183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8325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6858.85</c:v>
                </c:pt>
                <c:pt idx="1">
                  <c:v>7588.47</c:v>
                </c:pt>
                <c:pt idx="2">
                  <c:v>7393.35</c:v>
                </c:pt>
                <c:pt idx="3">
                  <c:v>7189.87</c:v>
                </c:pt>
                <c:pt idx="4">
                  <c:v>390.35</c:v>
                </c:pt>
              </c:numCache>
            </c:numRef>
          </c:val>
        </c:ser>
        <c:dLbls>
          <c:showLegendKey val="0"/>
          <c:showVal val="0"/>
          <c:showCatName val="0"/>
          <c:showSerName val="0"/>
          <c:showPercent val="0"/>
          <c:showBubbleSize val="0"/>
        </c:dLbls>
        <c:gapWidth val="150"/>
        <c:axId val="641834112"/>
        <c:axId val="63753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641834112"/>
        <c:axId val="637536536"/>
      </c:lineChart>
      <c:dateAx>
        <c:axId val="641834112"/>
        <c:scaling>
          <c:orientation val="minMax"/>
        </c:scaling>
        <c:delete val="1"/>
        <c:axPos val="b"/>
        <c:numFmt formatCode="ge" sourceLinked="1"/>
        <c:majorTickMark val="none"/>
        <c:minorTickMark val="none"/>
        <c:tickLblPos val="none"/>
        <c:crossAx val="637536536"/>
        <c:crosses val="autoZero"/>
        <c:auto val="1"/>
        <c:lblOffset val="100"/>
        <c:baseTimeUnit val="years"/>
      </c:dateAx>
      <c:valAx>
        <c:axId val="63753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83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521.04999999999995</c:v>
                </c:pt>
                <c:pt idx="1">
                  <c:v>969.68</c:v>
                </c:pt>
                <c:pt idx="2">
                  <c:v>397.16</c:v>
                </c:pt>
                <c:pt idx="3">
                  <c:v>8.32</c:v>
                </c:pt>
                <c:pt idx="4">
                  <c:v>7.66</c:v>
                </c:pt>
              </c:numCache>
            </c:numRef>
          </c:val>
        </c:ser>
        <c:dLbls>
          <c:showLegendKey val="0"/>
          <c:showVal val="0"/>
          <c:showCatName val="0"/>
          <c:showSerName val="0"/>
          <c:showPercent val="0"/>
          <c:showBubbleSize val="0"/>
        </c:dLbls>
        <c:gapWidth val="150"/>
        <c:axId val="637537712"/>
        <c:axId val="63753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637537712"/>
        <c:axId val="637538104"/>
      </c:lineChart>
      <c:dateAx>
        <c:axId val="637537712"/>
        <c:scaling>
          <c:orientation val="minMax"/>
        </c:scaling>
        <c:delete val="1"/>
        <c:axPos val="b"/>
        <c:numFmt formatCode="ge" sourceLinked="1"/>
        <c:majorTickMark val="none"/>
        <c:minorTickMark val="none"/>
        <c:tickLblPos val="none"/>
        <c:crossAx val="637538104"/>
        <c:crosses val="autoZero"/>
        <c:auto val="1"/>
        <c:lblOffset val="100"/>
        <c:baseTimeUnit val="years"/>
      </c:dateAx>
      <c:valAx>
        <c:axId val="6375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3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9163.14</c:v>
                </c:pt>
                <c:pt idx="1">
                  <c:v>8906.89</c:v>
                </c:pt>
                <c:pt idx="2">
                  <c:v>7696</c:v>
                </c:pt>
                <c:pt idx="3">
                  <c:v>7439.82</c:v>
                </c:pt>
                <c:pt idx="4">
                  <c:v>7448.62</c:v>
                </c:pt>
              </c:numCache>
            </c:numRef>
          </c:val>
        </c:ser>
        <c:dLbls>
          <c:showLegendKey val="0"/>
          <c:showVal val="0"/>
          <c:showCatName val="0"/>
          <c:showSerName val="0"/>
          <c:showPercent val="0"/>
          <c:showBubbleSize val="0"/>
        </c:dLbls>
        <c:gapWidth val="150"/>
        <c:axId val="637539280"/>
        <c:axId val="63753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37539280"/>
        <c:axId val="637539672"/>
      </c:lineChart>
      <c:dateAx>
        <c:axId val="637539280"/>
        <c:scaling>
          <c:orientation val="minMax"/>
        </c:scaling>
        <c:delete val="1"/>
        <c:axPos val="b"/>
        <c:numFmt formatCode="ge" sourceLinked="1"/>
        <c:majorTickMark val="none"/>
        <c:minorTickMark val="none"/>
        <c:tickLblPos val="none"/>
        <c:crossAx val="637539672"/>
        <c:crosses val="autoZero"/>
        <c:auto val="1"/>
        <c:lblOffset val="100"/>
        <c:baseTimeUnit val="years"/>
      </c:dateAx>
      <c:valAx>
        <c:axId val="63753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3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14.95</c:v>
                </c:pt>
                <c:pt idx="1">
                  <c:v>14.88</c:v>
                </c:pt>
                <c:pt idx="2">
                  <c:v>16.440000000000001</c:v>
                </c:pt>
                <c:pt idx="3">
                  <c:v>18.059999999999999</c:v>
                </c:pt>
                <c:pt idx="4">
                  <c:v>18.18</c:v>
                </c:pt>
              </c:numCache>
            </c:numRef>
          </c:val>
        </c:ser>
        <c:dLbls>
          <c:showLegendKey val="0"/>
          <c:showVal val="0"/>
          <c:showCatName val="0"/>
          <c:showSerName val="0"/>
          <c:showPercent val="0"/>
          <c:showBubbleSize val="0"/>
        </c:dLbls>
        <c:gapWidth val="150"/>
        <c:axId val="637540848"/>
        <c:axId val="63754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37540848"/>
        <c:axId val="637541240"/>
      </c:lineChart>
      <c:dateAx>
        <c:axId val="637540848"/>
        <c:scaling>
          <c:orientation val="minMax"/>
        </c:scaling>
        <c:delete val="1"/>
        <c:axPos val="b"/>
        <c:numFmt formatCode="ge" sourceLinked="1"/>
        <c:majorTickMark val="none"/>
        <c:minorTickMark val="none"/>
        <c:tickLblPos val="none"/>
        <c:crossAx val="637541240"/>
        <c:crosses val="autoZero"/>
        <c:auto val="1"/>
        <c:lblOffset val="100"/>
        <c:baseTimeUnit val="years"/>
      </c:dateAx>
      <c:valAx>
        <c:axId val="63754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4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625.24</c:v>
                </c:pt>
                <c:pt idx="1">
                  <c:v>628.91999999999996</c:v>
                </c:pt>
                <c:pt idx="2">
                  <c:v>573.76</c:v>
                </c:pt>
                <c:pt idx="3">
                  <c:v>523.29999999999995</c:v>
                </c:pt>
                <c:pt idx="4">
                  <c:v>539.63</c:v>
                </c:pt>
              </c:numCache>
            </c:numRef>
          </c:val>
        </c:ser>
        <c:dLbls>
          <c:showLegendKey val="0"/>
          <c:showVal val="0"/>
          <c:showCatName val="0"/>
          <c:showSerName val="0"/>
          <c:showPercent val="0"/>
          <c:showBubbleSize val="0"/>
        </c:dLbls>
        <c:gapWidth val="150"/>
        <c:axId val="637542416"/>
        <c:axId val="63754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37542416"/>
        <c:axId val="637542808"/>
      </c:lineChart>
      <c:dateAx>
        <c:axId val="637542416"/>
        <c:scaling>
          <c:orientation val="minMax"/>
        </c:scaling>
        <c:delete val="1"/>
        <c:axPos val="b"/>
        <c:numFmt formatCode="ge" sourceLinked="1"/>
        <c:majorTickMark val="none"/>
        <c:minorTickMark val="none"/>
        <c:tickLblPos val="none"/>
        <c:crossAx val="637542808"/>
        <c:crosses val="autoZero"/>
        <c:auto val="1"/>
        <c:lblOffset val="100"/>
        <c:baseTimeUnit val="years"/>
      </c:dateAx>
      <c:valAx>
        <c:axId val="63754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54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60" zoomScaleNormal="60" workbookViewId="0">
      <selection activeCell="CA9" sqref="CA9"/>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北海道　札幌市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1941832</v>
      </c>
      <c r="AM8" s="64"/>
      <c r="AN8" s="64"/>
      <c r="AO8" s="64"/>
      <c r="AP8" s="64"/>
      <c r="AQ8" s="64"/>
      <c r="AR8" s="64"/>
      <c r="AS8" s="64"/>
      <c r="AT8" s="63">
        <f>データ!S6</f>
        <v>1121.26</v>
      </c>
      <c r="AU8" s="63"/>
      <c r="AV8" s="63"/>
      <c r="AW8" s="63"/>
      <c r="AX8" s="63"/>
      <c r="AY8" s="63"/>
      <c r="AZ8" s="63"/>
      <c r="BA8" s="63"/>
      <c r="BB8" s="63">
        <f>データ!T6</f>
        <v>1731.83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f>データ!N6</f>
        <v>41.03</v>
      </c>
      <c r="J10" s="63"/>
      <c r="K10" s="63"/>
      <c r="L10" s="63"/>
      <c r="M10" s="63"/>
      <c r="N10" s="63"/>
      <c r="O10" s="63"/>
      <c r="P10" s="63">
        <f>データ!O6</f>
        <v>0.54</v>
      </c>
      <c r="Q10" s="63"/>
      <c r="R10" s="63"/>
      <c r="S10" s="63"/>
      <c r="T10" s="63"/>
      <c r="U10" s="63"/>
      <c r="V10" s="63"/>
      <c r="W10" s="63">
        <f>データ!P6</f>
        <v>100</v>
      </c>
      <c r="X10" s="63"/>
      <c r="Y10" s="63"/>
      <c r="Z10" s="63"/>
      <c r="AA10" s="63"/>
      <c r="AB10" s="63"/>
      <c r="AC10" s="63"/>
      <c r="AD10" s="64">
        <f>データ!Q6</f>
        <v>1371</v>
      </c>
      <c r="AE10" s="64"/>
      <c r="AF10" s="64"/>
      <c r="AG10" s="64"/>
      <c r="AH10" s="64"/>
      <c r="AI10" s="64"/>
      <c r="AJ10" s="64"/>
      <c r="AK10" s="2"/>
      <c r="AL10" s="64">
        <f>データ!U6</f>
        <v>10492</v>
      </c>
      <c r="AM10" s="64"/>
      <c r="AN10" s="64"/>
      <c r="AO10" s="64"/>
      <c r="AP10" s="64"/>
      <c r="AQ10" s="64"/>
      <c r="AR10" s="64"/>
      <c r="AS10" s="64"/>
      <c r="AT10" s="63">
        <f>データ!V6</f>
        <v>2.54</v>
      </c>
      <c r="AU10" s="63"/>
      <c r="AV10" s="63"/>
      <c r="AW10" s="63"/>
      <c r="AX10" s="63"/>
      <c r="AY10" s="63"/>
      <c r="AZ10" s="63"/>
      <c r="BA10" s="63"/>
      <c r="BB10" s="63">
        <f>データ!W6</f>
        <v>4130.71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2">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x14ac:dyDescent="0.2">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x14ac:dyDescent="0.2">
      <c r="A6" s="26" t="s">
        <v>94</v>
      </c>
      <c r="B6" s="31">
        <f>B7</f>
        <v>2015</v>
      </c>
      <c r="C6" s="31">
        <f t="shared" ref="C6:W6" si="3">C7</f>
        <v>11002</v>
      </c>
      <c r="D6" s="31">
        <f t="shared" si="3"/>
        <v>46</v>
      </c>
      <c r="E6" s="31">
        <f t="shared" si="3"/>
        <v>17</v>
      </c>
      <c r="F6" s="31">
        <f t="shared" si="3"/>
        <v>4</v>
      </c>
      <c r="G6" s="31">
        <f t="shared" si="3"/>
        <v>0</v>
      </c>
      <c r="H6" s="31" t="str">
        <f t="shared" si="3"/>
        <v>北海道　札幌市</v>
      </c>
      <c r="I6" s="31" t="str">
        <f t="shared" si="3"/>
        <v>法適用</v>
      </c>
      <c r="J6" s="31" t="str">
        <f t="shared" si="3"/>
        <v>下水道事業</v>
      </c>
      <c r="K6" s="31" t="str">
        <f t="shared" si="3"/>
        <v>特定環境保全公共下水道</v>
      </c>
      <c r="L6" s="31" t="str">
        <f t="shared" si="3"/>
        <v>D2</v>
      </c>
      <c r="M6" s="32" t="str">
        <f t="shared" si="3"/>
        <v>-</v>
      </c>
      <c r="N6" s="32">
        <f t="shared" si="3"/>
        <v>41.03</v>
      </c>
      <c r="O6" s="32">
        <f t="shared" si="3"/>
        <v>0.54</v>
      </c>
      <c r="P6" s="32">
        <f t="shared" si="3"/>
        <v>100</v>
      </c>
      <c r="Q6" s="32">
        <f t="shared" si="3"/>
        <v>1371</v>
      </c>
      <c r="R6" s="32">
        <f t="shared" si="3"/>
        <v>1941832</v>
      </c>
      <c r="S6" s="32">
        <f t="shared" si="3"/>
        <v>1121.26</v>
      </c>
      <c r="T6" s="32">
        <f t="shared" si="3"/>
        <v>1731.83</v>
      </c>
      <c r="U6" s="32">
        <f t="shared" si="3"/>
        <v>10492</v>
      </c>
      <c r="V6" s="32">
        <f t="shared" si="3"/>
        <v>2.54</v>
      </c>
      <c r="W6" s="32">
        <f t="shared" si="3"/>
        <v>4130.71</v>
      </c>
      <c r="X6" s="33">
        <f>IF(X7="",NA(),X7)</f>
        <v>15.62</v>
      </c>
      <c r="Y6" s="33">
        <f t="shared" ref="Y6:AG6" si="4">IF(Y7="",NA(),Y7)</f>
        <v>15.51</v>
      </c>
      <c r="Z6" s="33">
        <f t="shared" si="4"/>
        <v>17.03</v>
      </c>
      <c r="AA6" s="33">
        <f t="shared" si="4"/>
        <v>37.26</v>
      </c>
      <c r="AB6" s="33">
        <f t="shared" si="4"/>
        <v>34.369999999999997</v>
      </c>
      <c r="AC6" s="33">
        <f t="shared" si="4"/>
        <v>91.52</v>
      </c>
      <c r="AD6" s="33">
        <f t="shared" si="4"/>
        <v>94.73</v>
      </c>
      <c r="AE6" s="33">
        <f t="shared" si="4"/>
        <v>96.59</v>
      </c>
      <c r="AF6" s="33">
        <f t="shared" si="4"/>
        <v>101.24</v>
      </c>
      <c r="AG6" s="33">
        <f t="shared" si="4"/>
        <v>100.94</v>
      </c>
      <c r="AH6" s="32" t="str">
        <f>IF(AH7="","",IF(AH7="-","【-】","【"&amp;SUBSTITUTE(TEXT(AH7,"#,##0.00"),"-","△")&amp;"】"))</f>
        <v>【100.36】</v>
      </c>
      <c r="AI6" s="33">
        <f>IF(AI7="",NA(),AI7)</f>
        <v>6858.85</v>
      </c>
      <c r="AJ6" s="33">
        <f t="shared" ref="AJ6:AR6" si="5">IF(AJ7="",NA(),AJ7)</f>
        <v>7588.47</v>
      </c>
      <c r="AK6" s="33">
        <f t="shared" si="5"/>
        <v>7393.35</v>
      </c>
      <c r="AL6" s="33">
        <f t="shared" si="5"/>
        <v>7189.87</v>
      </c>
      <c r="AM6" s="33">
        <f t="shared" si="5"/>
        <v>390.35</v>
      </c>
      <c r="AN6" s="33">
        <f t="shared" si="5"/>
        <v>243.86</v>
      </c>
      <c r="AO6" s="33">
        <f t="shared" si="5"/>
        <v>236.15</v>
      </c>
      <c r="AP6" s="33">
        <f t="shared" si="5"/>
        <v>232.81</v>
      </c>
      <c r="AQ6" s="33">
        <f t="shared" si="5"/>
        <v>184.13</v>
      </c>
      <c r="AR6" s="33">
        <f t="shared" si="5"/>
        <v>101.85</v>
      </c>
      <c r="AS6" s="32" t="str">
        <f>IF(AS7="","",IF(AS7="-","【-】","【"&amp;SUBSTITUTE(TEXT(AS7,"#,##0.00"),"-","△")&amp;"】"))</f>
        <v>【98.78】</v>
      </c>
      <c r="AT6" s="33">
        <f>IF(AT7="",NA(),AT7)</f>
        <v>521.04999999999995</v>
      </c>
      <c r="AU6" s="33">
        <f t="shared" ref="AU6:BC6" si="6">IF(AU7="",NA(),AU7)</f>
        <v>969.68</v>
      </c>
      <c r="AV6" s="33">
        <f t="shared" si="6"/>
        <v>397.16</v>
      </c>
      <c r="AW6" s="33">
        <f t="shared" si="6"/>
        <v>8.32</v>
      </c>
      <c r="AX6" s="33">
        <f t="shared" si="6"/>
        <v>7.66</v>
      </c>
      <c r="AY6" s="33">
        <f t="shared" si="6"/>
        <v>341.28</v>
      </c>
      <c r="AZ6" s="33">
        <f t="shared" si="6"/>
        <v>243.58</v>
      </c>
      <c r="BA6" s="33">
        <f t="shared" si="6"/>
        <v>290.19</v>
      </c>
      <c r="BB6" s="33">
        <f t="shared" si="6"/>
        <v>63.22</v>
      </c>
      <c r="BC6" s="33">
        <f t="shared" si="6"/>
        <v>49.07</v>
      </c>
      <c r="BD6" s="32" t="str">
        <f>IF(BD7="","",IF(BD7="-","【-】","【"&amp;SUBSTITUTE(TEXT(BD7,"#,##0.00"),"-","△")&amp;"】"))</f>
        <v>【58.70】</v>
      </c>
      <c r="BE6" s="33">
        <f>IF(BE7="",NA(),BE7)</f>
        <v>9163.14</v>
      </c>
      <c r="BF6" s="33">
        <f t="shared" ref="BF6:BN6" si="7">IF(BF7="",NA(),BF7)</f>
        <v>8906.89</v>
      </c>
      <c r="BG6" s="33">
        <f t="shared" si="7"/>
        <v>7696</v>
      </c>
      <c r="BH6" s="33">
        <f t="shared" si="7"/>
        <v>7439.82</v>
      </c>
      <c r="BI6" s="33">
        <f t="shared" si="7"/>
        <v>7448.62</v>
      </c>
      <c r="BJ6" s="33">
        <f t="shared" si="7"/>
        <v>1764.87</v>
      </c>
      <c r="BK6" s="33">
        <f t="shared" si="7"/>
        <v>1622.51</v>
      </c>
      <c r="BL6" s="33">
        <f t="shared" si="7"/>
        <v>1569.13</v>
      </c>
      <c r="BM6" s="33">
        <f t="shared" si="7"/>
        <v>1436</v>
      </c>
      <c r="BN6" s="33">
        <f t="shared" si="7"/>
        <v>1434.89</v>
      </c>
      <c r="BO6" s="32" t="str">
        <f>IF(BO7="","",IF(BO7="-","【-】","【"&amp;SUBSTITUTE(TEXT(BO7,"#,##0.00"),"-","△")&amp;"】"))</f>
        <v>【1,457.06】</v>
      </c>
      <c r="BP6" s="33">
        <f>IF(BP7="",NA(),BP7)</f>
        <v>14.95</v>
      </c>
      <c r="BQ6" s="33">
        <f t="shared" ref="BQ6:BY6" si="8">IF(BQ7="",NA(),BQ7)</f>
        <v>14.88</v>
      </c>
      <c r="BR6" s="33">
        <f t="shared" si="8"/>
        <v>16.440000000000001</v>
      </c>
      <c r="BS6" s="33">
        <f t="shared" si="8"/>
        <v>18.059999999999999</v>
      </c>
      <c r="BT6" s="33">
        <f t="shared" si="8"/>
        <v>18.18</v>
      </c>
      <c r="BU6" s="33">
        <f t="shared" si="8"/>
        <v>60.75</v>
      </c>
      <c r="BV6" s="33">
        <f t="shared" si="8"/>
        <v>62.83</v>
      </c>
      <c r="BW6" s="33">
        <f t="shared" si="8"/>
        <v>64.63</v>
      </c>
      <c r="BX6" s="33">
        <f t="shared" si="8"/>
        <v>66.56</v>
      </c>
      <c r="BY6" s="33">
        <f t="shared" si="8"/>
        <v>66.22</v>
      </c>
      <c r="BZ6" s="32" t="str">
        <f>IF(BZ7="","",IF(BZ7="-","【-】","【"&amp;SUBSTITUTE(TEXT(BZ7,"#,##0.00"),"-","△")&amp;"】"))</f>
        <v>【64.73】</v>
      </c>
      <c r="CA6" s="33">
        <f>IF(CA7="",NA(),CA7)</f>
        <v>625.24</v>
      </c>
      <c r="CB6" s="33">
        <f t="shared" ref="CB6:CJ6" si="9">IF(CB7="",NA(),CB7)</f>
        <v>628.91999999999996</v>
      </c>
      <c r="CC6" s="33">
        <f t="shared" si="9"/>
        <v>573.76</v>
      </c>
      <c r="CD6" s="33">
        <f t="shared" si="9"/>
        <v>523.29999999999995</v>
      </c>
      <c r="CE6" s="33">
        <f t="shared" si="9"/>
        <v>539.63</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88.63</v>
      </c>
      <c r="CX6" s="33">
        <f t="shared" ref="CX6:DF6" si="11">IF(CX7="",NA(),CX7)</f>
        <v>89.39</v>
      </c>
      <c r="CY6" s="33">
        <f t="shared" si="11"/>
        <v>89.48</v>
      </c>
      <c r="CZ6" s="33">
        <f t="shared" si="11"/>
        <v>89.55</v>
      </c>
      <c r="DA6" s="33">
        <f t="shared" si="11"/>
        <v>90.2</v>
      </c>
      <c r="DB6" s="33">
        <f t="shared" si="11"/>
        <v>80.47</v>
      </c>
      <c r="DC6" s="33">
        <f t="shared" si="11"/>
        <v>81.3</v>
      </c>
      <c r="DD6" s="33">
        <f t="shared" si="11"/>
        <v>82.2</v>
      </c>
      <c r="DE6" s="33">
        <f t="shared" si="11"/>
        <v>82.35</v>
      </c>
      <c r="DF6" s="33">
        <f t="shared" si="11"/>
        <v>82.9</v>
      </c>
      <c r="DG6" s="32" t="str">
        <f>IF(DG7="","",IF(DG7="-","【-】","【"&amp;SUBSTITUTE(TEXT(DG7,"#,##0.00"),"-","△")&amp;"】"))</f>
        <v>【81.28】</v>
      </c>
      <c r="DH6" s="33">
        <f>IF(DH7="",NA(),DH7)</f>
        <v>21.02</v>
      </c>
      <c r="DI6" s="33">
        <f t="shared" ref="DI6:DQ6" si="12">IF(DI7="",NA(),DI7)</f>
        <v>22.8</v>
      </c>
      <c r="DJ6" s="33">
        <f t="shared" si="12"/>
        <v>24.5</v>
      </c>
      <c r="DK6" s="33">
        <f t="shared" si="12"/>
        <v>36.74</v>
      </c>
      <c r="DL6" s="33">
        <f t="shared" si="12"/>
        <v>34.24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x14ac:dyDescent="0.2">
      <c r="A7" s="26"/>
      <c r="B7" s="35">
        <v>2015</v>
      </c>
      <c r="C7" s="35">
        <v>11002</v>
      </c>
      <c r="D7" s="35">
        <v>46</v>
      </c>
      <c r="E7" s="35">
        <v>17</v>
      </c>
      <c r="F7" s="35">
        <v>4</v>
      </c>
      <c r="G7" s="35">
        <v>0</v>
      </c>
      <c r="H7" s="35" t="s">
        <v>95</v>
      </c>
      <c r="I7" s="35" t="s">
        <v>96</v>
      </c>
      <c r="J7" s="35" t="s">
        <v>97</v>
      </c>
      <c r="K7" s="35" t="s">
        <v>98</v>
      </c>
      <c r="L7" s="35" t="s">
        <v>99</v>
      </c>
      <c r="M7" s="36" t="s">
        <v>100</v>
      </c>
      <c r="N7" s="36">
        <v>41.03</v>
      </c>
      <c r="O7" s="36">
        <v>0.54</v>
      </c>
      <c r="P7" s="36">
        <v>100</v>
      </c>
      <c r="Q7" s="36">
        <v>1371</v>
      </c>
      <c r="R7" s="36">
        <v>1941832</v>
      </c>
      <c r="S7" s="36">
        <v>1121.26</v>
      </c>
      <c r="T7" s="36">
        <v>1731.83</v>
      </c>
      <c r="U7" s="36">
        <v>10492</v>
      </c>
      <c r="V7" s="36">
        <v>2.54</v>
      </c>
      <c r="W7" s="36">
        <v>4130.71</v>
      </c>
      <c r="X7" s="36">
        <v>15.62</v>
      </c>
      <c r="Y7" s="36">
        <v>15.51</v>
      </c>
      <c r="Z7" s="36">
        <v>17.03</v>
      </c>
      <c r="AA7" s="36">
        <v>37.26</v>
      </c>
      <c r="AB7" s="36">
        <v>34.369999999999997</v>
      </c>
      <c r="AC7" s="36">
        <v>91.52</v>
      </c>
      <c r="AD7" s="36">
        <v>94.73</v>
      </c>
      <c r="AE7" s="36">
        <v>96.59</v>
      </c>
      <c r="AF7" s="36">
        <v>101.24</v>
      </c>
      <c r="AG7" s="36">
        <v>100.94</v>
      </c>
      <c r="AH7" s="36">
        <v>100.36</v>
      </c>
      <c r="AI7" s="36">
        <v>6858.85</v>
      </c>
      <c r="AJ7" s="36">
        <v>7588.47</v>
      </c>
      <c r="AK7" s="36">
        <v>7393.35</v>
      </c>
      <c r="AL7" s="36">
        <v>7189.87</v>
      </c>
      <c r="AM7" s="36">
        <v>390.35</v>
      </c>
      <c r="AN7" s="36">
        <v>243.86</v>
      </c>
      <c r="AO7" s="36">
        <v>236.15</v>
      </c>
      <c r="AP7" s="36">
        <v>232.81</v>
      </c>
      <c r="AQ7" s="36">
        <v>184.13</v>
      </c>
      <c r="AR7" s="36">
        <v>101.85</v>
      </c>
      <c r="AS7" s="36">
        <v>98.78</v>
      </c>
      <c r="AT7" s="36">
        <v>521.04999999999995</v>
      </c>
      <c r="AU7" s="36">
        <v>969.68</v>
      </c>
      <c r="AV7" s="36">
        <v>397.16</v>
      </c>
      <c r="AW7" s="36">
        <v>8.32</v>
      </c>
      <c r="AX7" s="36">
        <v>7.66</v>
      </c>
      <c r="AY7" s="36">
        <v>341.28</v>
      </c>
      <c r="AZ7" s="36">
        <v>243.58</v>
      </c>
      <c r="BA7" s="36">
        <v>290.19</v>
      </c>
      <c r="BB7" s="36">
        <v>63.22</v>
      </c>
      <c r="BC7" s="36">
        <v>49.07</v>
      </c>
      <c r="BD7" s="36">
        <v>58.7</v>
      </c>
      <c r="BE7" s="36">
        <v>9163.14</v>
      </c>
      <c r="BF7" s="36">
        <v>8906.89</v>
      </c>
      <c r="BG7" s="36">
        <v>7696</v>
      </c>
      <c r="BH7" s="36">
        <v>7439.82</v>
      </c>
      <c r="BI7" s="36">
        <v>7448.62</v>
      </c>
      <c r="BJ7" s="36">
        <v>1764.87</v>
      </c>
      <c r="BK7" s="36">
        <v>1622.51</v>
      </c>
      <c r="BL7" s="36">
        <v>1569.13</v>
      </c>
      <c r="BM7" s="36">
        <v>1436</v>
      </c>
      <c r="BN7" s="36">
        <v>1434.89</v>
      </c>
      <c r="BO7" s="36">
        <v>1457.06</v>
      </c>
      <c r="BP7" s="36">
        <v>14.95</v>
      </c>
      <c r="BQ7" s="36">
        <v>14.88</v>
      </c>
      <c r="BR7" s="36">
        <v>16.440000000000001</v>
      </c>
      <c r="BS7" s="36">
        <v>18.059999999999999</v>
      </c>
      <c r="BT7" s="36">
        <v>18.18</v>
      </c>
      <c r="BU7" s="36">
        <v>60.75</v>
      </c>
      <c r="BV7" s="36">
        <v>62.83</v>
      </c>
      <c r="BW7" s="36">
        <v>64.63</v>
      </c>
      <c r="BX7" s="36">
        <v>66.56</v>
      </c>
      <c r="BY7" s="36">
        <v>66.22</v>
      </c>
      <c r="BZ7" s="36">
        <v>64.73</v>
      </c>
      <c r="CA7" s="36">
        <v>625.24</v>
      </c>
      <c r="CB7" s="36">
        <v>628.91999999999996</v>
      </c>
      <c r="CC7" s="36">
        <v>573.76</v>
      </c>
      <c r="CD7" s="36">
        <v>523.29999999999995</v>
      </c>
      <c r="CE7" s="36">
        <v>539.63</v>
      </c>
      <c r="CF7" s="36">
        <v>256</v>
      </c>
      <c r="CG7" s="36">
        <v>250.43</v>
      </c>
      <c r="CH7" s="36">
        <v>245.75</v>
      </c>
      <c r="CI7" s="36">
        <v>244.29</v>
      </c>
      <c r="CJ7" s="36">
        <v>246.72</v>
      </c>
      <c r="CK7" s="36">
        <v>250.25</v>
      </c>
      <c r="CL7" s="36" t="s">
        <v>100</v>
      </c>
      <c r="CM7" s="36" t="s">
        <v>100</v>
      </c>
      <c r="CN7" s="36" t="s">
        <v>100</v>
      </c>
      <c r="CO7" s="36" t="s">
        <v>100</v>
      </c>
      <c r="CP7" s="36" t="s">
        <v>100</v>
      </c>
      <c r="CQ7" s="36">
        <v>41.59</v>
      </c>
      <c r="CR7" s="36">
        <v>42.31</v>
      </c>
      <c r="CS7" s="36">
        <v>43.65</v>
      </c>
      <c r="CT7" s="36">
        <v>43.58</v>
      </c>
      <c r="CU7" s="36">
        <v>41.35</v>
      </c>
      <c r="CV7" s="36">
        <v>40.31</v>
      </c>
      <c r="CW7" s="36">
        <v>88.63</v>
      </c>
      <c r="CX7" s="36">
        <v>89.39</v>
      </c>
      <c r="CY7" s="36">
        <v>89.48</v>
      </c>
      <c r="CZ7" s="36">
        <v>89.55</v>
      </c>
      <c r="DA7" s="36">
        <v>90.2</v>
      </c>
      <c r="DB7" s="36">
        <v>80.47</v>
      </c>
      <c r="DC7" s="36">
        <v>81.3</v>
      </c>
      <c r="DD7" s="36">
        <v>82.2</v>
      </c>
      <c r="DE7" s="36">
        <v>82.35</v>
      </c>
      <c r="DF7" s="36">
        <v>82.9</v>
      </c>
      <c r="DG7" s="36">
        <v>81.28</v>
      </c>
      <c r="DH7" s="36">
        <v>21.02</v>
      </c>
      <c r="DI7" s="36">
        <v>22.8</v>
      </c>
      <c r="DJ7" s="36">
        <v>24.5</v>
      </c>
      <c r="DK7" s="36">
        <v>36.74</v>
      </c>
      <c r="DL7" s="36">
        <v>34.24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2017-02-08T02:38:06Z</dcterms:created>
  <dcterms:modified xsi:type="dcterms:W3CDTF">2017-02-27T05:45:11Z</dcterms:modified>
  <cp:category/>
</cp:coreProperties>
</file>