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4調査係\決算統計関係\05経営比較分析表\H27\上下水道\09HP公表\公表用\最終版\02政令市\11埼玉県さいたま市\"/>
    </mc:Choice>
  </mc:AlternateContent>
  <workbookProtection workbookPassword="8649" lockStructure="1"/>
  <bookViews>
    <workbookView xWindow="0" yWindow="0" windowWidth="23040" windowHeight="10692"/>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T6" i="5"/>
  <c r="BB8" i="4" s="1"/>
  <c r="S6" i="5"/>
  <c r="R6" i="5"/>
  <c r="AL8" i="4" s="1"/>
  <c r="Q6" i="5"/>
  <c r="AD10" i="4" s="1"/>
  <c r="P6" i="5"/>
  <c r="O6" i="5"/>
  <c r="N6" i="5"/>
  <c r="I10" i="4" s="1"/>
  <c r="M6" i="5"/>
  <c r="B10" i="4" s="1"/>
  <c r="L6" i="5"/>
  <c r="W8" i="4" s="1"/>
  <c r="K6" i="5"/>
  <c r="P8" i="4" s="1"/>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L10" i="4"/>
  <c r="W10" i="4"/>
  <c r="P10" i="4"/>
  <c r="AT8" i="4"/>
  <c r="C10" i="5" l="1"/>
  <c r="D10" i="5"/>
  <c r="E10" i="5"/>
  <c r="B10" i="5"/>
</calcChain>
</file>

<file path=xl/sharedStrings.xml><?xml version="1.0" encoding="utf-8"?>
<sst xmlns="http://schemas.openxmlformats.org/spreadsheetml/2006/main" count="220" uniqueCount="110">
  <si>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</si>
  <si>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</si>
  <si>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</si>
  <si>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</si>
  <si>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</si>
  <si>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</si>
  <si>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</si>
  <si>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</si>
  <si>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</si>
  <si>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</si>
  <si>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</si>
  <si>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</si>
  <si>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</si>
  <si>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</si>
  <si>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</si>
  <si>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</si>
  <si>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</si>
  <si>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</si>
  <si>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</si>
  <si>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</si>
  <si>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</si>
  <si>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</si>
  <si>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</si>
  <si>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</si>
  <si>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</si>
  <si>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</si>
  <si>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</si>
  <si>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</si>
  <si>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</si>
  <si>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</si>
  <si>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</si>
  <si>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</si>
  <si>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</si>
  <si>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</si>
  <si>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</si>
  <si>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</si>
  <si>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</si>
  <si>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</si>
  <si>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</si>
  <si>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</si>
  <si>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</si>
  <si>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</si>
  <si>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</si>
  <si>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</si>
  <si>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</si>
  <si>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</si>
  <si>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</si>
  <si>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</si>
  <si>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</si>
  <si>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</si>
  <si>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</si>
  <si>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</si>
  <si>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</si>
  <si>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</si>
  <si>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</si>
  <si>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</si>
  <si>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</si>
  <si>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</si>
  <si>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</si>
  <si>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</si>
  <si>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</si>
  <si>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</si>
  <si>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</si>
  <si>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</si>
  <si>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</si>
  <si>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</si>
  <si>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</si>
  <si>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</si>
  <si>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</si>
  <si>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</si>
  <si>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</si>
  <si>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</si>
  <si>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</si>
  <si>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</si>
  <si>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</si>
  <si>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</si>
  <si>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</si>
  <si>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</si>
  <si>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</si>
  <si>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</si>
  <si>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</si>
  <si>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</si>
  <si>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</si>
  <si>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</si>
  <si>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</si>
  <si>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</si>
  <si>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</si>
  <si>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</si>
  <si>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</si>
  <si>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</si>
  <si>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</si>
  <si>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</si>
  <si>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</si>
  <si>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</si>
  <si>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</si>
  <si>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</si>
  <si>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埼玉県　さいたま市</t>
  </si>
  <si>
    <t>法適用</t>
  </si>
  <si>
    <t>下水道事業</t>
  </si>
  <si>
    <t>公共下水道</t>
  </si>
  <si>
    <t>政令市等</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</si>
  <si>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</si>
  <si>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</si>
  <si>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</si>
  <si>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</si>
  <si>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</si>
  <si>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</si>
  <si>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公営企業会計導入時の平成17年度は経費回収率が43.5％であったため、平成18・22・26年度の三度に渡り下水道使用料改定を行いました。この財源確保策により、平成26・27年度は⑤経費回収率が100％を上回っているほか、①経常収支比率についても一般会計より基準外の繰入金を受けることなく100％を上回り、健全経営を維持しているものと判断しています。
　③流動比率は100%未満ですが、他団体と同様、公営企業会計制度の変更に伴い、流動負債に１年以内に返済する企業債償還金を計上したことによります。一方、償還財源は返済期日までに確保できることから、短期的な支払い能力に問題はないものと判断しています。
　④企業債残高対事業規模比率は類似団体よりも高くなっています。主に、現在、総合振興計画後期基本計画により下水道普及率94.0％の達成に向け整備を進めており、整備後の供用開始当初は接続率が少ないことなどが影響していると判断しています。施設整備は中期経営計画により計画的に推進しているところですが、常に建設コストなど経費の状況を注視する必要があると考えています。
　一方、財源確保のみならず、水質保全の観点からも、他の類似団体よりも低い⑧水洗化率の向上を積極的に進める必要があると考えています。　</t>
    <rPh sb="1" eb="3">
      <t>コウエイ</t>
    </rPh>
    <rPh sb="3" eb="5">
      <t>キギョウ</t>
    </rPh>
    <rPh sb="5" eb="7">
      <t>カイケイ</t>
    </rPh>
    <rPh sb="7" eb="9">
      <t>ドウニュウ</t>
    </rPh>
    <rPh sb="9" eb="10">
      <t>ジ</t>
    </rPh>
    <rPh sb="11" eb="13">
      <t>ヘイセイ</t>
    </rPh>
    <rPh sb="15" eb="17">
      <t>ネンド</t>
    </rPh>
    <rPh sb="18" eb="20">
      <t>ケイヒ</t>
    </rPh>
    <rPh sb="20" eb="22">
      <t>カイシュウ</t>
    </rPh>
    <rPh sb="22" eb="23">
      <t>リツ</t>
    </rPh>
    <rPh sb="36" eb="38">
      <t>ヘイセイ</t>
    </rPh>
    <rPh sb="46" eb="48">
      <t>ネンド</t>
    </rPh>
    <rPh sb="49" eb="51">
      <t>３ド</t>
    </rPh>
    <rPh sb="52" eb="53">
      <t>ワタ</t>
    </rPh>
    <rPh sb="54" eb="57">
      <t>ゲスイドウ</t>
    </rPh>
    <rPh sb="57" eb="60">
      <t>シヨウリョウ</t>
    </rPh>
    <rPh sb="60" eb="62">
      <t>カイテイ</t>
    </rPh>
    <rPh sb="63" eb="64">
      <t>オコナ</t>
    </rPh>
    <rPh sb="71" eb="73">
      <t>ザイゲン</t>
    </rPh>
    <rPh sb="73" eb="75">
      <t>カクホ</t>
    </rPh>
    <rPh sb="75" eb="76">
      <t>サク</t>
    </rPh>
    <rPh sb="102" eb="104">
      <t>ウワマワ</t>
    </rPh>
    <rPh sb="123" eb="125">
      <t>イッパン</t>
    </rPh>
    <rPh sb="125" eb="127">
      <t>カイケイ</t>
    </rPh>
    <rPh sb="129" eb="131">
      <t>キジュン</t>
    </rPh>
    <rPh sb="131" eb="132">
      <t>ガイ</t>
    </rPh>
    <rPh sb="133" eb="135">
      <t>クリイレ</t>
    </rPh>
    <rPh sb="135" eb="136">
      <t>キン</t>
    </rPh>
    <rPh sb="137" eb="138">
      <t>ウ</t>
    </rPh>
    <rPh sb="149" eb="151">
      <t>ウワマワ</t>
    </rPh>
    <rPh sb="153" eb="155">
      <t>ケンゼン</t>
    </rPh>
    <rPh sb="155" eb="157">
      <t>ケイエイ</t>
    </rPh>
    <rPh sb="158" eb="160">
      <t>イジ</t>
    </rPh>
    <rPh sb="167" eb="169">
      <t>ハンダン</t>
    </rPh>
    <rPh sb="178" eb="180">
      <t>リュウドウ</t>
    </rPh>
    <rPh sb="180" eb="182">
      <t>ヒリツ</t>
    </rPh>
    <rPh sb="187" eb="189">
      <t>ミマン</t>
    </rPh>
    <rPh sb="197" eb="199">
      <t>ドウヨウ</t>
    </rPh>
    <rPh sb="200" eb="202">
      <t>コウエイ</t>
    </rPh>
    <rPh sb="202" eb="204">
      <t>キギョウ</t>
    </rPh>
    <rPh sb="204" eb="206">
      <t>カイケイ</t>
    </rPh>
    <rPh sb="206" eb="208">
      <t>セイド</t>
    </rPh>
    <rPh sb="209" eb="211">
      <t>ヘンコウ</t>
    </rPh>
    <rPh sb="212" eb="213">
      <t>トモナ</t>
    </rPh>
    <rPh sb="215" eb="217">
      <t>リュウドウ</t>
    </rPh>
    <rPh sb="217" eb="219">
      <t>フサイ</t>
    </rPh>
    <rPh sb="221" eb="222">
      <t>ネン</t>
    </rPh>
    <rPh sb="222" eb="224">
      <t>イナイ</t>
    </rPh>
    <rPh sb="225" eb="227">
      <t>ヘンサイ</t>
    </rPh>
    <rPh sb="229" eb="231">
      <t>キギョウ</t>
    </rPh>
    <rPh sb="231" eb="232">
      <t>サイ</t>
    </rPh>
    <rPh sb="232" eb="235">
      <t>ショウカンキン</t>
    </rPh>
    <rPh sb="236" eb="238">
      <t>ケイジョウ</t>
    </rPh>
    <rPh sb="248" eb="250">
      <t>イッポウ</t>
    </rPh>
    <rPh sb="251" eb="253">
      <t>ショウカン</t>
    </rPh>
    <rPh sb="253" eb="255">
      <t>ザイゲン</t>
    </rPh>
    <rPh sb="263" eb="265">
      <t>カクホ</t>
    </rPh>
    <rPh sb="273" eb="276">
      <t>タンキテキ</t>
    </rPh>
    <rPh sb="277" eb="279">
      <t>シハラ</t>
    </rPh>
    <rPh sb="280" eb="282">
      <t>ノウリョク</t>
    </rPh>
    <rPh sb="283" eb="285">
      <t>モンダイ</t>
    </rPh>
    <rPh sb="291" eb="293">
      <t>ハンダン</t>
    </rPh>
    <rPh sb="302" eb="304">
      <t>キギョウ</t>
    </rPh>
    <rPh sb="304" eb="305">
      <t>サイ</t>
    </rPh>
    <rPh sb="305" eb="307">
      <t>ザンダカ</t>
    </rPh>
    <rPh sb="307" eb="308">
      <t>タイ</t>
    </rPh>
    <rPh sb="308" eb="310">
      <t>ジギョウ</t>
    </rPh>
    <rPh sb="310" eb="312">
      <t>キボ</t>
    </rPh>
    <rPh sb="312" eb="314">
      <t>ヒリツ</t>
    </rPh>
    <rPh sb="315" eb="317">
      <t>ルイジ</t>
    </rPh>
    <rPh sb="317" eb="319">
      <t>ダンタイ</t>
    </rPh>
    <rPh sb="322" eb="323">
      <t>タカ</t>
    </rPh>
    <rPh sb="331" eb="332">
      <t>オモ</t>
    </rPh>
    <rPh sb="334" eb="336">
      <t>ゲンザイ</t>
    </rPh>
    <rPh sb="337" eb="339">
      <t>ソウゴウ</t>
    </rPh>
    <rPh sb="339" eb="341">
      <t>シンコウ</t>
    </rPh>
    <rPh sb="341" eb="343">
      <t>ケイカク</t>
    </rPh>
    <rPh sb="343" eb="345">
      <t>コウキ</t>
    </rPh>
    <rPh sb="345" eb="347">
      <t>キホン</t>
    </rPh>
    <rPh sb="347" eb="349">
      <t>ケイカク</t>
    </rPh>
    <rPh sb="352" eb="355">
      <t>ゲスイドウ</t>
    </rPh>
    <rPh sb="355" eb="357">
      <t>フキュウ</t>
    </rPh>
    <rPh sb="357" eb="358">
      <t>リツ</t>
    </rPh>
    <rPh sb="364" eb="366">
      <t>タッセイ</t>
    </rPh>
    <rPh sb="367" eb="368">
      <t>ム</t>
    </rPh>
    <rPh sb="369" eb="371">
      <t>セイビ</t>
    </rPh>
    <rPh sb="372" eb="373">
      <t>スス</t>
    </rPh>
    <rPh sb="378" eb="380">
      <t>セイビ</t>
    </rPh>
    <rPh sb="380" eb="381">
      <t>ゴ</t>
    </rPh>
    <rPh sb="382" eb="384">
      <t>キョウヨウ</t>
    </rPh>
    <rPh sb="389" eb="391">
      <t>セツゾク</t>
    </rPh>
    <rPh sb="391" eb="392">
      <t>リツ</t>
    </rPh>
    <rPh sb="393" eb="394">
      <t>スク</t>
    </rPh>
    <rPh sb="401" eb="403">
      <t>エイキョウ</t>
    </rPh>
    <rPh sb="416" eb="418">
      <t>シセツ</t>
    </rPh>
    <rPh sb="418" eb="420">
      <t>セイビ</t>
    </rPh>
    <rPh sb="421" eb="423">
      <t>チュウキ</t>
    </rPh>
    <rPh sb="423" eb="425">
      <t>ケイエイ</t>
    </rPh>
    <rPh sb="425" eb="427">
      <t>ケイカク</t>
    </rPh>
    <rPh sb="430" eb="433">
      <t>ケイカクテキ</t>
    </rPh>
    <rPh sb="434" eb="436">
      <t>スイシン</t>
    </rPh>
    <rPh sb="447" eb="448">
      <t>ツネ</t>
    </rPh>
    <rPh sb="449" eb="451">
      <t>ケンセツ</t>
    </rPh>
    <rPh sb="456" eb="458">
      <t>ケイヒ</t>
    </rPh>
    <rPh sb="459" eb="461">
      <t>ジョウキョウ</t>
    </rPh>
    <rPh sb="462" eb="464">
      <t>チュウシ</t>
    </rPh>
    <rPh sb="466" eb="468">
      <t>ヒツヨウ</t>
    </rPh>
    <rPh sb="472" eb="473">
      <t>カンガ</t>
    </rPh>
    <rPh sb="481" eb="483">
      <t>イッポウ</t>
    </rPh>
    <rPh sb="484" eb="486">
      <t>ザイゲン</t>
    </rPh>
    <rPh sb="486" eb="488">
      <t>カクホ</t>
    </rPh>
    <rPh sb="494" eb="496">
      <t>スイシツ</t>
    </rPh>
    <rPh sb="496" eb="498">
      <t>ホゼン</t>
    </rPh>
    <rPh sb="499" eb="501">
      <t>カンテン</t>
    </rPh>
    <rPh sb="505" eb="506">
      <t>タ</t>
    </rPh>
    <rPh sb="507" eb="509">
      <t>ルイジ</t>
    </rPh>
    <rPh sb="509" eb="511">
      <t>ダンタイ</t>
    </rPh>
    <rPh sb="514" eb="515">
      <t>ヒク</t>
    </rPh>
    <rPh sb="517" eb="520">
      <t>スイセンカ</t>
    </rPh>
    <rPh sb="520" eb="521">
      <t>リツ</t>
    </rPh>
    <rPh sb="522" eb="524">
      <t>コウジョウ</t>
    </rPh>
    <rPh sb="525" eb="528">
      <t>セッキョクテキ</t>
    </rPh>
    <rPh sb="529" eb="530">
      <t>スス</t>
    </rPh>
    <rPh sb="532" eb="534">
      <t>ヒツヨウ</t>
    </rPh>
    <rPh sb="538" eb="539">
      <t>カンガ</t>
    </rPh>
    <phoneticPr fontId="4"/>
  </si>
  <si>
    <t>　現在も施設整備により新規供用を続けているうえ人口・世帯の増加を続けており、下水道普及人口及び下水道使用料収入は微増又は横ばいで推移しています。しかし、1件当たりの水需要は節水行動や高齢社会の影響により減少傾向にあり、下水道使用料は平成30年度をピークに減少が始まることを見込んでいます。一方、今後、改善を必要とする管渠やポンプ場等の施設は急速に増え続けることが見込まれ、改築事業には現在の新設整備並みの投資額が必要と見込んでいます。
　今後は、平成29年度を計画期間の始期とする新たな下水道事業中期経営計画により、建設改良費はこれまで以上に精査し、現在必要とする投資を年次計画で進めます。併せて、不明水対策や処理場管理業務の包括的民間委託の実施、アセットマネジメントの実践等、経営基盤の強化に積極的に取り組んでいきます。</t>
    <rPh sb="1" eb="3">
      <t>ゲンザイ</t>
    </rPh>
    <rPh sb="4" eb="6">
      <t>シセツ</t>
    </rPh>
    <rPh sb="6" eb="8">
      <t>セイビ</t>
    </rPh>
    <rPh sb="11" eb="13">
      <t>シンキ</t>
    </rPh>
    <rPh sb="13" eb="15">
      <t>キョウヨウ</t>
    </rPh>
    <rPh sb="16" eb="17">
      <t>ツヅ</t>
    </rPh>
    <rPh sb="23" eb="25">
      <t>ジンコウ</t>
    </rPh>
    <rPh sb="26" eb="28">
      <t>セタイ</t>
    </rPh>
    <rPh sb="29" eb="31">
      <t>ゾウカ</t>
    </rPh>
    <rPh sb="32" eb="33">
      <t>ツヅ</t>
    </rPh>
    <rPh sb="38" eb="41">
      <t>ゲスイドウ</t>
    </rPh>
    <rPh sb="41" eb="43">
      <t>フキュウ</t>
    </rPh>
    <rPh sb="43" eb="45">
      <t>ジンコウ</t>
    </rPh>
    <rPh sb="45" eb="46">
      <t>オヨ</t>
    </rPh>
    <rPh sb="47" eb="50">
      <t>ゲスイドウ</t>
    </rPh>
    <rPh sb="50" eb="53">
      <t>シヨウリョウ</t>
    </rPh>
    <rPh sb="53" eb="55">
      <t>シュウニュウ</t>
    </rPh>
    <rPh sb="56" eb="58">
      <t>ビゾウ</t>
    </rPh>
    <rPh sb="58" eb="59">
      <t>マタ</t>
    </rPh>
    <rPh sb="60" eb="61">
      <t>ヨコ</t>
    </rPh>
    <rPh sb="64" eb="66">
      <t>スイイ</t>
    </rPh>
    <rPh sb="77" eb="78">
      <t>ケン</t>
    </rPh>
    <rPh sb="78" eb="79">
      <t>ア</t>
    </rPh>
    <rPh sb="82" eb="83">
      <t>ミズ</t>
    </rPh>
    <rPh sb="83" eb="85">
      <t>ジュヨウ</t>
    </rPh>
    <rPh sb="86" eb="88">
      <t>セッスイ</t>
    </rPh>
    <rPh sb="88" eb="90">
      <t>コウドウ</t>
    </rPh>
    <rPh sb="91" eb="93">
      <t>コウレイ</t>
    </rPh>
    <rPh sb="93" eb="95">
      <t>シャカイ</t>
    </rPh>
    <rPh sb="96" eb="98">
      <t>エイキョウ</t>
    </rPh>
    <rPh sb="101" eb="103">
      <t>ゲンショウ</t>
    </rPh>
    <rPh sb="103" eb="105">
      <t>ケイコウ</t>
    </rPh>
    <rPh sb="116" eb="118">
      <t>ヘイセイ</t>
    </rPh>
    <rPh sb="120" eb="121">
      <t>ネン</t>
    </rPh>
    <rPh sb="121" eb="122">
      <t>ド</t>
    </rPh>
    <rPh sb="127" eb="129">
      <t>ゲンショウ</t>
    </rPh>
    <rPh sb="130" eb="131">
      <t>ハジ</t>
    </rPh>
    <rPh sb="136" eb="138">
      <t>ミコ</t>
    </rPh>
    <rPh sb="144" eb="146">
      <t>イッポウ</t>
    </rPh>
    <rPh sb="147" eb="149">
      <t>コンゴ</t>
    </rPh>
    <rPh sb="150" eb="152">
      <t>カイゼン</t>
    </rPh>
    <rPh sb="153" eb="155">
      <t>ヒツヨウ</t>
    </rPh>
    <rPh sb="158" eb="160">
      <t>カンキョ</t>
    </rPh>
    <rPh sb="164" eb="165">
      <t>ジョウ</t>
    </rPh>
    <rPh sb="165" eb="166">
      <t>トウ</t>
    </rPh>
    <rPh sb="167" eb="169">
      <t>シセツ</t>
    </rPh>
    <rPh sb="170" eb="172">
      <t>キュウソク</t>
    </rPh>
    <rPh sb="173" eb="174">
      <t>フ</t>
    </rPh>
    <rPh sb="175" eb="176">
      <t>ツヅ</t>
    </rPh>
    <rPh sb="181" eb="183">
      <t>ミコ</t>
    </rPh>
    <rPh sb="186" eb="188">
      <t>カイチク</t>
    </rPh>
    <rPh sb="188" eb="190">
      <t>ジギョウ</t>
    </rPh>
    <rPh sb="192" eb="194">
      <t>ゲンザイ</t>
    </rPh>
    <rPh sb="195" eb="197">
      <t>シンセツ</t>
    </rPh>
    <rPh sb="197" eb="199">
      <t>セイビ</t>
    </rPh>
    <rPh sb="199" eb="200">
      <t>ナ</t>
    </rPh>
    <rPh sb="202" eb="204">
      <t>トウシ</t>
    </rPh>
    <rPh sb="204" eb="205">
      <t>ガク</t>
    </rPh>
    <rPh sb="206" eb="208">
      <t>ヒツヨウ</t>
    </rPh>
    <rPh sb="219" eb="221">
      <t>コンゴ</t>
    </rPh>
    <rPh sb="223" eb="225">
      <t>ヘイセイ</t>
    </rPh>
    <rPh sb="227" eb="229">
      <t>ネンド</t>
    </rPh>
    <rPh sb="230" eb="232">
      <t>ケイカク</t>
    </rPh>
    <rPh sb="232" eb="234">
      <t>キカン</t>
    </rPh>
    <rPh sb="235" eb="237">
      <t>シキ</t>
    </rPh>
    <rPh sb="240" eb="241">
      <t>アラ</t>
    </rPh>
    <rPh sb="243" eb="246">
      <t>ゲスイドウ</t>
    </rPh>
    <rPh sb="246" eb="248">
      <t>ジギョウ</t>
    </rPh>
    <rPh sb="248" eb="250">
      <t>チュウキ</t>
    </rPh>
    <rPh sb="250" eb="252">
      <t>ケイエイ</t>
    </rPh>
    <rPh sb="252" eb="254">
      <t>ケイカク</t>
    </rPh>
    <rPh sb="258" eb="260">
      <t>ケンセツ</t>
    </rPh>
    <rPh sb="260" eb="262">
      <t>カイリョウ</t>
    </rPh>
    <rPh sb="262" eb="263">
      <t>ヒ</t>
    </rPh>
    <rPh sb="268" eb="270">
      <t>イジョウ</t>
    </rPh>
    <rPh sb="271" eb="273">
      <t>セイサ</t>
    </rPh>
    <rPh sb="275" eb="277">
      <t>ゲンザイ</t>
    </rPh>
    <rPh sb="277" eb="279">
      <t>ヒツヨウ</t>
    </rPh>
    <rPh sb="282" eb="284">
      <t>トウシ</t>
    </rPh>
    <rPh sb="285" eb="287">
      <t>ネンジ</t>
    </rPh>
    <rPh sb="287" eb="289">
      <t>ケイカク</t>
    </rPh>
    <rPh sb="290" eb="291">
      <t>スス</t>
    </rPh>
    <rPh sb="295" eb="296">
      <t>アワ</t>
    </rPh>
    <rPh sb="299" eb="301">
      <t>フメイ</t>
    </rPh>
    <rPh sb="301" eb="302">
      <t>スイ</t>
    </rPh>
    <rPh sb="302" eb="304">
      <t>タイサク</t>
    </rPh>
    <rPh sb="305" eb="307">
      <t>ショリ</t>
    </rPh>
    <rPh sb="307" eb="308">
      <t>ジョウ</t>
    </rPh>
    <rPh sb="308" eb="310">
      <t>カンリ</t>
    </rPh>
    <rPh sb="310" eb="312">
      <t>ギョウム</t>
    </rPh>
    <rPh sb="313" eb="316">
      <t>ホウカツテキ</t>
    </rPh>
    <rPh sb="316" eb="318">
      <t>ミンカン</t>
    </rPh>
    <rPh sb="318" eb="320">
      <t>イタク</t>
    </rPh>
    <rPh sb="321" eb="323">
      <t>ジッシ</t>
    </rPh>
    <rPh sb="335" eb="337">
      <t>ジッセン</t>
    </rPh>
    <rPh sb="337" eb="338">
      <t>ナド</t>
    </rPh>
    <rPh sb="339" eb="341">
      <t>ケイエイ</t>
    </rPh>
    <rPh sb="341" eb="343">
      <t>キバン</t>
    </rPh>
    <rPh sb="344" eb="346">
      <t>キョウカ</t>
    </rPh>
    <rPh sb="347" eb="349">
      <t>セッキョク</t>
    </rPh>
    <rPh sb="349" eb="350">
      <t>テキ</t>
    </rPh>
    <rPh sb="351" eb="352">
      <t>ト</t>
    </rPh>
    <rPh sb="353" eb="354">
      <t>ク</t>
    </rPh>
    <phoneticPr fontId="4"/>
  </si>
  <si>
    <t>　類似団体と比較すると、①有形固定資産減価償却率、②管渠老朽化率共低い状況です。一方、平成26年度までの各類似団体の公表値と比較すると、有形固定資産減価償却率が高い団体と管渠老朽化率にさほど変わりがない状況です。有形固定資産減価償却率、管渠老朽化率共、すぐに改築を促す指標ではありませんが、管渠の状態及び財源を把握したうえ、計画的な維持管理及び改築を進める必要があると考えています。
　③管渠改善率は工法の検討などの影響で増減が続いていますが、おおむね横ばいで推移しています。改築事業は中期経営計画及び実施計画をもとに進めています。
　</t>
    <rPh sb="1" eb="3">
      <t>ルイジ</t>
    </rPh>
    <rPh sb="3" eb="5">
      <t>ダンタイ</t>
    </rPh>
    <rPh sb="6" eb="8">
      <t>ヒカク</t>
    </rPh>
    <rPh sb="13" eb="15">
      <t>ユウケイ</t>
    </rPh>
    <rPh sb="15" eb="17">
      <t>コテイ</t>
    </rPh>
    <rPh sb="17" eb="19">
      <t>シサン</t>
    </rPh>
    <rPh sb="19" eb="21">
      <t>ゲンカ</t>
    </rPh>
    <rPh sb="21" eb="23">
      <t>ショウキャク</t>
    </rPh>
    <rPh sb="23" eb="24">
      <t>リツ</t>
    </rPh>
    <rPh sb="26" eb="28">
      <t>カンキョ</t>
    </rPh>
    <rPh sb="28" eb="31">
      <t>ロウキュウカ</t>
    </rPh>
    <rPh sb="31" eb="32">
      <t>リツ</t>
    </rPh>
    <rPh sb="32" eb="33">
      <t>トモ</t>
    </rPh>
    <rPh sb="33" eb="34">
      <t>ヒク</t>
    </rPh>
    <rPh sb="35" eb="37">
      <t>ジョウキョウ</t>
    </rPh>
    <rPh sb="40" eb="42">
      <t>イッポウ</t>
    </rPh>
    <rPh sb="43" eb="45">
      <t>ヘイセイ</t>
    </rPh>
    <rPh sb="47" eb="49">
      <t>ネンド</t>
    </rPh>
    <rPh sb="52" eb="53">
      <t>カク</t>
    </rPh>
    <rPh sb="53" eb="55">
      <t>ルイジ</t>
    </rPh>
    <rPh sb="55" eb="57">
      <t>ダンタイ</t>
    </rPh>
    <rPh sb="58" eb="60">
      <t>コウヒョウ</t>
    </rPh>
    <rPh sb="60" eb="61">
      <t>チ</t>
    </rPh>
    <rPh sb="62" eb="64">
      <t>ヒカク</t>
    </rPh>
    <rPh sb="80" eb="81">
      <t>タカ</t>
    </rPh>
    <rPh sb="82" eb="84">
      <t>ダンタイ</t>
    </rPh>
    <rPh sb="95" eb="96">
      <t>カ</t>
    </rPh>
    <rPh sb="101" eb="103">
      <t>ジョウキョウ</t>
    </rPh>
    <rPh sb="124" eb="125">
      <t>トモ</t>
    </rPh>
    <rPh sb="129" eb="131">
      <t>カイチク</t>
    </rPh>
    <rPh sb="132" eb="133">
      <t>ウナガ</t>
    </rPh>
    <rPh sb="134" eb="136">
      <t>シヒョウ</t>
    </rPh>
    <rPh sb="145" eb="147">
      <t>カンキョ</t>
    </rPh>
    <rPh sb="148" eb="150">
      <t>ジョウタイ</t>
    </rPh>
    <rPh sb="150" eb="151">
      <t>オヨ</t>
    </rPh>
    <rPh sb="152" eb="154">
      <t>ザイゲン</t>
    </rPh>
    <rPh sb="155" eb="157">
      <t>ハアク</t>
    </rPh>
    <rPh sb="162" eb="165">
      <t>ケイカクテキ</t>
    </rPh>
    <rPh sb="166" eb="168">
      <t>イジ</t>
    </rPh>
    <rPh sb="168" eb="170">
      <t>カンリ</t>
    </rPh>
    <rPh sb="170" eb="171">
      <t>オヨ</t>
    </rPh>
    <rPh sb="172" eb="174">
      <t>カイチク</t>
    </rPh>
    <rPh sb="175" eb="176">
      <t>スス</t>
    </rPh>
    <rPh sb="178" eb="180">
      <t>ヒツヨウ</t>
    </rPh>
    <rPh sb="184" eb="185">
      <t>カンガ</t>
    </rPh>
    <rPh sb="194" eb="196">
      <t>カンキョ</t>
    </rPh>
    <rPh sb="196" eb="198">
      <t>カイゼン</t>
    </rPh>
    <rPh sb="198" eb="199">
      <t>リツ</t>
    </rPh>
    <rPh sb="200" eb="202">
      <t>コウホウ</t>
    </rPh>
    <rPh sb="203" eb="205">
      <t>ケントウ</t>
    </rPh>
    <rPh sb="208" eb="210">
      <t>エイキョウ</t>
    </rPh>
    <rPh sb="211" eb="213">
      <t>ゾウゲン</t>
    </rPh>
    <rPh sb="214" eb="215">
      <t>ツヅ</t>
    </rPh>
    <rPh sb="226" eb="227">
      <t>ヨコ</t>
    </rPh>
    <rPh sb="230" eb="232">
      <t>スイイ</t>
    </rPh>
    <rPh sb="238" eb="240">
      <t>カイチク</t>
    </rPh>
    <rPh sb="240" eb="242">
      <t>ジギョウ</t>
    </rPh>
    <rPh sb="259" eb="260">
      <t>スス</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</si>
</sst>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0.1</c:v>
                </c:pt>
                <c:pt idx="1">
                  <c:v>0.19</c:v>
                </c:pt>
                <c:pt idx="2">
                  <c:v>0.12</c:v>
                </c:pt>
                <c:pt idx="3">
                  <c:v>0.12</c:v>
                </c:pt>
                <c:pt idx="4">
                  <c:v>0.15</c:v>
                </c:pt>
              </c:numCache>
            </c:numRef>
          </c:val>
        </c:ser>
        <c:dLbls>
          <c:showLegendKey val="0"/>
          <c:showVal val="0"/>
          <c:showCatName val="0"/>
          <c:showSerName val="0"/>
          <c:showPercent val="0"/>
          <c:showBubbleSize val="0"/>
        </c:dLbls>
        <c:gapWidth val="150"/>
        <c:axId val="649823464"/>
        <c:axId val="649823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0.35</c:v>
                </c:pt>
                <c:pt idx="1">
                  <c:v>0.35</c:v>
                </c:pt>
                <c:pt idx="2">
                  <c:v>0.37</c:v>
                </c:pt>
                <c:pt idx="3">
                  <c:v>0.38</c:v>
                </c:pt>
                <c:pt idx="4">
                  <c:v>0.35</c:v>
                </c:pt>
              </c:numCache>
            </c:numRef>
          </c:val>
          <c:smooth val="0"/>
        </c:ser>
        <c:dLbls>
          <c:showLegendKey val="0"/>
          <c:showVal val="0"/>
          <c:showCatName val="0"/>
          <c:showSerName val="0"/>
          <c:showPercent val="0"/>
          <c:showBubbleSize val="0"/>
        </c:dLbls>
        <c:marker val="1"/>
        <c:smooth val="0"/>
        <c:axId val="649823464"/>
        <c:axId val="649823856"/>
      </c:lineChart>
      <c:dateAx>
        <c:axId val="649823464"/>
        <c:scaling>
          <c:orientation val="minMax"/>
        </c:scaling>
        <c:delete val="1"/>
        <c:axPos val="b"/>
        <c:numFmt formatCode="ge" sourceLinked="1"/>
        <c:majorTickMark val="none"/>
        <c:minorTickMark val="none"/>
        <c:tickLblPos val="none"/>
        <c:crossAx val="649823856"/>
        <c:crosses val="autoZero"/>
        <c:auto val="1"/>
        <c:lblOffset val="100"/>
        <c:baseTimeUnit val="years"/>
      </c:dateAx>
      <c:valAx>
        <c:axId val="649823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49823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60.23</c:v>
                </c:pt>
                <c:pt idx="1">
                  <c:v>63.99</c:v>
                </c:pt>
                <c:pt idx="2">
                  <c:v>58.86</c:v>
                </c:pt>
                <c:pt idx="3">
                  <c:v>50.19</c:v>
                </c:pt>
                <c:pt idx="4">
                  <c:v>49.86</c:v>
                </c:pt>
              </c:numCache>
            </c:numRef>
          </c:val>
        </c:ser>
        <c:dLbls>
          <c:showLegendKey val="0"/>
          <c:showVal val="0"/>
          <c:showCatName val="0"/>
          <c:showSerName val="0"/>
          <c:showPercent val="0"/>
          <c:showBubbleSize val="0"/>
        </c:dLbls>
        <c:gapWidth val="150"/>
        <c:axId val="635840912"/>
        <c:axId val="693998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59.52</c:v>
                </c:pt>
                <c:pt idx="1">
                  <c:v>57.95</c:v>
                </c:pt>
                <c:pt idx="2">
                  <c:v>59.8</c:v>
                </c:pt>
                <c:pt idx="3">
                  <c:v>59.58</c:v>
                </c:pt>
                <c:pt idx="4">
                  <c:v>58.79</c:v>
                </c:pt>
              </c:numCache>
            </c:numRef>
          </c:val>
          <c:smooth val="0"/>
        </c:ser>
        <c:dLbls>
          <c:showLegendKey val="0"/>
          <c:showVal val="0"/>
          <c:showCatName val="0"/>
          <c:showSerName val="0"/>
          <c:showPercent val="0"/>
          <c:showBubbleSize val="0"/>
        </c:dLbls>
        <c:marker val="1"/>
        <c:smooth val="0"/>
        <c:axId val="635840912"/>
        <c:axId val="693998336"/>
      </c:lineChart>
      <c:dateAx>
        <c:axId val="635840912"/>
        <c:scaling>
          <c:orientation val="minMax"/>
        </c:scaling>
        <c:delete val="1"/>
        <c:axPos val="b"/>
        <c:numFmt formatCode="ge" sourceLinked="1"/>
        <c:majorTickMark val="none"/>
        <c:minorTickMark val="none"/>
        <c:tickLblPos val="none"/>
        <c:crossAx val="693998336"/>
        <c:crosses val="autoZero"/>
        <c:auto val="1"/>
        <c:lblOffset val="100"/>
        <c:baseTimeUnit val="years"/>
      </c:dateAx>
      <c:valAx>
        <c:axId val="693998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5840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94.4</c:v>
                </c:pt>
                <c:pt idx="1">
                  <c:v>94.81</c:v>
                </c:pt>
                <c:pt idx="2">
                  <c:v>95.12</c:v>
                </c:pt>
                <c:pt idx="3">
                  <c:v>95.61</c:v>
                </c:pt>
                <c:pt idx="4">
                  <c:v>96.12</c:v>
                </c:pt>
              </c:numCache>
            </c:numRef>
          </c:val>
        </c:ser>
        <c:dLbls>
          <c:showLegendKey val="0"/>
          <c:showVal val="0"/>
          <c:showCatName val="0"/>
          <c:showSerName val="0"/>
          <c:showPercent val="0"/>
          <c:showBubbleSize val="0"/>
        </c:dLbls>
        <c:gapWidth val="150"/>
        <c:axId val="693999512"/>
        <c:axId val="693999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98.54</c:v>
                </c:pt>
                <c:pt idx="1">
                  <c:v>98.56</c:v>
                </c:pt>
                <c:pt idx="2">
                  <c:v>98.64</c:v>
                </c:pt>
                <c:pt idx="3">
                  <c:v>98.71</c:v>
                </c:pt>
                <c:pt idx="4">
                  <c:v>98.76</c:v>
                </c:pt>
              </c:numCache>
            </c:numRef>
          </c:val>
          <c:smooth val="0"/>
        </c:ser>
        <c:dLbls>
          <c:showLegendKey val="0"/>
          <c:showVal val="0"/>
          <c:showCatName val="0"/>
          <c:showSerName val="0"/>
          <c:showPercent val="0"/>
          <c:showBubbleSize val="0"/>
        </c:dLbls>
        <c:marker val="1"/>
        <c:smooth val="0"/>
        <c:axId val="693999512"/>
        <c:axId val="693999904"/>
      </c:lineChart>
      <c:dateAx>
        <c:axId val="693999512"/>
        <c:scaling>
          <c:orientation val="minMax"/>
        </c:scaling>
        <c:delete val="1"/>
        <c:axPos val="b"/>
        <c:numFmt formatCode="ge" sourceLinked="1"/>
        <c:majorTickMark val="none"/>
        <c:minorTickMark val="none"/>
        <c:tickLblPos val="none"/>
        <c:crossAx val="693999904"/>
        <c:crosses val="autoZero"/>
        <c:auto val="1"/>
        <c:lblOffset val="100"/>
        <c:baseTimeUnit val="years"/>
      </c:dateAx>
      <c:valAx>
        <c:axId val="693999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3999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99.99</c:v>
                </c:pt>
                <c:pt idx="1">
                  <c:v>100.03</c:v>
                </c:pt>
                <c:pt idx="2">
                  <c:v>100.08</c:v>
                </c:pt>
                <c:pt idx="3">
                  <c:v>101.29</c:v>
                </c:pt>
                <c:pt idx="4">
                  <c:v>102.69</c:v>
                </c:pt>
              </c:numCache>
            </c:numRef>
          </c:val>
        </c:ser>
        <c:dLbls>
          <c:showLegendKey val="0"/>
          <c:showVal val="0"/>
          <c:showCatName val="0"/>
          <c:showSerName val="0"/>
          <c:showPercent val="0"/>
          <c:showBubbleSize val="0"/>
        </c:dLbls>
        <c:gapWidth val="150"/>
        <c:axId val="649825032"/>
        <c:axId val="649825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105.54</c:v>
                </c:pt>
                <c:pt idx="1">
                  <c:v>105.85</c:v>
                </c:pt>
                <c:pt idx="2">
                  <c:v>106.98</c:v>
                </c:pt>
                <c:pt idx="3">
                  <c:v>108.24</c:v>
                </c:pt>
                <c:pt idx="4">
                  <c:v>108.59</c:v>
                </c:pt>
              </c:numCache>
            </c:numRef>
          </c:val>
          <c:smooth val="0"/>
        </c:ser>
        <c:dLbls>
          <c:showLegendKey val="0"/>
          <c:showVal val="0"/>
          <c:showCatName val="0"/>
          <c:showSerName val="0"/>
          <c:showPercent val="0"/>
          <c:showBubbleSize val="0"/>
        </c:dLbls>
        <c:marker val="1"/>
        <c:smooth val="0"/>
        <c:axId val="649825032"/>
        <c:axId val="649825424"/>
      </c:lineChart>
      <c:dateAx>
        <c:axId val="649825032"/>
        <c:scaling>
          <c:orientation val="minMax"/>
        </c:scaling>
        <c:delete val="1"/>
        <c:axPos val="b"/>
        <c:numFmt formatCode="ge" sourceLinked="1"/>
        <c:majorTickMark val="none"/>
        <c:minorTickMark val="none"/>
        <c:tickLblPos val="none"/>
        <c:crossAx val="649825424"/>
        <c:crosses val="autoZero"/>
        <c:auto val="1"/>
        <c:lblOffset val="100"/>
        <c:baseTimeUnit val="years"/>
      </c:dateAx>
      <c:valAx>
        <c:axId val="649825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49825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11.52</c:v>
                </c:pt>
                <c:pt idx="1">
                  <c:v>12.77</c:v>
                </c:pt>
                <c:pt idx="2">
                  <c:v>14.23</c:v>
                </c:pt>
                <c:pt idx="3">
                  <c:v>20</c:v>
                </c:pt>
                <c:pt idx="4">
                  <c:v>21.71</c:v>
                </c:pt>
              </c:numCache>
            </c:numRef>
          </c:val>
        </c:ser>
        <c:dLbls>
          <c:showLegendKey val="0"/>
          <c:showVal val="0"/>
          <c:showCatName val="0"/>
          <c:showSerName val="0"/>
          <c:showPercent val="0"/>
          <c:showBubbleSize val="0"/>
        </c:dLbls>
        <c:gapWidth val="150"/>
        <c:axId val="649826600"/>
        <c:axId val="649826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29.9</c:v>
                </c:pt>
                <c:pt idx="1">
                  <c:v>30.56</c:v>
                </c:pt>
                <c:pt idx="2">
                  <c:v>31.06</c:v>
                </c:pt>
                <c:pt idx="3">
                  <c:v>42</c:v>
                </c:pt>
                <c:pt idx="4">
                  <c:v>43.2</c:v>
                </c:pt>
              </c:numCache>
            </c:numRef>
          </c:val>
          <c:smooth val="0"/>
        </c:ser>
        <c:dLbls>
          <c:showLegendKey val="0"/>
          <c:showVal val="0"/>
          <c:showCatName val="0"/>
          <c:showSerName val="0"/>
          <c:showPercent val="0"/>
          <c:showBubbleSize val="0"/>
        </c:dLbls>
        <c:marker val="1"/>
        <c:smooth val="0"/>
        <c:axId val="649826600"/>
        <c:axId val="649826992"/>
      </c:lineChart>
      <c:dateAx>
        <c:axId val="649826600"/>
        <c:scaling>
          <c:orientation val="minMax"/>
        </c:scaling>
        <c:delete val="1"/>
        <c:axPos val="b"/>
        <c:numFmt formatCode="ge" sourceLinked="1"/>
        <c:majorTickMark val="none"/>
        <c:minorTickMark val="none"/>
        <c:tickLblPos val="none"/>
        <c:crossAx val="649826992"/>
        <c:crosses val="autoZero"/>
        <c:auto val="1"/>
        <c:lblOffset val="100"/>
        <c:baseTimeUnit val="years"/>
      </c:dateAx>
      <c:valAx>
        <c:axId val="649826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49826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1.71</c:v>
                </c:pt>
                <c:pt idx="1">
                  <c:v>2.2999999999999998</c:v>
                </c:pt>
                <c:pt idx="2">
                  <c:v>2.92</c:v>
                </c:pt>
                <c:pt idx="3">
                  <c:v>3.61</c:v>
                </c:pt>
                <c:pt idx="4">
                  <c:v>4.12</c:v>
                </c:pt>
              </c:numCache>
            </c:numRef>
          </c:val>
        </c:ser>
        <c:dLbls>
          <c:showLegendKey val="0"/>
          <c:showVal val="0"/>
          <c:showCatName val="0"/>
          <c:showSerName val="0"/>
          <c:showPercent val="0"/>
          <c:showBubbleSize val="0"/>
        </c:dLbls>
        <c:gapWidth val="150"/>
        <c:axId val="649828168"/>
        <c:axId val="649828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6.06</c:v>
                </c:pt>
                <c:pt idx="1">
                  <c:v>6.24</c:v>
                </c:pt>
                <c:pt idx="2">
                  <c:v>6.43</c:v>
                </c:pt>
                <c:pt idx="3">
                  <c:v>6.95</c:v>
                </c:pt>
                <c:pt idx="4">
                  <c:v>7.39</c:v>
                </c:pt>
              </c:numCache>
            </c:numRef>
          </c:val>
          <c:smooth val="0"/>
        </c:ser>
        <c:dLbls>
          <c:showLegendKey val="0"/>
          <c:showVal val="0"/>
          <c:showCatName val="0"/>
          <c:showSerName val="0"/>
          <c:showPercent val="0"/>
          <c:showBubbleSize val="0"/>
        </c:dLbls>
        <c:marker val="1"/>
        <c:smooth val="0"/>
        <c:axId val="649828168"/>
        <c:axId val="649828560"/>
      </c:lineChart>
      <c:dateAx>
        <c:axId val="649828168"/>
        <c:scaling>
          <c:orientation val="minMax"/>
        </c:scaling>
        <c:delete val="1"/>
        <c:axPos val="b"/>
        <c:numFmt formatCode="ge" sourceLinked="1"/>
        <c:majorTickMark val="none"/>
        <c:minorTickMark val="none"/>
        <c:tickLblPos val="none"/>
        <c:crossAx val="649828560"/>
        <c:crosses val="autoZero"/>
        <c:auto val="1"/>
        <c:lblOffset val="100"/>
        <c:baseTimeUnit val="years"/>
      </c:dateAx>
      <c:valAx>
        <c:axId val="649828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49828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649829736"/>
        <c:axId val="635833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6.77</c:v>
                </c:pt>
                <c:pt idx="1">
                  <c:v>5.72</c:v>
                </c:pt>
                <c:pt idx="2">
                  <c:v>4.09</c:v>
                </c:pt>
                <c:pt idx="3">
                  <c:v>0.61</c:v>
                </c:pt>
                <c:pt idx="4">
                  <c:v>0.54</c:v>
                </c:pt>
              </c:numCache>
            </c:numRef>
          </c:val>
          <c:smooth val="0"/>
        </c:ser>
        <c:dLbls>
          <c:showLegendKey val="0"/>
          <c:showVal val="0"/>
          <c:showCatName val="0"/>
          <c:showSerName val="0"/>
          <c:showPercent val="0"/>
          <c:showBubbleSize val="0"/>
        </c:dLbls>
        <c:marker val="1"/>
        <c:smooth val="0"/>
        <c:axId val="649829736"/>
        <c:axId val="635833464"/>
      </c:lineChart>
      <c:dateAx>
        <c:axId val="649829736"/>
        <c:scaling>
          <c:orientation val="minMax"/>
        </c:scaling>
        <c:delete val="1"/>
        <c:axPos val="b"/>
        <c:numFmt formatCode="ge" sourceLinked="1"/>
        <c:majorTickMark val="none"/>
        <c:minorTickMark val="none"/>
        <c:tickLblPos val="none"/>
        <c:crossAx val="635833464"/>
        <c:crosses val="autoZero"/>
        <c:auto val="1"/>
        <c:lblOffset val="100"/>
        <c:baseTimeUnit val="years"/>
      </c:dateAx>
      <c:valAx>
        <c:axId val="635833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49829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169.06</c:v>
                </c:pt>
                <c:pt idx="1">
                  <c:v>133.02000000000001</c:v>
                </c:pt>
                <c:pt idx="2">
                  <c:v>146.35</c:v>
                </c:pt>
                <c:pt idx="3">
                  <c:v>45.13</c:v>
                </c:pt>
                <c:pt idx="4">
                  <c:v>60.59</c:v>
                </c:pt>
              </c:numCache>
            </c:numRef>
          </c:val>
        </c:ser>
        <c:dLbls>
          <c:showLegendKey val="0"/>
          <c:showVal val="0"/>
          <c:showCatName val="0"/>
          <c:showSerName val="0"/>
          <c:showPercent val="0"/>
          <c:showBubbleSize val="0"/>
        </c:dLbls>
        <c:gapWidth val="150"/>
        <c:axId val="635834640"/>
        <c:axId val="635835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178.08</c:v>
                </c:pt>
                <c:pt idx="1">
                  <c:v>182.39</c:v>
                </c:pt>
                <c:pt idx="2">
                  <c:v>187.05</c:v>
                </c:pt>
                <c:pt idx="3">
                  <c:v>55.68</c:v>
                </c:pt>
                <c:pt idx="4">
                  <c:v>56.18</c:v>
                </c:pt>
              </c:numCache>
            </c:numRef>
          </c:val>
          <c:smooth val="0"/>
        </c:ser>
        <c:dLbls>
          <c:showLegendKey val="0"/>
          <c:showVal val="0"/>
          <c:showCatName val="0"/>
          <c:showSerName val="0"/>
          <c:showPercent val="0"/>
          <c:showBubbleSize val="0"/>
        </c:dLbls>
        <c:marker val="1"/>
        <c:smooth val="0"/>
        <c:axId val="635834640"/>
        <c:axId val="635835032"/>
      </c:lineChart>
      <c:dateAx>
        <c:axId val="635834640"/>
        <c:scaling>
          <c:orientation val="minMax"/>
        </c:scaling>
        <c:delete val="1"/>
        <c:axPos val="b"/>
        <c:numFmt formatCode="ge" sourceLinked="1"/>
        <c:majorTickMark val="none"/>
        <c:minorTickMark val="none"/>
        <c:tickLblPos val="none"/>
        <c:crossAx val="635835032"/>
        <c:crosses val="autoZero"/>
        <c:auto val="1"/>
        <c:lblOffset val="100"/>
        <c:baseTimeUnit val="years"/>
      </c:dateAx>
      <c:valAx>
        <c:axId val="635835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5834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998.67</c:v>
                </c:pt>
                <c:pt idx="1">
                  <c:v>972.65</c:v>
                </c:pt>
                <c:pt idx="2">
                  <c:v>947.12</c:v>
                </c:pt>
                <c:pt idx="3">
                  <c:v>822.62</c:v>
                </c:pt>
                <c:pt idx="4">
                  <c:v>764.6</c:v>
                </c:pt>
              </c:numCache>
            </c:numRef>
          </c:val>
        </c:ser>
        <c:dLbls>
          <c:showLegendKey val="0"/>
          <c:showVal val="0"/>
          <c:showCatName val="0"/>
          <c:showSerName val="0"/>
          <c:showPercent val="0"/>
          <c:showBubbleSize val="0"/>
        </c:dLbls>
        <c:gapWidth val="150"/>
        <c:axId val="635836208"/>
        <c:axId val="635836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696.19</c:v>
                </c:pt>
                <c:pt idx="1">
                  <c:v>671.46</c:v>
                </c:pt>
                <c:pt idx="2">
                  <c:v>644.47</c:v>
                </c:pt>
                <c:pt idx="3">
                  <c:v>627.59</c:v>
                </c:pt>
                <c:pt idx="4">
                  <c:v>594.09</c:v>
                </c:pt>
              </c:numCache>
            </c:numRef>
          </c:val>
          <c:smooth val="0"/>
        </c:ser>
        <c:dLbls>
          <c:showLegendKey val="0"/>
          <c:showVal val="0"/>
          <c:showCatName val="0"/>
          <c:showSerName val="0"/>
          <c:showPercent val="0"/>
          <c:showBubbleSize val="0"/>
        </c:dLbls>
        <c:marker val="1"/>
        <c:smooth val="0"/>
        <c:axId val="635836208"/>
        <c:axId val="635836600"/>
      </c:lineChart>
      <c:dateAx>
        <c:axId val="635836208"/>
        <c:scaling>
          <c:orientation val="minMax"/>
        </c:scaling>
        <c:delete val="1"/>
        <c:axPos val="b"/>
        <c:numFmt formatCode="ge" sourceLinked="1"/>
        <c:majorTickMark val="none"/>
        <c:minorTickMark val="none"/>
        <c:tickLblPos val="none"/>
        <c:crossAx val="635836600"/>
        <c:crosses val="autoZero"/>
        <c:auto val="1"/>
        <c:lblOffset val="100"/>
        <c:baseTimeUnit val="years"/>
      </c:dateAx>
      <c:valAx>
        <c:axId val="635836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5836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83.94</c:v>
                </c:pt>
                <c:pt idx="1">
                  <c:v>86.91</c:v>
                </c:pt>
                <c:pt idx="2">
                  <c:v>87.83</c:v>
                </c:pt>
                <c:pt idx="3">
                  <c:v>101.35</c:v>
                </c:pt>
                <c:pt idx="4">
                  <c:v>103.44</c:v>
                </c:pt>
              </c:numCache>
            </c:numRef>
          </c:val>
        </c:ser>
        <c:dLbls>
          <c:showLegendKey val="0"/>
          <c:showVal val="0"/>
          <c:showCatName val="0"/>
          <c:showSerName val="0"/>
          <c:showPercent val="0"/>
          <c:showBubbleSize val="0"/>
        </c:dLbls>
        <c:gapWidth val="150"/>
        <c:axId val="635837776"/>
        <c:axId val="635838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106.48</c:v>
                </c:pt>
                <c:pt idx="1">
                  <c:v>107.64</c:v>
                </c:pt>
                <c:pt idx="2">
                  <c:v>109.25</c:v>
                </c:pt>
                <c:pt idx="3">
                  <c:v>113.93</c:v>
                </c:pt>
                <c:pt idx="4">
                  <c:v>114.03</c:v>
                </c:pt>
              </c:numCache>
            </c:numRef>
          </c:val>
          <c:smooth val="0"/>
        </c:ser>
        <c:dLbls>
          <c:showLegendKey val="0"/>
          <c:showVal val="0"/>
          <c:showCatName val="0"/>
          <c:showSerName val="0"/>
          <c:showPercent val="0"/>
          <c:showBubbleSize val="0"/>
        </c:dLbls>
        <c:marker val="1"/>
        <c:smooth val="0"/>
        <c:axId val="635837776"/>
        <c:axId val="635838168"/>
      </c:lineChart>
      <c:dateAx>
        <c:axId val="635837776"/>
        <c:scaling>
          <c:orientation val="minMax"/>
        </c:scaling>
        <c:delete val="1"/>
        <c:axPos val="b"/>
        <c:numFmt formatCode="ge" sourceLinked="1"/>
        <c:majorTickMark val="none"/>
        <c:minorTickMark val="none"/>
        <c:tickLblPos val="none"/>
        <c:crossAx val="635838168"/>
        <c:crosses val="autoZero"/>
        <c:auto val="1"/>
        <c:lblOffset val="100"/>
        <c:baseTimeUnit val="years"/>
      </c:dateAx>
      <c:valAx>
        <c:axId val="635838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5837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145.72999999999999</c:v>
                </c:pt>
                <c:pt idx="1">
                  <c:v>140.31</c:v>
                </c:pt>
                <c:pt idx="2">
                  <c:v>138.68</c:v>
                </c:pt>
                <c:pt idx="3">
                  <c:v>137.76</c:v>
                </c:pt>
                <c:pt idx="4">
                  <c:v>140.91</c:v>
                </c:pt>
              </c:numCache>
            </c:numRef>
          </c:val>
        </c:ser>
        <c:dLbls>
          <c:showLegendKey val="0"/>
          <c:showVal val="0"/>
          <c:showCatName val="0"/>
          <c:showSerName val="0"/>
          <c:showPercent val="0"/>
          <c:showBubbleSize val="0"/>
        </c:dLbls>
        <c:gapWidth val="150"/>
        <c:axId val="635839344"/>
        <c:axId val="635839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124.63</c:v>
                </c:pt>
                <c:pt idx="1">
                  <c:v>123.36</c:v>
                </c:pt>
                <c:pt idx="2">
                  <c:v>121.96</c:v>
                </c:pt>
                <c:pt idx="3">
                  <c:v>116.77</c:v>
                </c:pt>
                <c:pt idx="4">
                  <c:v>116.93</c:v>
                </c:pt>
              </c:numCache>
            </c:numRef>
          </c:val>
          <c:smooth val="0"/>
        </c:ser>
        <c:dLbls>
          <c:showLegendKey val="0"/>
          <c:showVal val="0"/>
          <c:showCatName val="0"/>
          <c:showSerName val="0"/>
          <c:showPercent val="0"/>
          <c:showBubbleSize val="0"/>
        </c:dLbls>
        <c:marker val="1"/>
        <c:smooth val="0"/>
        <c:axId val="635839344"/>
        <c:axId val="635839736"/>
      </c:lineChart>
      <c:dateAx>
        <c:axId val="635839344"/>
        <c:scaling>
          <c:orientation val="minMax"/>
        </c:scaling>
        <c:delete val="1"/>
        <c:axPos val="b"/>
        <c:numFmt formatCode="ge" sourceLinked="1"/>
        <c:majorTickMark val="none"/>
        <c:minorTickMark val="none"/>
        <c:tickLblPos val="none"/>
        <c:crossAx val="635839736"/>
        <c:crosses val="autoZero"/>
        <c:auto val="1"/>
        <c:lblOffset val="100"/>
        <c:baseTimeUnit val="years"/>
      </c:dateAx>
      <c:valAx>
        <c:axId val="635839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5839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【108.23】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【4.45】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【57.41】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【36.85】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【4.56】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60" zoomScaleNormal="60" workbookViewId="0">
      <selection activeCell="BL47" sqref="BL47:BZ63"/>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x14ac:dyDescent="0.2">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x14ac:dyDescent="0.2">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1" t="str">
        <f>データ!H6</f>
        <v>埼玉県　さいたま市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x14ac:dyDescent="0.2">
      <c r="A8" s="2"/>
      <c r="B8" s="46" t="str">
        <f>データ!I6</f>
        <v>法適用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政令市等</v>
      </c>
      <c r="X8" s="46"/>
      <c r="Y8" s="46"/>
      <c r="Z8" s="46"/>
      <c r="AA8" s="46"/>
      <c r="AB8" s="46"/>
      <c r="AC8" s="46"/>
      <c r="AD8" s="3"/>
      <c r="AE8" s="3"/>
      <c r="AF8" s="3"/>
      <c r="AG8" s="3"/>
      <c r="AH8" s="3"/>
      <c r="AI8" s="3"/>
      <c r="AJ8" s="3"/>
      <c r="AK8" s="3"/>
      <c r="AL8" s="47">
        <f>データ!R6</f>
        <v>1270476</v>
      </c>
      <c r="AM8" s="47"/>
      <c r="AN8" s="47"/>
      <c r="AO8" s="47"/>
      <c r="AP8" s="47"/>
      <c r="AQ8" s="47"/>
      <c r="AR8" s="47"/>
      <c r="AS8" s="47"/>
      <c r="AT8" s="43">
        <f>データ!S6</f>
        <v>217.43</v>
      </c>
      <c r="AU8" s="43"/>
      <c r="AV8" s="43"/>
      <c r="AW8" s="43"/>
      <c r="AX8" s="43"/>
      <c r="AY8" s="43"/>
      <c r="AZ8" s="43"/>
      <c r="BA8" s="43"/>
      <c r="BB8" s="43">
        <f>データ!T6</f>
        <v>5843.15</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x14ac:dyDescent="0.2">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x14ac:dyDescent="0.2">
      <c r="A10" s="2"/>
      <c r="B10" s="43" t="str">
        <f>データ!M6</f>
        <v>-</v>
      </c>
      <c r="C10" s="43"/>
      <c r="D10" s="43"/>
      <c r="E10" s="43"/>
      <c r="F10" s="43"/>
      <c r="G10" s="43"/>
      <c r="H10" s="43"/>
      <c r="I10" s="43">
        <f>データ!N6</f>
        <v>55.38</v>
      </c>
      <c r="J10" s="43"/>
      <c r="K10" s="43"/>
      <c r="L10" s="43"/>
      <c r="M10" s="43"/>
      <c r="N10" s="43"/>
      <c r="O10" s="43"/>
      <c r="P10" s="43">
        <f>データ!O6</f>
        <v>92.03</v>
      </c>
      <c r="Q10" s="43"/>
      <c r="R10" s="43"/>
      <c r="S10" s="43"/>
      <c r="T10" s="43"/>
      <c r="U10" s="43"/>
      <c r="V10" s="43"/>
      <c r="W10" s="43">
        <f>データ!P6</f>
        <v>83.14</v>
      </c>
      <c r="X10" s="43"/>
      <c r="Y10" s="43"/>
      <c r="Z10" s="43"/>
      <c r="AA10" s="43"/>
      <c r="AB10" s="43"/>
      <c r="AC10" s="43"/>
      <c r="AD10" s="47">
        <f>データ!Q6</f>
        <v>2414</v>
      </c>
      <c r="AE10" s="47"/>
      <c r="AF10" s="47"/>
      <c r="AG10" s="47"/>
      <c r="AH10" s="47"/>
      <c r="AI10" s="47"/>
      <c r="AJ10" s="47"/>
      <c r="AK10" s="2"/>
      <c r="AL10" s="47">
        <f>データ!U6</f>
        <v>1172043</v>
      </c>
      <c r="AM10" s="47"/>
      <c r="AN10" s="47"/>
      <c r="AO10" s="47"/>
      <c r="AP10" s="47"/>
      <c r="AQ10" s="47"/>
      <c r="AR10" s="47"/>
      <c r="AS10" s="47"/>
      <c r="AT10" s="43">
        <f>データ!V6</f>
        <v>120.02</v>
      </c>
      <c r="AU10" s="43"/>
      <c r="AV10" s="43"/>
      <c r="AW10" s="43"/>
      <c r="AX10" s="43"/>
      <c r="AY10" s="43"/>
      <c r="AZ10" s="43"/>
      <c r="BA10" s="43"/>
      <c r="BB10" s="43">
        <f>データ!W6</f>
        <v>9765.4</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2">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x14ac:dyDescent="0.2">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107</v>
      </c>
      <c r="BM16" s="67"/>
      <c r="BN16" s="67"/>
      <c r="BO16" s="67"/>
      <c r="BP16" s="67"/>
      <c r="BQ16" s="67"/>
      <c r="BR16" s="67"/>
      <c r="BS16" s="67"/>
      <c r="BT16" s="67"/>
      <c r="BU16" s="67"/>
      <c r="BV16" s="67"/>
      <c r="BW16" s="67"/>
      <c r="BX16" s="67"/>
      <c r="BY16" s="67"/>
      <c r="BZ16" s="68"/>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x14ac:dyDescent="0.2">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x14ac:dyDescent="0.2">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x14ac:dyDescent="0.2">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x14ac:dyDescent="0.2">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x14ac:dyDescent="0.2">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x14ac:dyDescent="0.2">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x14ac:dyDescent="0.2">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108</v>
      </c>
      <c r="BM66" s="67"/>
      <c r="BN66" s="67"/>
      <c r="BO66" s="67"/>
      <c r="BP66" s="67"/>
      <c r="BQ66" s="67"/>
      <c r="BR66" s="67"/>
      <c r="BS66" s="67"/>
      <c r="BT66" s="67"/>
      <c r="BU66" s="67"/>
      <c r="BV66" s="67"/>
      <c r="BW66" s="67"/>
      <c r="BX66" s="67"/>
      <c r="BY66" s="67"/>
      <c r="BZ66" s="68"/>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x14ac:dyDescent="0.2">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x14ac:dyDescent="0.2">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x14ac:dyDescent="0.2">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x14ac:dyDescent="0.2">
      <c r="C83" s="2" t="s">
        <v>40</v>
      </c>
    </row>
    <row r="84" spans="1:78" x14ac:dyDescent="0.2">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2" x14ac:dyDescent="0.2"/>
  <cols>
    <col min="2" max="143" width="11.88671875" customWidth="1"/>
  </cols>
  <sheetData>
    <row r="1" spans="1:147" x14ac:dyDescent="0.2">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x14ac:dyDescent="0.2">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x14ac:dyDescent="0.2">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x14ac:dyDescent="0.2">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x14ac:dyDescent="0.2">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x14ac:dyDescent="0.2">
      <c r="A6" s="26" t="s">
        <v>95</v>
      </c>
      <c r="B6" s="31">
        <f>B7</f>
        <v>2015</v>
      </c>
      <c r="C6" s="31">
        <f t="shared" ref="C6:W6" si="3">C7</f>
        <v>111007</v>
      </c>
      <c r="D6" s="31">
        <f t="shared" si="3"/>
        <v>46</v>
      </c>
      <c r="E6" s="31">
        <f t="shared" si="3"/>
        <v>17</v>
      </c>
      <c r="F6" s="31">
        <f t="shared" si="3"/>
        <v>1</v>
      </c>
      <c r="G6" s="31">
        <f t="shared" si="3"/>
        <v>0</v>
      </c>
      <c r="H6" s="31" t="str">
        <f t="shared" si="3"/>
        <v>埼玉県　さいたま市</v>
      </c>
      <c r="I6" s="31" t="str">
        <f t="shared" si="3"/>
        <v>法適用</v>
      </c>
      <c r="J6" s="31" t="str">
        <f t="shared" si="3"/>
        <v>下水道事業</v>
      </c>
      <c r="K6" s="31" t="str">
        <f t="shared" si="3"/>
        <v>公共下水道</v>
      </c>
      <c r="L6" s="31" t="str">
        <f t="shared" si="3"/>
        <v>政令市等</v>
      </c>
      <c r="M6" s="32" t="str">
        <f t="shared" si="3"/>
        <v>-</v>
      </c>
      <c r="N6" s="32">
        <f t="shared" si="3"/>
        <v>55.38</v>
      </c>
      <c r="O6" s="32">
        <f t="shared" si="3"/>
        <v>92.03</v>
      </c>
      <c r="P6" s="32">
        <f t="shared" si="3"/>
        <v>83.14</v>
      </c>
      <c r="Q6" s="32">
        <f t="shared" si="3"/>
        <v>2414</v>
      </c>
      <c r="R6" s="32">
        <f t="shared" si="3"/>
        <v>1270476</v>
      </c>
      <c r="S6" s="32">
        <f t="shared" si="3"/>
        <v>217.43</v>
      </c>
      <c r="T6" s="32">
        <f t="shared" si="3"/>
        <v>5843.15</v>
      </c>
      <c r="U6" s="32">
        <f t="shared" si="3"/>
        <v>1172043</v>
      </c>
      <c r="V6" s="32">
        <f t="shared" si="3"/>
        <v>120.02</v>
      </c>
      <c r="W6" s="32">
        <f t="shared" si="3"/>
        <v>9765.4</v>
      </c>
      <c r="X6" s="33">
        <f>IF(X7="",NA(),X7)</f>
        <v>99.99</v>
      </c>
      <c r="Y6" s="33">
        <f t="shared" ref="Y6:AG6" si="4">IF(Y7="",NA(),Y7)</f>
        <v>100.03</v>
      </c>
      <c r="Z6" s="33">
        <f t="shared" si="4"/>
        <v>100.08</v>
      </c>
      <c r="AA6" s="33">
        <f t="shared" si="4"/>
        <v>101.29</v>
      </c>
      <c r="AB6" s="33">
        <f t="shared" si="4"/>
        <v>102.69</v>
      </c>
      <c r="AC6" s="33">
        <f t="shared" si="4"/>
        <v>105.54</v>
      </c>
      <c r="AD6" s="33">
        <f t="shared" si="4"/>
        <v>105.85</v>
      </c>
      <c r="AE6" s="33">
        <f t="shared" si="4"/>
        <v>106.98</v>
      </c>
      <c r="AF6" s="33">
        <f t="shared" si="4"/>
        <v>108.24</v>
      </c>
      <c r="AG6" s="33">
        <f t="shared" si="4"/>
        <v>108.59</v>
      </c>
      <c r="AH6" s="32" t="str">
        <f>IF(AH7="","",IF(AH7="-","【-】","【"&amp;SUBSTITUTE(TEXT(AH7,"#,##0.00"),"-","△")&amp;"】"))</f>
        <v>【108.23】</v>
      </c>
      <c r="AI6" s="32">
        <f>IF(AI7="",NA(),AI7)</f>
        <v>0</v>
      </c>
      <c r="AJ6" s="32">
        <f t="shared" ref="AJ6:AR6" si="5">IF(AJ7="",NA(),AJ7)</f>
        <v>0</v>
      </c>
      <c r="AK6" s="32">
        <f t="shared" si="5"/>
        <v>0</v>
      </c>
      <c r="AL6" s="32">
        <f t="shared" si="5"/>
        <v>0</v>
      </c>
      <c r="AM6" s="32">
        <f t="shared" si="5"/>
        <v>0</v>
      </c>
      <c r="AN6" s="33">
        <f t="shared" si="5"/>
        <v>6.77</v>
      </c>
      <c r="AO6" s="33">
        <f t="shared" si="5"/>
        <v>5.72</v>
      </c>
      <c r="AP6" s="33">
        <f t="shared" si="5"/>
        <v>4.09</v>
      </c>
      <c r="AQ6" s="33">
        <f t="shared" si="5"/>
        <v>0.61</v>
      </c>
      <c r="AR6" s="33">
        <f t="shared" si="5"/>
        <v>0.54</v>
      </c>
      <c r="AS6" s="32" t="str">
        <f>IF(AS7="","",IF(AS7="-","【-】","【"&amp;SUBSTITUTE(TEXT(AS7,"#,##0.00"),"-","△")&amp;"】"))</f>
        <v>【4.45】</v>
      </c>
      <c r="AT6" s="33">
        <f>IF(AT7="",NA(),AT7)</f>
        <v>169.06</v>
      </c>
      <c r="AU6" s="33">
        <f t="shared" ref="AU6:BC6" si="6">IF(AU7="",NA(),AU7)</f>
        <v>133.02000000000001</v>
      </c>
      <c r="AV6" s="33">
        <f t="shared" si="6"/>
        <v>146.35</v>
      </c>
      <c r="AW6" s="33">
        <f t="shared" si="6"/>
        <v>45.13</v>
      </c>
      <c r="AX6" s="33">
        <f t="shared" si="6"/>
        <v>60.59</v>
      </c>
      <c r="AY6" s="33">
        <f t="shared" si="6"/>
        <v>178.08</v>
      </c>
      <c r="AZ6" s="33">
        <f t="shared" si="6"/>
        <v>182.39</v>
      </c>
      <c r="BA6" s="33">
        <f t="shared" si="6"/>
        <v>187.05</v>
      </c>
      <c r="BB6" s="33">
        <f t="shared" si="6"/>
        <v>55.68</v>
      </c>
      <c r="BC6" s="33">
        <f t="shared" si="6"/>
        <v>56.18</v>
      </c>
      <c r="BD6" s="32" t="str">
        <f>IF(BD7="","",IF(BD7="-","【-】","【"&amp;SUBSTITUTE(TEXT(BD7,"#,##0.00"),"-","△")&amp;"】"))</f>
        <v>【57.41】</v>
      </c>
      <c r="BE6" s="33">
        <f>IF(BE7="",NA(),BE7)</f>
        <v>998.67</v>
      </c>
      <c r="BF6" s="33">
        <f t="shared" ref="BF6:BN6" si="7">IF(BF7="",NA(),BF7)</f>
        <v>972.65</v>
      </c>
      <c r="BG6" s="33">
        <f t="shared" si="7"/>
        <v>947.12</v>
      </c>
      <c r="BH6" s="33">
        <f t="shared" si="7"/>
        <v>822.62</v>
      </c>
      <c r="BI6" s="33">
        <f t="shared" si="7"/>
        <v>764.6</v>
      </c>
      <c r="BJ6" s="33">
        <f t="shared" si="7"/>
        <v>696.19</v>
      </c>
      <c r="BK6" s="33">
        <f t="shared" si="7"/>
        <v>671.46</v>
      </c>
      <c r="BL6" s="33">
        <f t="shared" si="7"/>
        <v>644.47</v>
      </c>
      <c r="BM6" s="33">
        <f t="shared" si="7"/>
        <v>627.59</v>
      </c>
      <c r="BN6" s="33">
        <f t="shared" si="7"/>
        <v>594.09</v>
      </c>
      <c r="BO6" s="32" t="str">
        <f>IF(BO7="","",IF(BO7="-","【-】","【"&amp;SUBSTITUTE(TEXT(BO7,"#,##0.00"),"-","△")&amp;"】"))</f>
        <v>【763.62】</v>
      </c>
      <c r="BP6" s="33">
        <f>IF(BP7="",NA(),BP7)</f>
        <v>83.94</v>
      </c>
      <c r="BQ6" s="33">
        <f t="shared" ref="BQ6:BY6" si="8">IF(BQ7="",NA(),BQ7)</f>
        <v>86.91</v>
      </c>
      <c r="BR6" s="33">
        <f t="shared" si="8"/>
        <v>87.83</v>
      </c>
      <c r="BS6" s="33">
        <f t="shared" si="8"/>
        <v>101.35</v>
      </c>
      <c r="BT6" s="33">
        <f t="shared" si="8"/>
        <v>103.44</v>
      </c>
      <c r="BU6" s="33">
        <f t="shared" si="8"/>
        <v>106.48</v>
      </c>
      <c r="BV6" s="33">
        <f t="shared" si="8"/>
        <v>107.64</v>
      </c>
      <c r="BW6" s="33">
        <f t="shared" si="8"/>
        <v>109.25</v>
      </c>
      <c r="BX6" s="33">
        <f t="shared" si="8"/>
        <v>113.93</v>
      </c>
      <c r="BY6" s="33">
        <f t="shared" si="8"/>
        <v>114.03</v>
      </c>
      <c r="BZ6" s="32" t="str">
        <f>IF(BZ7="","",IF(BZ7="-","【-】","【"&amp;SUBSTITUTE(TEXT(BZ7,"#,##0.00"),"-","△")&amp;"】"))</f>
        <v>【98.53】</v>
      </c>
      <c r="CA6" s="33">
        <f>IF(CA7="",NA(),CA7)</f>
        <v>145.72999999999999</v>
      </c>
      <c r="CB6" s="33">
        <f t="shared" ref="CB6:CJ6" si="9">IF(CB7="",NA(),CB7)</f>
        <v>140.31</v>
      </c>
      <c r="CC6" s="33">
        <f t="shared" si="9"/>
        <v>138.68</v>
      </c>
      <c r="CD6" s="33">
        <f t="shared" si="9"/>
        <v>137.76</v>
      </c>
      <c r="CE6" s="33">
        <f t="shared" si="9"/>
        <v>140.91</v>
      </c>
      <c r="CF6" s="33">
        <f t="shared" si="9"/>
        <v>124.63</v>
      </c>
      <c r="CG6" s="33">
        <f t="shared" si="9"/>
        <v>123.36</v>
      </c>
      <c r="CH6" s="33">
        <f t="shared" si="9"/>
        <v>121.96</v>
      </c>
      <c r="CI6" s="33">
        <f t="shared" si="9"/>
        <v>116.77</v>
      </c>
      <c r="CJ6" s="33">
        <f t="shared" si="9"/>
        <v>116.93</v>
      </c>
      <c r="CK6" s="32" t="str">
        <f>IF(CK7="","",IF(CK7="-","【-】","【"&amp;SUBSTITUTE(TEXT(CK7,"#,##0.00"),"-","△")&amp;"】"))</f>
        <v>【139.70】</v>
      </c>
      <c r="CL6" s="33">
        <f>IF(CL7="",NA(),CL7)</f>
        <v>60.23</v>
      </c>
      <c r="CM6" s="33">
        <f t="shared" ref="CM6:CU6" si="10">IF(CM7="",NA(),CM7)</f>
        <v>63.99</v>
      </c>
      <c r="CN6" s="33">
        <f t="shared" si="10"/>
        <v>58.86</v>
      </c>
      <c r="CO6" s="33">
        <f t="shared" si="10"/>
        <v>50.19</v>
      </c>
      <c r="CP6" s="33">
        <f t="shared" si="10"/>
        <v>49.86</v>
      </c>
      <c r="CQ6" s="33">
        <f t="shared" si="10"/>
        <v>59.52</v>
      </c>
      <c r="CR6" s="33">
        <f t="shared" si="10"/>
        <v>57.95</v>
      </c>
      <c r="CS6" s="33">
        <f t="shared" si="10"/>
        <v>59.8</v>
      </c>
      <c r="CT6" s="33">
        <f t="shared" si="10"/>
        <v>59.58</v>
      </c>
      <c r="CU6" s="33">
        <f t="shared" si="10"/>
        <v>58.79</v>
      </c>
      <c r="CV6" s="32" t="str">
        <f>IF(CV7="","",IF(CV7="-","【-】","【"&amp;SUBSTITUTE(TEXT(CV7,"#,##0.00"),"-","△")&amp;"】"))</f>
        <v>【60.01】</v>
      </c>
      <c r="CW6" s="33">
        <f>IF(CW7="",NA(),CW7)</f>
        <v>94.4</v>
      </c>
      <c r="CX6" s="33">
        <f t="shared" ref="CX6:DF6" si="11">IF(CX7="",NA(),CX7)</f>
        <v>94.81</v>
      </c>
      <c r="CY6" s="33">
        <f t="shared" si="11"/>
        <v>95.12</v>
      </c>
      <c r="CZ6" s="33">
        <f t="shared" si="11"/>
        <v>95.61</v>
      </c>
      <c r="DA6" s="33">
        <f t="shared" si="11"/>
        <v>96.12</v>
      </c>
      <c r="DB6" s="33">
        <f t="shared" si="11"/>
        <v>98.54</v>
      </c>
      <c r="DC6" s="33">
        <f t="shared" si="11"/>
        <v>98.56</v>
      </c>
      <c r="DD6" s="33">
        <f t="shared" si="11"/>
        <v>98.64</v>
      </c>
      <c r="DE6" s="33">
        <f t="shared" si="11"/>
        <v>98.71</v>
      </c>
      <c r="DF6" s="33">
        <f t="shared" si="11"/>
        <v>98.76</v>
      </c>
      <c r="DG6" s="32" t="str">
        <f>IF(DG7="","",IF(DG7="-","【-】","【"&amp;SUBSTITUTE(TEXT(DG7,"#,##0.00"),"-","△")&amp;"】"))</f>
        <v>【94.73】</v>
      </c>
      <c r="DH6" s="33">
        <f>IF(DH7="",NA(),DH7)</f>
        <v>11.52</v>
      </c>
      <c r="DI6" s="33">
        <f t="shared" ref="DI6:DQ6" si="12">IF(DI7="",NA(),DI7)</f>
        <v>12.77</v>
      </c>
      <c r="DJ6" s="33">
        <f t="shared" si="12"/>
        <v>14.23</v>
      </c>
      <c r="DK6" s="33">
        <f t="shared" si="12"/>
        <v>20</v>
      </c>
      <c r="DL6" s="33">
        <f t="shared" si="12"/>
        <v>21.71</v>
      </c>
      <c r="DM6" s="33">
        <f t="shared" si="12"/>
        <v>29.9</v>
      </c>
      <c r="DN6" s="33">
        <f t="shared" si="12"/>
        <v>30.56</v>
      </c>
      <c r="DO6" s="33">
        <f t="shared" si="12"/>
        <v>31.06</v>
      </c>
      <c r="DP6" s="33">
        <f t="shared" si="12"/>
        <v>42</v>
      </c>
      <c r="DQ6" s="33">
        <f t="shared" si="12"/>
        <v>43.2</v>
      </c>
      <c r="DR6" s="32" t="str">
        <f>IF(DR7="","",IF(DR7="-","【-】","【"&amp;SUBSTITUTE(TEXT(DR7,"#,##0.00"),"-","△")&amp;"】"))</f>
        <v>【36.85】</v>
      </c>
      <c r="DS6" s="33">
        <f>IF(DS7="",NA(),DS7)</f>
        <v>1.71</v>
      </c>
      <c r="DT6" s="33">
        <f t="shared" ref="DT6:EB6" si="13">IF(DT7="",NA(),DT7)</f>
        <v>2.2999999999999998</v>
      </c>
      <c r="DU6" s="33">
        <f t="shared" si="13"/>
        <v>2.92</v>
      </c>
      <c r="DV6" s="33">
        <f t="shared" si="13"/>
        <v>3.61</v>
      </c>
      <c r="DW6" s="33">
        <f t="shared" si="13"/>
        <v>4.12</v>
      </c>
      <c r="DX6" s="33">
        <f t="shared" si="13"/>
        <v>6.06</v>
      </c>
      <c r="DY6" s="33">
        <f t="shared" si="13"/>
        <v>6.24</v>
      </c>
      <c r="DZ6" s="33">
        <f t="shared" si="13"/>
        <v>6.43</v>
      </c>
      <c r="EA6" s="33">
        <f t="shared" si="13"/>
        <v>6.95</v>
      </c>
      <c r="EB6" s="33">
        <f t="shared" si="13"/>
        <v>7.39</v>
      </c>
      <c r="EC6" s="32" t="str">
        <f>IF(EC7="","",IF(EC7="-","【-】","【"&amp;SUBSTITUTE(TEXT(EC7,"#,##0.00"),"-","△")&amp;"】"))</f>
        <v>【4.56】</v>
      </c>
      <c r="ED6" s="33">
        <f>IF(ED7="",NA(),ED7)</f>
        <v>0.1</v>
      </c>
      <c r="EE6" s="33">
        <f t="shared" ref="EE6:EM6" si="14">IF(EE7="",NA(),EE7)</f>
        <v>0.19</v>
      </c>
      <c r="EF6" s="33">
        <f t="shared" si="14"/>
        <v>0.12</v>
      </c>
      <c r="EG6" s="33">
        <f t="shared" si="14"/>
        <v>0.12</v>
      </c>
      <c r="EH6" s="33">
        <f t="shared" si="14"/>
        <v>0.15</v>
      </c>
      <c r="EI6" s="33">
        <f t="shared" si="14"/>
        <v>0.35</v>
      </c>
      <c r="EJ6" s="33">
        <f t="shared" si="14"/>
        <v>0.35</v>
      </c>
      <c r="EK6" s="33">
        <f t="shared" si="14"/>
        <v>0.37</v>
      </c>
      <c r="EL6" s="33">
        <f t="shared" si="14"/>
        <v>0.38</v>
      </c>
      <c r="EM6" s="33">
        <f t="shared" si="14"/>
        <v>0.35</v>
      </c>
      <c r="EN6" s="32" t="str">
        <f>IF(EN7="","",IF(EN7="-","【-】","【"&amp;SUBSTITUTE(TEXT(EN7,"#,##0.00"),"-","△")&amp;"】"))</f>
        <v>【0.23】</v>
      </c>
    </row>
    <row r="7" spans="1:147" s="34" customFormat="1" x14ac:dyDescent="0.2">
      <c r="A7" s="26"/>
      <c r="B7" s="35">
        <v>2015</v>
      </c>
      <c r="C7" s="35">
        <v>111007</v>
      </c>
      <c r="D7" s="35">
        <v>46</v>
      </c>
      <c r="E7" s="35">
        <v>17</v>
      </c>
      <c r="F7" s="35">
        <v>1</v>
      </c>
      <c r="G7" s="35">
        <v>0</v>
      </c>
      <c r="H7" s="35" t="s">
        <v>96</v>
      </c>
      <c r="I7" s="35" t="s">
        <v>97</v>
      </c>
      <c r="J7" s="35" t="s">
        <v>98</v>
      </c>
      <c r="K7" s="35" t="s">
        <v>99</v>
      </c>
      <c r="L7" s="35" t="s">
        <v>100</v>
      </c>
      <c r="M7" s="36" t="s">
        <v>101</v>
      </c>
      <c r="N7" s="36">
        <v>55.38</v>
      </c>
      <c r="O7" s="36">
        <v>92.03</v>
      </c>
      <c r="P7" s="36">
        <v>83.14</v>
      </c>
      <c r="Q7" s="36">
        <v>2414</v>
      </c>
      <c r="R7" s="36">
        <v>1270476</v>
      </c>
      <c r="S7" s="36">
        <v>217.43</v>
      </c>
      <c r="T7" s="36">
        <v>5843.15</v>
      </c>
      <c r="U7" s="36">
        <v>1172043</v>
      </c>
      <c r="V7" s="36">
        <v>120.02</v>
      </c>
      <c r="W7" s="36">
        <v>9765.4</v>
      </c>
      <c r="X7" s="36">
        <v>99.99</v>
      </c>
      <c r="Y7" s="36">
        <v>100.03</v>
      </c>
      <c r="Z7" s="36">
        <v>100.08</v>
      </c>
      <c r="AA7" s="36">
        <v>101.29</v>
      </c>
      <c r="AB7" s="36">
        <v>102.69</v>
      </c>
      <c r="AC7" s="36">
        <v>105.54</v>
      </c>
      <c r="AD7" s="36">
        <v>105.85</v>
      </c>
      <c r="AE7" s="36">
        <v>106.98</v>
      </c>
      <c r="AF7" s="36">
        <v>108.24</v>
      </c>
      <c r="AG7" s="36">
        <v>108.59</v>
      </c>
      <c r="AH7" s="36">
        <v>108.23</v>
      </c>
      <c r="AI7" s="36">
        <v>0</v>
      </c>
      <c r="AJ7" s="36">
        <v>0</v>
      </c>
      <c r="AK7" s="36">
        <v>0</v>
      </c>
      <c r="AL7" s="36">
        <v>0</v>
      </c>
      <c r="AM7" s="36">
        <v>0</v>
      </c>
      <c r="AN7" s="36">
        <v>6.77</v>
      </c>
      <c r="AO7" s="36">
        <v>5.72</v>
      </c>
      <c r="AP7" s="36">
        <v>4.09</v>
      </c>
      <c r="AQ7" s="36">
        <v>0.61</v>
      </c>
      <c r="AR7" s="36">
        <v>0.54</v>
      </c>
      <c r="AS7" s="36">
        <v>4.45</v>
      </c>
      <c r="AT7" s="36">
        <v>169.06</v>
      </c>
      <c r="AU7" s="36">
        <v>133.02000000000001</v>
      </c>
      <c r="AV7" s="36">
        <v>146.35</v>
      </c>
      <c r="AW7" s="36">
        <v>45.13</v>
      </c>
      <c r="AX7" s="36">
        <v>60.59</v>
      </c>
      <c r="AY7" s="36">
        <v>178.08</v>
      </c>
      <c r="AZ7" s="36">
        <v>182.39</v>
      </c>
      <c r="BA7" s="36">
        <v>187.05</v>
      </c>
      <c r="BB7" s="36">
        <v>55.68</v>
      </c>
      <c r="BC7" s="36">
        <v>56.18</v>
      </c>
      <c r="BD7" s="36">
        <v>57.41</v>
      </c>
      <c r="BE7" s="36">
        <v>998.67</v>
      </c>
      <c r="BF7" s="36">
        <v>972.65</v>
      </c>
      <c r="BG7" s="36">
        <v>947.12</v>
      </c>
      <c r="BH7" s="36">
        <v>822.62</v>
      </c>
      <c r="BI7" s="36">
        <v>764.6</v>
      </c>
      <c r="BJ7" s="36">
        <v>696.19</v>
      </c>
      <c r="BK7" s="36">
        <v>671.46</v>
      </c>
      <c r="BL7" s="36">
        <v>644.47</v>
      </c>
      <c r="BM7" s="36">
        <v>627.59</v>
      </c>
      <c r="BN7" s="36">
        <v>594.09</v>
      </c>
      <c r="BO7" s="36">
        <v>763.62</v>
      </c>
      <c r="BP7" s="36">
        <v>83.94</v>
      </c>
      <c r="BQ7" s="36">
        <v>86.91</v>
      </c>
      <c r="BR7" s="36">
        <v>87.83</v>
      </c>
      <c r="BS7" s="36">
        <v>101.35</v>
      </c>
      <c r="BT7" s="36">
        <v>103.44</v>
      </c>
      <c r="BU7" s="36">
        <v>106.48</v>
      </c>
      <c r="BV7" s="36">
        <v>107.64</v>
      </c>
      <c r="BW7" s="36">
        <v>109.25</v>
      </c>
      <c r="BX7" s="36">
        <v>113.93</v>
      </c>
      <c r="BY7" s="36">
        <v>114.03</v>
      </c>
      <c r="BZ7" s="36">
        <v>98.53</v>
      </c>
      <c r="CA7" s="36">
        <v>145.72999999999999</v>
      </c>
      <c r="CB7" s="36">
        <v>140.31</v>
      </c>
      <c r="CC7" s="36">
        <v>138.68</v>
      </c>
      <c r="CD7" s="36">
        <v>137.76</v>
      </c>
      <c r="CE7" s="36">
        <v>140.91</v>
      </c>
      <c r="CF7" s="36">
        <v>124.63</v>
      </c>
      <c r="CG7" s="36">
        <v>123.36</v>
      </c>
      <c r="CH7" s="36">
        <v>121.96</v>
      </c>
      <c r="CI7" s="36">
        <v>116.77</v>
      </c>
      <c r="CJ7" s="36">
        <v>116.93</v>
      </c>
      <c r="CK7" s="36">
        <v>139.69999999999999</v>
      </c>
      <c r="CL7" s="36">
        <v>60.23</v>
      </c>
      <c r="CM7" s="36">
        <v>63.99</v>
      </c>
      <c r="CN7" s="36">
        <v>58.86</v>
      </c>
      <c r="CO7" s="36">
        <v>50.19</v>
      </c>
      <c r="CP7" s="36">
        <v>49.86</v>
      </c>
      <c r="CQ7" s="36">
        <v>59.52</v>
      </c>
      <c r="CR7" s="36">
        <v>57.95</v>
      </c>
      <c r="CS7" s="36">
        <v>59.8</v>
      </c>
      <c r="CT7" s="36">
        <v>59.58</v>
      </c>
      <c r="CU7" s="36">
        <v>58.79</v>
      </c>
      <c r="CV7" s="36">
        <v>60.01</v>
      </c>
      <c r="CW7" s="36">
        <v>94.4</v>
      </c>
      <c r="CX7" s="36">
        <v>94.81</v>
      </c>
      <c r="CY7" s="36">
        <v>95.12</v>
      </c>
      <c r="CZ7" s="36">
        <v>95.61</v>
      </c>
      <c r="DA7" s="36">
        <v>96.12</v>
      </c>
      <c r="DB7" s="36">
        <v>98.54</v>
      </c>
      <c r="DC7" s="36">
        <v>98.56</v>
      </c>
      <c r="DD7" s="36">
        <v>98.64</v>
      </c>
      <c r="DE7" s="36">
        <v>98.71</v>
      </c>
      <c r="DF7" s="36">
        <v>98.76</v>
      </c>
      <c r="DG7" s="36">
        <v>94.73</v>
      </c>
      <c r="DH7" s="36">
        <v>11.52</v>
      </c>
      <c r="DI7" s="36">
        <v>12.77</v>
      </c>
      <c r="DJ7" s="36">
        <v>14.23</v>
      </c>
      <c r="DK7" s="36">
        <v>20</v>
      </c>
      <c r="DL7" s="36">
        <v>21.71</v>
      </c>
      <c r="DM7" s="36">
        <v>29.9</v>
      </c>
      <c r="DN7" s="36">
        <v>30.56</v>
      </c>
      <c r="DO7" s="36">
        <v>31.06</v>
      </c>
      <c r="DP7" s="36">
        <v>42</v>
      </c>
      <c r="DQ7" s="36">
        <v>43.2</v>
      </c>
      <c r="DR7" s="36">
        <v>36.85</v>
      </c>
      <c r="DS7" s="36">
        <v>1.71</v>
      </c>
      <c r="DT7" s="36">
        <v>2.2999999999999998</v>
      </c>
      <c r="DU7" s="36">
        <v>2.92</v>
      </c>
      <c r="DV7" s="36">
        <v>3.61</v>
      </c>
      <c r="DW7" s="36">
        <v>4.12</v>
      </c>
      <c r="DX7" s="36">
        <v>6.06</v>
      </c>
      <c r="DY7" s="36">
        <v>6.24</v>
      </c>
      <c r="DZ7" s="36">
        <v>6.43</v>
      </c>
      <c r="EA7" s="36">
        <v>6.95</v>
      </c>
      <c r="EB7" s="36">
        <v>7.39</v>
      </c>
      <c r="EC7" s="36">
        <v>4.5599999999999996</v>
      </c>
      <c r="ED7" s="36">
        <v>0.1</v>
      </c>
      <c r="EE7" s="36">
        <v>0.19</v>
      </c>
      <c r="EF7" s="36">
        <v>0.12</v>
      </c>
      <c r="EG7" s="36">
        <v>0.12</v>
      </c>
      <c r="EH7" s="36">
        <v>0.15</v>
      </c>
      <c r="EI7" s="36">
        <v>0.35</v>
      </c>
      <c r="EJ7" s="36">
        <v>0.35</v>
      </c>
      <c r="EK7" s="36">
        <v>0.37</v>
      </c>
      <c r="EL7" s="36">
        <v>0.38</v>
      </c>
      <c r="EM7" s="36">
        <v>0.35</v>
      </c>
      <c r="EN7" s="36">
        <v>0.23</v>
      </c>
    </row>
    <row r="8" spans="1:147" x14ac:dyDescent="0.2">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x14ac:dyDescent="0.2">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x14ac:dyDescent="0.2">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Administrator</cp:lastModifiedBy>
  <cp:lastPrinted>2017-02-14T14:14:48Z</cp:lastPrinted>
  <dcterms:created xsi:type="dcterms:W3CDTF">2017-02-08T02:34:37Z</dcterms:created>
  <dcterms:modified xsi:type="dcterms:W3CDTF">2017-02-27T05:47:19Z</dcterms:modified>
</cp:coreProperties>
</file>