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6京都府京都市\"/>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<sst xmlns="http://schemas.openxmlformats.org/spreadsheetml/2006/main" count="221" uniqueCount="111">
  <si>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</si>
  <si>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</si>
  <si>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</si>
  <si>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</si>
  <si>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</si>
  <si>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</si>
  <si>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</si>
  <si>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</si>
  <si>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</si>
  <si>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</si>
  <si>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</si>
  <si>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</si>
  <si>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</si>
  <si>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</si>
  <si>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</si>
  <si>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</si>
  <si>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</si>
  <si>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</si>
  <si>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</si>
  <si>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</si>
  <si>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</si>
  <si>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</si>
  <si>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</si>
  <si>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</si>
  <si>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</si>
  <si>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</si>
  <si>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</si>
  <si>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</si>
  <si>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</si>
  <si>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</si>
  <si>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</si>
  <si>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</si>
  <si>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</si>
  <si>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</si>
  <si>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</si>
  <si>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</si>
  <si>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</si>
  <si>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</si>
  <si>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</si>
  <si>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</si>
  <si>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</si>
  <si>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</si>
  <si>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</si>
  <si>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</si>
  <si>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</si>
  <si>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</si>
  <si>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</si>
  <si>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</si>
  <si>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</si>
  <si>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</si>
  <si>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</si>
  <si>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</si>
  <si>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</si>
  <si>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</si>
  <si>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</si>
  <si>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</si>
  <si>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</si>
  <si>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</si>
  <si>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</si>
  <si>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</si>
  <si>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</si>
  <si>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</si>
  <si>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</si>
  <si>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</si>
  <si>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</si>
  <si>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</si>
  <si>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</si>
  <si>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</si>
  <si>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</si>
  <si>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</si>
  <si>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</si>
  <si>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</si>
  <si>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</si>
  <si>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</si>
  <si>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</si>
  <si>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</si>
  <si>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</si>
  <si>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</si>
  <si>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</si>
  <si>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</si>
  <si>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</si>
  <si>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</si>
  <si>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</si>
  <si>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</si>
  <si>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</si>
  <si>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</si>
  <si>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</si>
  <si>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</si>
  <si>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</si>
  <si>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</si>
  <si>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</si>
  <si>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</si>
  <si>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</si>
  <si>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</si>
  <si>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</si>
  <si>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</si>
  <si>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京都市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</si>
  <si>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</si>
  <si>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</si>
  <si>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</si>
  <si>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</si>
  <si>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</si>
  <si>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</si>
  <si>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</si>
  <si>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</si>
  <si>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</si>
  <si>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</si>
  <si>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</si>
  <si>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○下水道施設の供用を開始して，最も古いもので15年が経過したところであり，管渠の更新は実施していない。
　ただし，下水道施設のうち，老朽化した設備の更新は実施している。
</t>
    <phoneticPr fontId="4"/>
  </si>
  <si>
    <t xml:space="preserve">○広域かつ人口が少ない地域での事業であり，地理的特殊性があるものの，より一層安定的，効率的な運用を目指し，平成28年度末に特定環境保全公共下水道事業と公共下水道事業の経営統合を行う。
○統合後は，公共下水道事業と同一の料金制度とするが，使用料収入に比べ維持管理コストや地方債残高が多いこと，施設の効率性が低いこと等，経営面・事業面の課題がある。これらの課題については，統合により，維持管理コストの削減など，一層効率的・効果的な事業運営に努めるとともに，引き続き，下水道への接続勧奨を進めるなど，施設利用率，水洗化率の向上に繋がる対策を講じていく。
</t>
    <rPh sb="99" eb="101">
      <t>コウキョウ</t>
    </rPh>
    <rPh sb="101" eb="102">
      <t>ゲ</t>
    </rPh>
    <phoneticPr fontId="4"/>
  </si>
  <si>
    <r>
      <t>○本市の特定環境公共下水道事業は，市内北部山間部の人口の少ない地域の事業であり，スケールメリットが働かない特徴がある。
○</t>
    </r>
    <r>
      <rPr>
        <b/>
        <sz val="11"/>
        <rFont val="ＭＳ ゴシック"/>
        <family val="3"/>
        <charset val="128"/>
      </rPr>
      <t>「⑤経費回収率」</t>
    </r>
    <r>
      <rPr>
        <sz val="11"/>
        <rFont val="ＭＳ ゴシック"/>
        <family val="3"/>
        <charset val="128"/>
      </rPr>
      <t>は，類似団体平均値を大きく下回り，経営に必要な経費を下水道使用料で賄うことができていない状況である。
　経費の不足分については，市内の公共下水道事業の使用料と比べ，住民負担が過度にならないよう，これまでから一般会計が負担している。
○旧京北町の下水道施設を平成17年度の合併により引き継いだ後，平成20年度から26年度にかけて，市内北部地域において下水道施設の整備事業を実施しており，その財源として地方債を発行してきた。地方債残高については，</t>
    </r>
    <r>
      <rPr>
        <b/>
        <sz val="11"/>
        <rFont val="ＭＳ ゴシック"/>
        <family val="3"/>
        <charset val="128"/>
      </rPr>
      <t>「④企業債残高対事業規模比率」</t>
    </r>
    <r>
      <rPr>
        <sz val="11"/>
        <rFont val="ＭＳ ゴシック"/>
        <family val="3"/>
        <charset val="128"/>
      </rPr>
      <t>が示すとおり，右肩下がりとなっているものの，平成27年度末では，下水道使用料収入の約20倍となっている。その元利償還金については，類似団体平均値と比べ，</t>
    </r>
    <r>
      <rPr>
        <b/>
        <sz val="11"/>
        <rFont val="ＭＳ ゴシック"/>
        <family val="3"/>
        <charset val="128"/>
      </rPr>
      <t>「⑤経費回収率」</t>
    </r>
    <r>
      <rPr>
        <sz val="11"/>
        <rFont val="ＭＳ ゴシック"/>
        <family val="3"/>
        <charset val="128"/>
      </rPr>
      <t>が低いこと，また</t>
    </r>
    <r>
      <rPr>
        <b/>
        <sz val="11"/>
        <rFont val="ＭＳ ゴシック"/>
        <family val="3"/>
        <charset val="128"/>
      </rPr>
      <t>「⑥汚水処理原価」</t>
    </r>
    <r>
      <rPr>
        <sz val="11"/>
        <rFont val="ＭＳ ゴシック"/>
        <family val="3"/>
        <charset val="128"/>
      </rPr>
      <t>が高いことなどの一因となっている。
○</t>
    </r>
    <r>
      <rPr>
        <b/>
        <sz val="11"/>
        <rFont val="ＭＳ ゴシック"/>
        <family val="3"/>
        <charset val="128"/>
      </rPr>
      <t>「⑦施設利用率」</t>
    </r>
    <r>
      <rPr>
        <sz val="11"/>
        <rFont val="ＭＳ ゴシック"/>
        <family val="3"/>
        <charset val="128"/>
      </rPr>
      <t>は類似団体平均値を上回っているものの，</t>
    </r>
    <r>
      <rPr>
        <b/>
        <sz val="11"/>
        <rFont val="ＭＳ ゴシック"/>
        <family val="3"/>
        <charset val="128"/>
      </rPr>
      <t>「⑧水洗化率」</t>
    </r>
    <r>
      <rPr>
        <sz val="11"/>
        <rFont val="ＭＳ ゴシック"/>
        <family val="3"/>
        <charset val="128"/>
      </rPr>
      <t xml:space="preserve">は，類似団体平均値を下回っている。
</t>
    </r>
    <rPh sb="228" eb="230">
      <t>ネンド</t>
    </rPh>
    <rPh sb="445" eb="44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</si>
</sst>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9942712"/>
        <c:axId val="669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669942712"/>
        <c:axId val="669943104"/>
      </c:lineChart>
      <c:dateAx>
        <c:axId val="669942712"/>
        <c:scaling>
          <c:orientation val="minMax"/>
        </c:scaling>
        <c:delete val="1"/>
        <c:axPos val="b"/>
        <c:numFmt formatCode="ge" sourceLinked="1"/>
        <c:majorTickMark val="none"/>
        <c:minorTickMark val="none"/>
        <c:tickLblPos val="none"/>
        <c:crossAx val="669943104"/>
        <c:crosses val="autoZero"/>
        <c:auto val="1"/>
        <c:lblOffset val="100"/>
        <c:baseTimeUnit val="years"/>
      </c:dateAx>
      <c:valAx>
        <c:axId val="669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46.42</c:v>
                </c:pt>
                <c:pt idx="1">
                  <c:v>47.09</c:v>
                </c:pt>
                <c:pt idx="2">
                  <c:v>46.85</c:v>
                </c:pt>
                <c:pt idx="3">
                  <c:v>46.48</c:v>
                </c:pt>
                <c:pt idx="4">
                  <c:v>45.09</c:v>
                </c:pt>
              </c:numCache>
            </c:numRef>
          </c:val>
        </c:ser>
        <c:dLbls>
          <c:showLegendKey val="0"/>
          <c:showVal val="0"/>
          <c:showCatName val="0"/>
          <c:showSerName val="0"/>
          <c:showPercent val="0"/>
          <c:showBubbleSize val="0"/>
        </c:dLbls>
        <c:gapWidth val="150"/>
        <c:axId val="670293048"/>
        <c:axId val="67648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670293048"/>
        <c:axId val="676488360"/>
      </c:lineChart>
      <c:dateAx>
        <c:axId val="670293048"/>
        <c:scaling>
          <c:orientation val="minMax"/>
        </c:scaling>
        <c:delete val="1"/>
        <c:axPos val="b"/>
        <c:numFmt formatCode="ge" sourceLinked="1"/>
        <c:majorTickMark val="none"/>
        <c:minorTickMark val="none"/>
        <c:tickLblPos val="none"/>
        <c:crossAx val="676488360"/>
        <c:crosses val="autoZero"/>
        <c:auto val="1"/>
        <c:lblOffset val="100"/>
        <c:baseTimeUnit val="years"/>
      </c:dateAx>
      <c:valAx>
        <c:axId val="67648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9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59.47</c:v>
                </c:pt>
                <c:pt idx="1">
                  <c:v>54.71</c:v>
                </c:pt>
                <c:pt idx="2">
                  <c:v>51.53</c:v>
                </c:pt>
                <c:pt idx="3">
                  <c:v>57.03</c:v>
                </c:pt>
                <c:pt idx="4">
                  <c:v>66.73</c:v>
                </c:pt>
              </c:numCache>
            </c:numRef>
          </c:val>
        </c:ser>
        <c:dLbls>
          <c:showLegendKey val="0"/>
          <c:showVal val="0"/>
          <c:showCatName val="0"/>
          <c:showSerName val="0"/>
          <c:showPercent val="0"/>
          <c:showBubbleSize val="0"/>
        </c:dLbls>
        <c:gapWidth val="150"/>
        <c:axId val="676489536"/>
        <c:axId val="67648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676489536"/>
        <c:axId val="676489928"/>
      </c:lineChart>
      <c:dateAx>
        <c:axId val="676489536"/>
        <c:scaling>
          <c:orientation val="minMax"/>
        </c:scaling>
        <c:delete val="1"/>
        <c:axPos val="b"/>
        <c:numFmt formatCode="ge" sourceLinked="1"/>
        <c:majorTickMark val="none"/>
        <c:minorTickMark val="none"/>
        <c:tickLblPos val="none"/>
        <c:crossAx val="676489928"/>
        <c:crosses val="autoZero"/>
        <c:auto val="1"/>
        <c:lblOffset val="100"/>
        <c:baseTimeUnit val="years"/>
      </c:dateAx>
      <c:valAx>
        <c:axId val="67648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4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83.04</c:v>
                </c:pt>
                <c:pt idx="1">
                  <c:v>104.67</c:v>
                </c:pt>
                <c:pt idx="2">
                  <c:v>105.68</c:v>
                </c:pt>
                <c:pt idx="3">
                  <c:v>91.82</c:v>
                </c:pt>
                <c:pt idx="4">
                  <c:v>88.53</c:v>
                </c:pt>
              </c:numCache>
            </c:numRef>
          </c:val>
        </c:ser>
        <c:dLbls>
          <c:showLegendKey val="0"/>
          <c:showVal val="0"/>
          <c:showCatName val="0"/>
          <c:showSerName val="0"/>
          <c:showPercent val="0"/>
          <c:showBubbleSize val="0"/>
        </c:dLbls>
        <c:gapWidth val="150"/>
        <c:axId val="669944280"/>
        <c:axId val="6699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944280"/>
        <c:axId val="669944672"/>
      </c:lineChart>
      <c:dateAx>
        <c:axId val="669944280"/>
        <c:scaling>
          <c:orientation val="minMax"/>
        </c:scaling>
        <c:delete val="1"/>
        <c:axPos val="b"/>
        <c:numFmt formatCode="ge" sourceLinked="1"/>
        <c:majorTickMark val="none"/>
        <c:minorTickMark val="none"/>
        <c:tickLblPos val="none"/>
        <c:crossAx val="669944672"/>
        <c:crosses val="autoZero"/>
        <c:auto val="1"/>
        <c:lblOffset val="100"/>
        <c:baseTimeUnit val="years"/>
      </c:dateAx>
      <c:valAx>
        <c:axId val="6699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945848"/>
        <c:axId val="669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945848"/>
        <c:axId val="669946240"/>
      </c:lineChart>
      <c:dateAx>
        <c:axId val="669945848"/>
        <c:scaling>
          <c:orientation val="minMax"/>
        </c:scaling>
        <c:delete val="1"/>
        <c:axPos val="b"/>
        <c:numFmt formatCode="ge" sourceLinked="1"/>
        <c:majorTickMark val="none"/>
        <c:minorTickMark val="none"/>
        <c:tickLblPos val="none"/>
        <c:crossAx val="669946240"/>
        <c:crosses val="autoZero"/>
        <c:auto val="1"/>
        <c:lblOffset val="100"/>
        <c:baseTimeUnit val="years"/>
      </c:dateAx>
      <c:valAx>
        <c:axId val="669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947416"/>
        <c:axId val="6699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947416"/>
        <c:axId val="669947808"/>
      </c:lineChart>
      <c:dateAx>
        <c:axId val="669947416"/>
        <c:scaling>
          <c:orientation val="minMax"/>
        </c:scaling>
        <c:delete val="1"/>
        <c:axPos val="b"/>
        <c:numFmt formatCode="ge" sourceLinked="1"/>
        <c:majorTickMark val="none"/>
        <c:minorTickMark val="none"/>
        <c:tickLblPos val="none"/>
        <c:crossAx val="669947808"/>
        <c:crosses val="autoZero"/>
        <c:auto val="1"/>
        <c:lblOffset val="100"/>
        <c:baseTimeUnit val="years"/>
      </c:dateAx>
      <c:valAx>
        <c:axId val="6699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948984"/>
        <c:axId val="6702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948984"/>
        <c:axId val="670285600"/>
      </c:lineChart>
      <c:dateAx>
        <c:axId val="669948984"/>
        <c:scaling>
          <c:orientation val="minMax"/>
        </c:scaling>
        <c:delete val="1"/>
        <c:axPos val="b"/>
        <c:numFmt formatCode="ge" sourceLinked="1"/>
        <c:majorTickMark val="none"/>
        <c:minorTickMark val="none"/>
        <c:tickLblPos val="none"/>
        <c:crossAx val="670285600"/>
        <c:crosses val="autoZero"/>
        <c:auto val="1"/>
        <c:lblOffset val="100"/>
        <c:baseTimeUnit val="years"/>
      </c:dateAx>
      <c:valAx>
        <c:axId val="6702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9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0286776"/>
        <c:axId val="6702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0286776"/>
        <c:axId val="670287168"/>
      </c:lineChart>
      <c:dateAx>
        <c:axId val="670286776"/>
        <c:scaling>
          <c:orientation val="minMax"/>
        </c:scaling>
        <c:delete val="1"/>
        <c:axPos val="b"/>
        <c:numFmt formatCode="ge" sourceLinked="1"/>
        <c:majorTickMark val="none"/>
        <c:minorTickMark val="none"/>
        <c:tickLblPos val="none"/>
        <c:crossAx val="670287168"/>
        <c:crosses val="autoZero"/>
        <c:auto val="1"/>
        <c:lblOffset val="100"/>
        <c:baseTimeUnit val="years"/>
      </c:dateAx>
      <c:valAx>
        <c:axId val="6702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8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4395.49</c:v>
                </c:pt>
                <c:pt idx="1">
                  <c:v>3494.57</c:v>
                </c:pt>
                <c:pt idx="2">
                  <c:v>2893.95</c:v>
                </c:pt>
                <c:pt idx="3">
                  <c:v>2575.1</c:v>
                </c:pt>
                <c:pt idx="4">
                  <c:v>2120.6799999999998</c:v>
                </c:pt>
              </c:numCache>
            </c:numRef>
          </c:val>
        </c:ser>
        <c:dLbls>
          <c:showLegendKey val="0"/>
          <c:showVal val="0"/>
          <c:showCatName val="0"/>
          <c:showSerName val="0"/>
          <c:showPercent val="0"/>
          <c:showBubbleSize val="0"/>
        </c:dLbls>
        <c:gapWidth val="150"/>
        <c:axId val="670288344"/>
        <c:axId val="6702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670288344"/>
        <c:axId val="670288736"/>
      </c:lineChart>
      <c:dateAx>
        <c:axId val="670288344"/>
        <c:scaling>
          <c:orientation val="minMax"/>
        </c:scaling>
        <c:delete val="1"/>
        <c:axPos val="b"/>
        <c:numFmt formatCode="ge" sourceLinked="1"/>
        <c:majorTickMark val="none"/>
        <c:minorTickMark val="none"/>
        <c:tickLblPos val="none"/>
        <c:crossAx val="670288736"/>
        <c:crosses val="autoZero"/>
        <c:auto val="1"/>
        <c:lblOffset val="100"/>
        <c:baseTimeUnit val="years"/>
      </c:dateAx>
      <c:valAx>
        <c:axId val="6702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8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21.77</c:v>
                </c:pt>
                <c:pt idx="1">
                  <c:v>24.74</c:v>
                </c:pt>
                <c:pt idx="2">
                  <c:v>28.95</c:v>
                </c:pt>
                <c:pt idx="3">
                  <c:v>29.83</c:v>
                </c:pt>
                <c:pt idx="4">
                  <c:v>33.090000000000003</c:v>
                </c:pt>
              </c:numCache>
            </c:numRef>
          </c:val>
        </c:ser>
        <c:dLbls>
          <c:showLegendKey val="0"/>
          <c:showVal val="0"/>
          <c:showCatName val="0"/>
          <c:showSerName val="0"/>
          <c:showPercent val="0"/>
          <c:showBubbleSize val="0"/>
        </c:dLbls>
        <c:gapWidth val="150"/>
        <c:axId val="670289912"/>
        <c:axId val="6702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670289912"/>
        <c:axId val="670290304"/>
      </c:lineChart>
      <c:dateAx>
        <c:axId val="670289912"/>
        <c:scaling>
          <c:orientation val="minMax"/>
        </c:scaling>
        <c:delete val="1"/>
        <c:axPos val="b"/>
        <c:numFmt formatCode="ge" sourceLinked="1"/>
        <c:majorTickMark val="none"/>
        <c:minorTickMark val="none"/>
        <c:tickLblPos val="none"/>
        <c:crossAx val="670290304"/>
        <c:crosses val="autoZero"/>
        <c:auto val="1"/>
        <c:lblOffset val="100"/>
        <c:baseTimeUnit val="years"/>
      </c:dateAx>
      <c:valAx>
        <c:axId val="6702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8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891.46</c:v>
                </c:pt>
                <c:pt idx="1">
                  <c:v>789.46</c:v>
                </c:pt>
                <c:pt idx="2">
                  <c:v>677.91</c:v>
                </c:pt>
                <c:pt idx="3">
                  <c:v>654.52</c:v>
                </c:pt>
                <c:pt idx="4">
                  <c:v>625.05999999999995</c:v>
                </c:pt>
              </c:numCache>
            </c:numRef>
          </c:val>
        </c:ser>
        <c:dLbls>
          <c:showLegendKey val="0"/>
          <c:showVal val="0"/>
          <c:showCatName val="0"/>
          <c:showSerName val="0"/>
          <c:showPercent val="0"/>
          <c:showBubbleSize val="0"/>
        </c:dLbls>
        <c:gapWidth val="150"/>
        <c:axId val="670291480"/>
        <c:axId val="6702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670291480"/>
        <c:axId val="670291872"/>
      </c:lineChart>
      <c:dateAx>
        <c:axId val="670291480"/>
        <c:scaling>
          <c:orientation val="minMax"/>
        </c:scaling>
        <c:delete val="1"/>
        <c:axPos val="b"/>
        <c:numFmt formatCode="ge" sourceLinked="1"/>
        <c:majorTickMark val="none"/>
        <c:minorTickMark val="none"/>
        <c:tickLblPos val="none"/>
        <c:crossAx val="670291872"/>
        <c:crosses val="autoZero"/>
        <c:auto val="1"/>
        <c:lblOffset val="100"/>
        <c:baseTimeUnit val="years"/>
      </c:dateAx>
      <c:valAx>
        <c:axId val="6702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9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A2" sqref="A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京都府　京都市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1419549</v>
      </c>
      <c r="AM8" s="47"/>
      <c r="AN8" s="47"/>
      <c r="AO8" s="47"/>
      <c r="AP8" s="47"/>
      <c r="AQ8" s="47"/>
      <c r="AR8" s="47"/>
      <c r="AS8" s="47"/>
      <c r="AT8" s="43">
        <f>データ!S6</f>
        <v>827.83</v>
      </c>
      <c r="AU8" s="43"/>
      <c r="AV8" s="43"/>
      <c r="AW8" s="43"/>
      <c r="AX8" s="43"/>
      <c r="AY8" s="43"/>
      <c r="AZ8" s="43"/>
      <c r="BA8" s="43"/>
      <c r="BB8" s="43">
        <f>データ!T6</f>
        <v>1714.78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0.41</v>
      </c>
      <c r="Q10" s="43"/>
      <c r="R10" s="43"/>
      <c r="S10" s="43"/>
      <c r="T10" s="43"/>
      <c r="U10" s="43"/>
      <c r="V10" s="43"/>
      <c r="W10" s="43">
        <f>データ!P6</f>
        <v>95.61</v>
      </c>
      <c r="X10" s="43"/>
      <c r="Y10" s="43"/>
      <c r="Z10" s="43"/>
      <c r="AA10" s="43"/>
      <c r="AB10" s="43"/>
      <c r="AC10" s="43"/>
      <c r="AD10" s="47">
        <f>データ!Q6</f>
        <v>3780</v>
      </c>
      <c r="AE10" s="47"/>
      <c r="AF10" s="47"/>
      <c r="AG10" s="47"/>
      <c r="AH10" s="47"/>
      <c r="AI10" s="47"/>
      <c r="AJ10" s="47"/>
      <c r="AK10" s="2"/>
      <c r="AL10" s="47">
        <f>データ!U6</f>
        <v>5825</v>
      </c>
      <c r="AM10" s="47"/>
      <c r="AN10" s="47"/>
      <c r="AO10" s="47"/>
      <c r="AP10" s="47"/>
      <c r="AQ10" s="47"/>
      <c r="AR10" s="47"/>
      <c r="AS10" s="47"/>
      <c r="AT10" s="43">
        <f>データ!V6</f>
        <v>3.12</v>
      </c>
      <c r="AU10" s="43"/>
      <c r="AV10" s="43"/>
      <c r="AW10" s="43"/>
      <c r="AX10" s="43"/>
      <c r="AY10" s="43"/>
      <c r="AZ10" s="43"/>
      <c r="BA10" s="43"/>
      <c r="BB10" s="43">
        <f>データ!W6</f>
        <v>1866.99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261009</v>
      </c>
      <c r="D6" s="31">
        <f t="shared" si="3"/>
        <v>47</v>
      </c>
      <c r="E6" s="31">
        <f t="shared" si="3"/>
        <v>17</v>
      </c>
      <c r="F6" s="31">
        <f t="shared" si="3"/>
        <v>4</v>
      </c>
      <c r="G6" s="31">
        <f t="shared" si="3"/>
        <v>0</v>
      </c>
      <c r="H6" s="31" t="str">
        <f t="shared" si="3"/>
        <v>京都府　京都市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0.41</v>
      </c>
      <c r="P6" s="32">
        <f t="shared" si="3"/>
        <v>95.61</v>
      </c>
      <c r="Q6" s="32">
        <f t="shared" si="3"/>
        <v>3780</v>
      </c>
      <c r="R6" s="32">
        <f t="shared" si="3"/>
        <v>1419549</v>
      </c>
      <c r="S6" s="32">
        <f t="shared" si="3"/>
        <v>827.83</v>
      </c>
      <c r="T6" s="32">
        <f t="shared" si="3"/>
        <v>1714.78</v>
      </c>
      <c r="U6" s="32">
        <f t="shared" si="3"/>
        <v>5825</v>
      </c>
      <c r="V6" s="32">
        <f t="shared" si="3"/>
        <v>3.12</v>
      </c>
      <c r="W6" s="32">
        <f t="shared" si="3"/>
        <v>1866.99</v>
      </c>
      <c r="X6" s="33">
        <f>IF(X7="",NA(),X7)</f>
        <v>83.04</v>
      </c>
      <c r="Y6" s="33">
        <f t="shared" ref="Y6:AG6" si="4">IF(Y7="",NA(),Y7)</f>
        <v>104.67</v>
      </c>
      <c r="Z6" s="33">
        <f t="shared" si="4"/>
        <v>105.68</v>
      </c>
      <c r="AA6" s="33">
        <f t="shared" si="4"/>
        <v>91.82</v>
      </c>
      <c r="AB6" s="33">
        <f t="shared" si="4"/>
        <v>88.53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4395.49</v>
      </c>
      <c r="BF6" s="33">
        <f t="shared" ref="BF6:BN6" si="7">IF(BF7="",NA(),BF7)</f>
        <v>3494.57</v>
      </c>
      <c r="BG6" s="33">
        <f t="shared" si="7"/>
        <v>2893.95</v>
      </c>
      <c r="BH6" s="33">
        <f t="shared" si="7"/>
        <v>2575.1</v>
      </c>
      <c r="BI6" s="33">
        <f t="shared" si="7"/>
        <v>2120.6799999999998</v>
      </c>
      <c r="BJ6" s="33">
        <f t="shared" si="7"/>
        <v>1835.56</v>
      </c>
      <c r="BK6" s="33">
        <f t="shared" si="7"/>
        <v>1716.82</v>
      </c>
      <c r="BL6" s="33">
        <f t="shared" si="7"/>
        <v>1554.05</v>
      </c>
      <c r="BM6" s="33">
        <f t="shared" si="7"/>
        <v>1436</v>
      </c>
      <c r="BN6" s="33">
        <f t="shared" si="7"/>
        <v>1434.89</v>
      </c>
      <c r="BO6" s="32" t="str">
        <f>IF(BO7="","",IF(BO7="-","【-】","【"&amp;SUBSTITUTE(TEXT(BO7,"#,##0.00"),"-","△")&amp;"】"))</f>
        <v>【1,457.06】</v>
      </c>
      <c r="BP6" s="33">
        <f>IF(BP7="",NA(),BP7)</f>
        <v>21.77</v>
      </c>
      <c r="BQ6" s="33">
        <f t="shared" ref="BQ6:BY6" si="8">IF(BQ7="",NA(),BQ7)</f>
        <v>24.74</v>
      </c>
      <c r="BR6" s="33">
        <f t="shared" si="8"/>
        <v>28.95</v>
      </c>
      <c r="BS6" s="33">
        <f t="shared" si="8"/>
        <v>29.83</v>
      </c>
      <c r="BT6" s="33">
        <f t="shared" si="8"/>
        <v>33.090000000000003</v>
      </c>
      <c r="BU6" s="33">
        <f t="shared" si="8"/>
        <v>52.89</v>
      </c>
      <c r="BV6" s="33">
        <f t="shared" si="8"/>
        <v>51.73</v>
      </c>
      <c r="BW6" s="33">
        <f t="shared" si="8"/>
        <v>53.01</v>
      </c>
      <c r="BX6" s="33">
        <f t="shared" si="8"/>
        <v>66.56</v>
      </c>
      <c r="BY6" s="33">
        <f t="shared" si="8"/>
        <v>66.22</v>
      </c>
      <c r="BZ6" s="32" t="str">
        <f>IF(BZ7="","",IF(BZ7="-","【-】","【"&amp;SUBSTITUTE(TEXT(BZ7,"#,##0.00"),"-","△")&amp;"】"))</f>
        <v>【64.73】</v>
      </c>
      <c r="CA6" s="33">
        <f>IF(CA7="",NA(),CA7)</f>
        <v>891.46</v>
      </c>
      <c r="CB6" s="33">
        <f t="shared" ref="CB6:CJ6" si="9">IF(CB7="",NA(),CB7)</f>
        <v>789.46</v>
      </c>
      <c r="CC6" s="33">
        <f t="shared" si="9"/>
        <v>677.91</v>
      </c>
      <c r="CD6" s="33">
        <f t="shared" si="9"/>
        <v>654.52</v>
      </c>
      <c r="CE6" s="33">
        <f t="shared" si="9"/>
        <v>625.05999999999995</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46.42</v>
      </c>
      <c r="CM6" s="33">
        <f t="shared" ref="CM6:CU6" si="10">IF(CM7="",NA(),CM7)</f>
        <v>47.09</v>
      </c>
      <c r="CN6" s="33">
        <f t="shared" si="10"/>
        <v>46.85</v>
      </c>
      <c r="CO6" s="33">
        <f t="shared" si="10"/>
        <v>46.48</v>
      </c>
      <c r="CP6" s="33">
        <f t="shared" si="10"/>
        <v>45.09</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59.47</v>
      </c>
      <c r="CX6" s="33">
        <f t="shared" ref="CX6:DF6" si="11">IF(CX7="",NA(),CX7)</f>
        <v>54.71</v>
      </c>
      <c r="CY6" s="33">
        <f t="shared" si="11"/>
        <v>51.53</v>
      </c>
      <c r="CZ6" s="33">
        <f t="shared" si="11"/>
        <v>57.03</v>
      </c>
      <c r="DA6" s="33">
        <f t="shared" si="11"/>
        <v>66.73</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x14ac:dyDescent="0.2">
      <c r="A7" s="26"/>
      <c r="B7" s="35">
        <v>2015</v>
      </c>
      <c r="C7" s="35">
        <v>261009</v>
      </c>
      <c r="D7" s="35">
        <v>47</v>
      </c>
      <c r="E7" s="35">
        <v>17</v>
      </c>
      <c r="F7" s="35">
        <v>4</v>
      </c>
      <c r="G7" s="35">
        <v>0</v>
      </c>
      <c r="H7" s="35" t="s">
        <v>96</v>
      </c>
      <c r="I7" s="35" t="s">
        <v>97</v>
      </c>
      <c r="J7" s="35" t="s">
        <v>98</v>
      </c>
      <c r="K7" s="35" t="s">
        <v>99</v>
      </c>
      <c r="L7" s="35" t="s">
        <v>100</v>
      </c>
      <c r="M7" s="36" t="s">
        <v>101</v>
      </c>
      <c r="N7" s="36" t="s">
        <v>102</v>
      </c>
      <c r="O7" s="36">
        <v>0.41</v>
      </c>
      <c r="P7" s="36">
        <v>95.61</v>
      </c>
      <c r="Q7" s="36">
        <v>3780</v>
      </c>
      <c r="R7" s="36">
        <v>1419549</v>
      </c>
      <c r="S7" s="36">
        <v>827.83</v>
      </c>
      <c r="T7" s="36">
        <v>1714.78</v>
      </c>
      <c r="U7" s="36">
        <v>5825</v>
      </c>
      <c r="V7" s="36">
        <v>3.12</v>
      </c>
      <c r="W7" s="36">
        <v>1866.99</v>
      </c>
      <c r="X7" s="36">
        <v>83.04</v>
      </c>
      <c r="Y7" s="36">
        <v>104.67</v>
      </c>
      <c r="Z7" s="36">
        <v>105.68</v>
      </c>
      <c r="AA7" s="36">
        <v>91.82</v>
      </c>
      <c r="AB7" s="36">
        <v>88.53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4395.49</v>
      </c>
      <c r="BF7" s="36">
        <v>3494.57</v>
      </c>
      <c r="BG7" s="36">
        <v>2893.95</v>
      </c>
      <c r="BH7" s="36">
        <v>2575.1</v>
      </c>
      <c r="BI7" s="36">
        <v>2120.6799999999998</v>
      </c>
      <c r="BJ7" s="36">
        <v>1835.56</v>
      </c>
      <c r="BK7" s="36">
        <v>1716.82</v>
      </c>
      <c r="BL7" s="36">
        <v>1554.05</v>
      </c>
      <c r="BM7" s="36">
        <v>1436</v>
      </c>
      <c r="BN7" s="36">
        <v>1434.89</v>
      </c>
      <c r="BO7" s="36">
        <v>1457.06</v>
      </c>
      <c r="BP7" s="36">
        <v>21.77</v>
      </c>
      <c r="BQ7" s="36">
        <v>24.74</v>
      </c>
      <c r="BR7" s="36">
        <v>28.95</v>
      </c>
      <c r="BS7" s="36">
        <v>29.83</v>
      </c>
      <c r="BT7" s="36">
        <v>33.090000000000003</v>
      </c>
      <c r="BU7" s="36">
        <v>52.89</v>
      </c>
      <c r="BV7" s="36">
        <v>51.73</v>
      </c>
      <c r="BW7" s="36">
        <v>53.01</v>
      </c>
      <c r="BX7" s="36">
        <v>66.56</v>
      </c>
      <c r="BY7" s="36">
        <v>66.22</v>
      </c>
      <c r="BZ7" s="36">
        <v>64.73</v>
      </c>
      <c r="CA7" s="36">
        <v>891.46</v>
      </c>
      <c r="CB7" s="36">
        <v>789.46</v>
      </c>
      <c r="CC7" s="36">
        <v>677.91</v>
      </c>
      <c r="CD7" s="36">
        <v>654.52</v>
      </c>
      <c r="CE7" s="36">
        <v>625.05999999999995</v>
      </c>
      <c r="CF7" s="36">
        <v>300.52</v>
      </c>
      <c r="CG7" s="36">
        <v>310.47000000000003</v>
      </c>
      <c r="CH7" s="36">
        <v>299.39</v>
      </c>
      <c r="CI7" s="36">
        <v>244.29</v>
      </c>
      <c r="CJ7" s="36">
        <v>246.72</v>
      </c>
      <c r="CK7" s="36">
        <v>250.25</v>
      </c>
      <c r="CL7" s="36">
        <v>46.42</v>
      </c>
      <c r="CM7" s="36">
        <v>47.09</v>
      </c>
      <c r="CN7" s="36">
        <v>46.85</v>
      </c>
      <c r="CO7" s="36">
        <v>46.48</v>
      </c>
      <c r="CP7" s="36">
        <v>45.09</v>
      </c>
      <c r="CQ7" s="36">
        <v>36.799999999999997</v>
      </c>
      <c r="CR7" s="36">
        <v>36.67</v>
      </c>
      <c r="CS7" s="36">
        <v>36.200000000000003</v>
      </c>
      <c r="CT7" s="36">
        <v>43.58</v>
      </c>
      <c r="CU7" s="36">
        <v>41.35</v>
      </c>
      <c r="CV7" s="36">
        <v>40.31</v>
      </c>
      <c r="CW7" s="36">
        <v>59.47</v>
      </c>
      <c r="CX7" s="36">
        <v>54.71</v>
      </c>
      <c r="CY7" s="36">
        <v>51.53</v>
      </c>
      <c r="CZ7" s="36">
        <v>57.03</v>
      </c>
      <c r="DA7" s="36">
        <v>66.73</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2017-02-16T06:45:21Z</cp:lastPrinted>
  <dcterms:created xsi:type="dcterms:W3CDTF">2017-02-08T03:02:25Z</dcterms:created>
  <dcterms:modified xsi:type="dcterms:W3CDTF">2017-02-27T05:56:32Z</dcterms:modified>
  <cp:category/>
</cp:coreProperties>
</file>