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27大阪府大阪市\"/>
    </mc:Choice>
  </mc:AlternateContent>
  <workbookProtection workbookPassword="8649" lockStructure="1"/>
  <bookViews>
    <workbookView xWindow="0" yWindow="0" windowWidth="23040" windowHeight="1069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<sst xmlns="http://schemas.openxmlformats.org/spreadsheetml/2006/main" count="220" uniqueCount="110">
  <si>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</si>
  <si>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</si>
  <si>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</si>
  <si>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</si>
  <si>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</si>
  <si>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</si>
  <si>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</si>
  <si>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</si>
  <si>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</si>
  <si>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</si>
  <si>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</si>
  <si>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</si>
  <si>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</si>
  <si>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</si>
  <si>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</si>
  <si>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</si>
  <si>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</si>
  <si>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</si>
  <si>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</si>
  <si>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</si>
  <si>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</si>
  <si>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</si>
  <si>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</si>
  <si>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</si>
  <si>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</si>
  <si>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</si>
  <si>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</si>
  <si>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</si>
  <si>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</si>
  <si>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</si>
  <si>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</si>
  <si>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</si>
  <si>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</si>
  <si>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</si>
  <si>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</si>
  <si>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</si>
  <si>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</si>
  <si>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</si>
  <si>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</si>
  <si>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</si>
  <si>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</si>
  <si>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</si>
  <si>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</si>
  <si>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</si>
  <si>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</si>
  <si>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</si>
  <si>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</si>
  <si>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</si>
  <si>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</si>
  <si>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</si>
  <si>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</si>
  <si>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</si>
  <si>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</si>
  <si>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</si>
  <si>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</si>
  <si>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</si>
  <si>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</si>
  <si>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</si>
  <si>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</si>
  <si>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</si>
  <si>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</si>
  <si>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</si>
  <si>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</si>
  <si>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</si>
  <si>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</si>
  <si>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</si>
  <si>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</si>
  <si>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</si>
  <si>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</si>
  <si>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</si>
  <si>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</si>
  <si>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</si>
  <si>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</si>
  <si>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</si>
  <si>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</si>
  <si>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</si>
  <si>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</si>
  <si>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</si>
  <si>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</si>
  <si>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</si>
  <si>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</si>
  <si>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</si>
  <si>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</si>
  <si>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</si>
  <si>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</si>
  <si>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</si>
  <si>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</si>
  <si>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</si>
  <si>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</si>
  <si>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</si>
  <si>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</si>
  <si>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</si>
  <si>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</si>
  <si>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</si>
  <si>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</si>
  <si>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</si>
  <si>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大阪府　大阪市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</si>
  <si>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</si>
  <si>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</si>
  <si>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</si>
  <si>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</si>
  <si>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</si>
  <si>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</si>
  <si>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</si>
  <si>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</si>
  <si>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</si>
  <si>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</si>
  <si>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類似団体と比べて高く、今後も老朽化した施設の増加が見込まれることから、中長期的に持続可能な事業運営をめざして、アセットマネジメント手法の導入による計画的な改築・更新を実施しています。
②管渠老朽化率は、類似団体と比べて高くなっていますが、これは本市の下水道事業の着手が早く老朽化した管渠が多いためです。
③管渠改善率は、類似団体と比べて高くなっています。これは今後のさらなる老朽管渠の増大を見越して、管渠の改築更新を進めているためです。</t>
    <phoneticPr fontId="4"/>
  </si>
  <si>
    <t>　使用水量については、節水型社会への移行等により減少傾向にあり、今後もその傾向が続くものと想定されます。また、費用については、施設の更新や新規施設の稼動に伴い、減価償却費の増加が見込まれます。さらに、企業債償還金についてもしばらく高水準で推移する見込みとなっています。
　このようなことから、更なる経営の効率化に向けて、平成26年度から全市域で包括委託を実施し経営形態の見直しを進めており、平成29年度からはこれまでの維持管理業務に加え、施設の小規模単純更新の一部も含め、新たに設立した株式会社への包括委託を予定しております。
　今後も引き続き、施設整備の選択と集中、工事コストの縮減などに努めることにより、行政サービス水準を低下させることなく、効率性を高めるとともに、事業の安定的な運営に努める必要があります。</t>
    <rPh sb="74" eb="76">
      <t>カドウ</t>
    </rPh>
    <rPh sb="168" eb="170">
      <t>ゼンシ</t>
    </rPh>
    <rPh sb="170" eb="171">
      <t>イキ</t>
    </rPh>
    <rPh sb="195" eb="197">
      <t>ヘイセイ</t>
    </rPh>
    <rPh sb="199" eb="201">
      <t>ネンド</t>
    </rPh>
    <rPh sb="209" eb="211">
      <t>イジ</t>
    </rPh>
    <rPh sb="211" eb="213">
      <t>カンリ</t>
    </rPh>
    <rPh sb="213" eb="215">
      <t>ギョウム</t>
    </rPh>
    <rPh sb="216" eb="217">
      <t>クワ</t>
    </rPh>
    <rPh sb="219" eb="221">
      <t>シセツ</t>
    </rPh>
    <rPh sb="222" eb="225">
      <t>ショウキボ</t>
    </rPh>
    <rPh sb="225" eb="227">
      <t>タンジュン</t>
    </rPh>
    <rPh sb="227" eb="229">
      <t>コウシン</t>
    </rPh>
    <rPh sb="230" eb="232">
      <t>イチブ</t>
    </rPh>
    <rPh sb="233" eb="234">
      <t>フク</t>
    </rPh>
    <rPh sb="236" eb="237">
      <t>アラ</t>
    </rPh>
    <rPh sb="239" eb="241">
      <t>セツリツ</t>
    </rPh>
    <rPh sb="243" eb="247">
      <t>カブシキガイシャ</t>
    </rPh>
    <rPh sb="249" eb="251">
      <t>ホウカツ</t>
    </rPh>
    <rPh sb="251" eb="253">
      <t>イタク</t>
    </rPh>
    <rPh sb="254" eb="256">
      <t>ヨテイ</t>
    </rPh>
    <rPh sb="265" eb="267">
      <t>コンゴ</t>
    </rPh>
    <phoneticPr fontId="23"/>
  </si>
  <si>
    <t>①経常収支比率は、類似団体と比べて低いものの、事業の効率的な運営に努めてきた結果、100%を超えて推移し、経営状況は安定しています。
②累積欠損金は、発生していません。
③流動比率は、H26の地方公営企業会計制度の見直しに伴う流動負債への企業債計上により100％を下回りましたが、償還の原資を将来の使用料等により得ることを予定しているものですので短期的な支払能力はあると言えます。
④企業債残高対事業規模比率は、類似団体と比べて低く、また、企業債残高は着実に減少しています。
⑤経費回収率は、類似団体と比べて低いものの、安定的に100%を超えて推移し、処理にかかる費用を回収できています。
⑥汚水処理原価は、類似団体と比べてかなり低くなっています。
⑦施設利用率は、最大水量に対応できるよう整備されていることから、６割程度で推移しています。また、降雨状況等により変動するものです。
⑧水洗化率は、ほぼ100%に達しています。</t>
    <rPh sb="53" eb="55">
      <t>ケイエイ</t>
    </rPh>
    <rPh sb="55" eb="57">
      <t>ジョウキョウ</t>
    </rPh>
    <rPh sb="58" eb="60">
      <t>アンテイ</t>
    </rPh>
    <rPh sb="88" eb="90">
      <t>リュウドウ</t>
    </rPh>
    <rPh sb="90" eb="92">
      <t>ヒリツ</t>
    </rPh>
    <rPh sb="113" eb="114">
      <t>トモナ</t>
    </rPh>
    <rPh sb="115" eb="117">
      <t>リュウドウ</t>
    </rPh>
    <rPh sb="121" eb="123">
      <t>キギョウ</t>
    </rPh>
    <rPh sb="123" eb="124">
      <t>サイ</t>
    </rPh>
    <rPh sb="124" eb="126">
      <t>ケイジョウ</t>
    </rPh>
    <rPh sb="134" eb="136">
      <t>シタマワ</t>
    </rPh>
    <rPh sb="142" eb="144">
      <t>ショウカン</t>
    </rPh>
    <rPh sb="145" eb="147">
      <t>ゲンシ</t>
    </rPh>
    <rPh sb="148" eb="150">
      <t>ショウライ</t>
    </rPh>
    <rPh sb="151" eb="154">
      <t>シヨウリョウ</t>
    </rPh>
    <rPh sb="154" eb="155">
      <t>トウ</t>
    </rPh>
    <rPh sb="158" eb="159">
      <t>ウ</t>
    </rPh>
    <rPh sb="163" eb="165">
      <t>ヨテイ</t>
    </rPh>
    <rPh sb="175" eb="178">
      <t>タンキテキ</t>
    </rPh>
    <rPh sb="179" eb="181">
      <t>シハライ</t>
    </rPh>
    <rPh sb="181" eb="183">
      <t>ノウリョク</t>
    </rPh>
    <rPh sb="187" eb="188">
      <t>イ</t>
    </rPh>
    <rPh sb="195" eb="197">
      <t>キギョウ</t>
    </rPh>
    <rPh sb="197" eb="198">
      <t>サイ</t>
    </rPh>
    <rPh sb="198" eb="200">
      <t>ザンダカ</t>
    </rPh>
    <rPh sb="200" eb="201">
      <t>タイ</t>
    </rPh>
    <rPh sb="201" eb="203">
      <t>ジギョウ</t>
    </rPh>
    <rPh sb="203" eb="205">
      <t>キボ</t>
    </rPh>
    <rPh sb="205" eb="207">
      <t>ヒリツ</t>
    </rPh>
    <rPh sb="209" eb="211">
      <t>ルイジ</t>
    </rPh>
    <rPh sb="211" eb="213">
      <t>ダンタイ</t>
    </rPh>
    <rPh sb="214" eb="215">
      <t>クラ</t>
    </rPh>
    <rPh sb="217" eb="218">
      <t>ヒク</t>
    </rPh>
    <rPh sb="223" eb="225">
      <t>キギョウ</t>
    </rPh>
    <rPh sb="225" eb="226">
      <t>サイ</t>
    </rPh>
    <rPh sb="226" eb="228">
      <t>ザンダカ</t>
    </rPh>
    <rPh sb="229" eb="231">
      <t>チャクジツ</t>
    </rPh>
    <rPh sb="232" eb="234">
      <t>ゲンショウ</t>
    </rPh>
    <rPh sb="243" eb="245">
      <t>ケイヒ</t>
    </rPh>
    <rPh sb="245" eb="247">
      <t>カイシュウ</t>
    </rPh>
    <rPh sb="247" eb="248">
      <t>リツ</t>
    </rPh>
    <rPh sb="250" eb="252">
      <t>ルイジ</t>
    </rPh>
    <rPh sb="252" eb="254">
      <t>ダンタイ</t>
    </rPh>
    <rPh sb="255" eb="256">
      <t>クラ</t>
    </rPh>
    <rPh sb="258" eb="259">
      <t>ヒク</t>
    </rPh>
    <rPh sb="264" eb="267">
      <t>アンテイテキ</t>
    </rPh>
    <rPh sb="273" eb="274">
      <t>コ</t>
    </rPh>
    <rPh sb="276" eb="278">
      <t>スイイ</t>
    </rPh>
    <rPh sb="280" eb="282">
      <t>ショリ</t>
    </rPh>
    <rPh sb="286" eb="288">
      <t>ヒヨウ</t>
    </rPh>
    <rPh sb="289" eb="291">
      <t>カイシュウ</t>
    </rPh>
    <rPh sb="301" eb="303">
      <t>オスイ</t>
    </rPh>
    <rPh sb="303" eb="305">
      <t>ショリ</t>
    </rPh>
    <rPh sb="305" eb="307">
      <t>ゲンカ</t>
    </rPh>
    <rPh sb="309" eb="311">
      <t>ルイジ</t>
    </rPh>
    <rPh sb="311" eb="313">
      <t>ダンタイ</t>
    </rPh>
    <rPh sb="314" eb="315">
      <t>クラ</t>
    </rPh>
    <rPh sb="320" eb="321">
      <t>ヒク</t>
    </rPh>
    <rPh sb="399" eb="402">
      <t>スイセンカ</t>
    </rPh>
    <rPh sb="402" eb="403">
      <t>リツ</t>
    </rPh>
    <rPh sb="412" eb="413">
      <t>タッ</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</si>
</sst>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xf numFmtId="0" fontId="22" fillId="0" borderId="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0" applyFont="1" applyBorder="1" applyAlignment="1" applyProtection="1">
      <alignment horizontal="left" vertical="top" wrapText="1"/>
      <protection locked="0"/>
    </xf>
    <xf numFmtId="0" fontId="5" fillId="0" borderId="0" xfId="20" applyFont="1" applyBorder="1" applyAlignment="1" applyProtection="1">
      <alignment horizontal="left" vertical="top" wrapText="1"/>
      <protection locked="0"/>
    </xf>
    <xf numFmtId="0" fontId="5" fillId="0" borderId="7" xfId="20" applyFont="1" applyBorder="1" applyAlignment="1" applyProtection="1">
      <alignment horizontal="left" vertical="top" wrapText="1"/>
      <protection locked="0"/>
    </xf>
    <xf numFmtId="0" fontId="5" fillId="0" borderId="8" xfId="20" applyFont="1" applyBorder="1" applyAlignment="1" applyProtection="1">
      <alignment horizontal="left" vertical="top" wrapText="1"/>
      <protection locked="0"/>
    </xf>
    <xf numFmtId="0" fontId="5" fillId="0" borderId="1" xfId="20" applyFont="1" applyBorder="1" applyAlignment="1" applyProtection="1">
      <alignment horizontal="left" vertical="top" wrapText="1"/>
      <protection locked="0"/>
    </xf>
    <xf numFmtId="0" fontId="5" fillId="0" borderId="9" xfId="2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 name="標準 8"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0.8</c:v>
                </c:pt>
                <c:pt idx="1">
                  <c:v>0.64</c:v>
                </c:pt>
                <c:pt idx="2">
                  <c:v>0.59</c:v>
                </c:pt>
                <c:pt idx="3">
                  <c:v>0.68</c:v>
                </c:pt>
                <c:pt idx="4">
                  <c:v>0.84</c:v>
                </c:pt>
              </c:numCache>
            </c:numRef>
          </c:val>
        </c:ser>
        <c:dLbls>
          <c:showLegendKey val="0"/>
          <c:showVal val="0"/>
          <c:showCatName val="0"/>
          <c:showSerName val="0"/>
          <c:showPercent val="0"/>
          <c:showBubbleSize val="0"/>
        </c:dLbls>
        <c:gapWidth val="150"/>
        <c:axId val="666894320"/>
        <c:axId val="666894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0.35</c:v>
                </c:pt>
                <c:pt idx="1">
                  <c:v>0.35</c:v>
                </c:pt>
                <c:pt idx="2">
                  <c:v>0.37</c:v>
                </c:pt>
                <c:pt idx="3">
                  <c:v>0.38</c:v>
                </c:pt>
                <c:pt idx="4">
                  <c:v>0.35</c:v>
                </c:pt>
              </c:numCache>
            </c:numRef>
          </c:val>
          <c:smooth val="0"/>
        </c:ser>
        <c:dLbls>
          <c:showLegendKey val="0"/>
          <c:showVal val="0"/>
          <c:showCatName val="0"/>
          <c:showSerName val="0"/>
          <c:showPercent val="0"/>
          <c:showBubbleSize val="0"/>
        </c:dLbls>
        <c:marker val="1"/>
        <c:smooth val="0"/>
        <c:axId val="666894320"/>
        <c:axId val="666894712"/>
      </c:lineChart>
      <c:dateAx>
        <c:axId val="666894320"/>
        <c:scaling>
          <c:orientation val="minMax"/>
        </c:scaling>
        <c:delete val="1"/>
        <c:axPos val="b"/>
        <c:numFmt formatCode="ge" sourceLinked="1"/>
        <c:majorTickMark val="none"/>
        <c:minorTickMark val="none"/>
        <c:tickLblPos val="none"/>
        <c:crossAx val="666894712"/>
        <c:crosses val="autoZero"/>
        <c:auto val="1"/>
        <c:lblOffset val="100"/>
        <c:baseTimeUnit val="years"/>
      </c:dateAx>
      <c:valAx>
        <c:axId val="66689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9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56.37</c:v>
                </c:pt>
                <c:pt idx="1">
                  <c:v>57.03</c:v>
                </c:pt>
                <c:pt idx="2">
                  <c:v>56.19</c:v>
                </c:pt>
                <c:pt idx="3">
                  <c:v>56.99</c:v>
                </c:pt>
                <c:pt idx="4">
                  <c:v>59.7</c:v>
                </c:pt>
              </c:numCache>
            </c:numRef>
          </c:val>
        </c:ser>
        <c:dLbls>
          <c:showLegendKey val="0"/>
          <c:showVal val="0"/>
          <c:showCatName val="0"/>
          <c:showSerName val="0"/>
          <c:showPercent val="0"/>
          <c:showBubbleSize val="0"/>
        </c:dLbls>
        <c:gapWidth val="150"/>
        <c:axId val="672432160"/>
        <c:axId val="672432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59.52</c:v>
                </c:pt>
                <c:pt idx="1">
                  <c:v>57.95</c:v>
                </c:pt>
                <c:pt idx="2">
                  <c:v>59.8</c:v>
                </c:pt>
                <c:pt idx="3">
                  <c:v>59.58</c:v>
                </c:pt>
                <c:pt idx="4">
                  <c:v>58.79</c:v>
                </c:pt>
              </c:numCache>
            </c:numRef>
          </c:val>
          <c:smooth val="0"/>
        </c:ser>
        <c:dLbls>
          <c:showLegendKey val="0"/>
          <c:showVal val="0"/>
          <c:showCatName val="0"/>
          <c:showSerName val="0"/>
          <c:showPercent val="0"/>
          <c:showBubbleSize val="0"/>
        </c:dLbls>
        <c:marker val="1"/>
        <c:smooth val="0"/>
        <c:axId val="672432160"/>
        <c:axId val="672432552"/>
      </c:lineChart>
      <c:dateAx>
        <c:axId val="672432160"/>
        <c:scaling>
          <c:orientation val="minMax"/>
        </c:scaling>
        <c:delete val="1"/>
        <c:axPos val="b"/>
        <c:numFmt formatCode="ge" sourceLinked="1"/>
        <c:majorTickMark val="none"/>
        <c:minorTickMark val="none"/>
        <c:tickLblPos val="none"/>
        <c:crossAx val="672432552"/>
        <c:crosses val="autoZero"/>
        <c:auto val="1"/>
        <c:lblOffset val="100"/>
        <c:baseTimeUnit val="years"/>
      </c:dateAx>
      <c:valAx>
        <c:axId val="67243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4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672433728"/>
        <c:axId val="67243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98.54</c:v>
                </c:pt>
                <c:pt idx="1">
                  <c:v>98.56</c:v>
                </c:pt>
                <c:pt idx="2">
                  <c:v>98.64</c:v>
                </c:pt>
                <c:pt idx="3">
                  <c:v>98.71</c:v>
                </c:pt>
                <c:pt idx="4">
                  <c:v>98.76</c:v>
                </c:pt>
              </c:numCache>
            </c:numRef>
          </c:val>
          <c:smooth val="0"/>
        </c:ser>
        <c:dLbls>
          <c:showLegendKey val="0"/>
          <c:showVal val="0"/>
          <c:showCatName val="0"/>
          <c:showSerName val="0"/>
          <c:showPercent val="0"/>
          <c:showBubbleSize val="0"/>
        </c:dLbls>
        <c:marker val="1"/>
        <c:smooth val="0"/>
        <c:axId val="672433728"/>
        <c:axId val="672434120"/>
      </c:lineChart>
      <c:dateAx>
        <c:axId val="672433728"/>
        <c:scaling>
          <c:orientation val="minMax"/>
        </c:scaling>
        <c:delete val="1"/>
        <c:axPos val="b"/>
        <c:numFmt formatCode="ge" sourceLinked="1"/>
        <c:majorTickMark val="none"/>
        <c:minorTickMark val="none"/>
        <c:tickLblPos val="none"/>
        <c:crossAx val="672434120"/>
        <c:crosses val="autoZero"/>
        <c:auto val="1"/>
        <c:lblOffset val="100"/>
        <c:baseTimeUnit val="years"/>
      </c:dateAx>
      <c:valAx>
        <c:axId val="67243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43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103.11</c:v>
                </c:pt>
                <c:pt idx="1">
                  <c:v>101.5</c:v>
                </c:pt>
                <c:pt idx="2">
                  <c:v>102.94</c:v>
                </c:pt>
                <c:pt idx="3">
                  <c:v>104.2</c:v>
                </c:pt>
                <c:pt idx="4">
                  <c:v>103.84</c:v>
                </c:pt>
              </c:numCache>
            </c:numRef>
          </c:val>
        </c:ser>
        <c:dLbls>
          <c:showLegendKey val="0"/>
          <c:showVal val="0"/>
          <c:showCatName val="0"/>
          <c:showSerName val="0"/>
          <c:showPercent val="0"/>
          <c:showBubbleSize val="0"/>
        </c:dLbls>
        <c:gapWidth val="150"/>
        <c:axId val="666895888"/>
        <c:axId val="666896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105.54</c:v>
                </c:pt>
                <c:pt idx="1">
                  <c:v>105.85</c:v>
                </c:pt>
                <c:pt idx="2">
                  <c:v>106.98</c:v>
                </c:pt>
                <c:pt idx="3">
                  <c:v>108.24</c:v>
                </c:pt>
                <c:pt idx="4">
                  <c:v>108.59</c:v>
                </c:pt>
              </c:numCache>
            </c:numRef>
          </c:val>
          <c:smooth val="0"/>
        </c:ser>
        <c:dLbls>
          <c:showLegendKey val="0"/>
          <c:showVal val="0"/>
          <c:showCatName val="0"/>
          <c:showSerName val="0"/>
          <c:showPercent val="0"/>
          <c:showBubbleSize val="0"/>
        </c:dLbls>
        <c:marker val="1"/>
        <c:smooth val="0"/>
        <c:axId val="666895888"/>
        <c:axId val="666896280"/>
      </c:lineChart>
      <c:dateAx>
        <c:axId val="666895888"/>
        <c:scaling>
          <c:orientation val="minMax"/>
        </c:scaling>
        <c:delete val="1"/>
        <c:axPos val="b"/>
        <c:numFmt formatCode="ge" sourceLinked="1"/>
        <c:majorTickMark val="none"/>
        <c:minorTickMark val="none"/>
        <c:tickLblPos val="none"/>
        <c:crossAx val="666896280"/>
        <c:crosses val="autoZero"/>
        <c:auto val="1"/>
        <c:lblOffset val="100"/>
        <c:baseTimeUnit val="years"/>
      </c:dateAx>
      <c:valAx>
        <c:axId val="66689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9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36.08</c:v>
                </c:pt>
                <c:pt idx="1">
                  <c:v>37.01</c:v>
                </c:pt>
                <c:pt idx="2">
                  <c:v>37.700000000000003</c:v>
                </c:pt>
                <c:pt idx="3">
                  <c:v>47.5</c:v>
                </c:pt>
                <c:pt idx="4">
                  <c:v>48.45</c:v>
                </c:pt>
              </c:numCache>
            </c:numRef>
          </c:val>
        </c:ser>
        <c:dLbls>
          <c:showLegendKey val="0"/>
          <c:showVal val="0"/>
          <c:showCatName val="0"/>
          <c:showSerName val="0"/>
          <c:showPercent val="0"/>
          <c:showBubbleSize val="0"/>
        </c:dLbls>
        <c:gapWidth val="150"/>
        <c:axId val="666897456"/>
        <c:axId val="666897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29.9</c:v>
                </c:pt>
                <c:pt idx="1">
                  <c:v>30.56</c:v>
                </c:pt>
                <c:pt idx="2">
                  <c:v>31.06</c:v>
                </c:pt>
                <c:pt idx="3">
                  <c:v>42</c:v>
                </c:pt>
                <c:pt idx="4">
                  <c:v>43.2</c:v>
                </c:pt>
              </c:numCache>
            </c:numRef>
          </c:val>
          <c:smooth val="0"/>
        </c:ser>
        <c:dLbls>
          <c:showLegendKey val="0"/>
          <c:showVal val="0"/>
          <c:showCatName val="0"/>
          <c:showSerName val="0"/>
          <c:showPercent val="0"/>
          <c:showBubbleSize val="0"/>
        </c:dLbls>
        <c:marker val="1"/>
        <c:smooth val="0"/>
        <c:axId val="666897456"/>
        <c:axId val="666897848"/>
      </c:lineChart>
      <c:dateAx>
        <c:axId val="666897456"/>
        <c:scaling>
          <c:orientation val="minMax"/>
        </c:scaling>
        <c:delete val="1"/>
        <c:axPos val="b"/>
        <c:numFmt formatCode="ge" sourceLinked="1"/>
        <c:majorTickMark val="none"/>
        <c:minorTickMark val="none"/>
        <c:tickLblPos val="none"/>
        <c:crossAx val="666897848"/>
        <c:crosses val="autoZero"/>
        <c:auto val="1"/>
        <c:lblOffset val="100"/>
        <c:baseTimeUnit val="years"/>
      </c:dateAx>
      <c:valAx>
        <c:axId val="666897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9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26.45</c:v>
                </c:pt>
                <c:pt idx="1">
                  <c:v>27.08</c:v>
                </c:pt>
                <c:pt idx="2">
                  <c:v>28.1</c:v>
                </c:pt>
                <c:pt idx="3">
                  <c:v>29.05</c:v>
                </c:pt>
                <c:pt idx="4">
                  <c:v>30.71</c:v>
                </c:pt>
              </c:numCache>
            </c:numRef>
          </c:val>
        </c:ser>
        <c:dLbls>
          <c:showLegendKey val="0"/>
          <c:showVal val="0"/>
          <c:showCatName val="0"/>
          <c:showSerName val="0"/>
          <c:showPercent val="0"/>
          <c:showBubbleSize val="0"/>
        </c:dLbls>
        <c:gapWidth val="150"/>
        <c:axId val="666899024"/>
        <c:axId val="666899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6.06</c:v>
                </c:pt>
                <c:pt idx="1">
                  <c:v>6.24</c:v>
                </c:pt>
                <c:pt idx="2">
                  <c:v>6.43</c:v>
                </c:pt>
                <c:pt idx="3">
                  <c:v>6.95</c:v>
                </c:pt>
                <c:pt idx="4">
                  <c:v>7.39</c:v>
                </c:pt>
              </c:numCache>
            </c:numRef>
          </c:val>
          <c:smooth val="0"/>
        </c:ser>
        <c:dLbls>
          <c:showLegendKey val="0"/>
          <c:showVal val="0"/>
          <c:showCatName val="0"/>
          <c:showSerName val="0"/>
          <c:showPercent val="0"/>
          <c:showBubbleSize val="0"/>
        </c:dLbls>
        <c:marker val="1"/>
        <c:smooth val="0"/>
        <c:axId val="666899024"/>
        <c:axId val="666899416"/>
      </c:lineChart>
      <c:dateAx>
        <c:axId val="666899024"/>
        <c:scaling>
          <c:orientation val="minMax"/>
        </c:scaling>
        <c:delete val="1"/>
        <c:axPos val="b"/>
        <c:numFmt formatCode="ge" sourceLinked="1"/>
        <c:majorTickMark val="none"/>
        <c:minorTickMark val="none"/>
        <c:tickLblPos val="none"/>
        <c:crossAx val="666899416"/>
        <c:crosses val="autoZero"/>
        <c:auto val="1"/>
        <c:lblOffset val="100"/>
        <c:baseTimeUnit val="years"/>
      </c:dateAx>
      <c:valAx>
        <c:axId val="66689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9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37552920"/>
        <c:axId val="63755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6.77</c:v>
                </c:pt>
                <c:pt idx="1">
                  <c:v>5.72</c:v>
                </c:pt>
                <c:pt idx="2">
                  <c:v>4.09</c:v>
                </c:pt>
                <c:pt idx="3">
                  <c:v>0.61</c:v>
                </c:pt>
                <c:pt idx="4">
                  <c:v>0.54</c:v>
                </c:pt>
              </c:numCache>
            </c:numRef>
          </c:val>
          <c:smooth val="0"/>
        </c:ser>
        <c:dLbls>
          <c:showLegendKey val="0"/>
          <c:showVal val="0"/>
          <c:showCatName val="0"/>
          <c:showSerName val="0"/>
          <c:showPercent val="0"/>
          <c:showBubbleSize val="0"/>
        </c:dLbls>
        <c:marker val="1"/>
        <c:smooth val="0"/>
        <c:axId val="637552920"/>
        <c:axId val="637553312"/>
      </c:lineChart>
      <c:dateAx>
        <c:axId val="637552920"/>
        <c:scaling>
          <c:orientation val="minMax"/>
        </c:scaling>
        <c:delete val="1"/>
        <c:axPos val="b"/>
        <c:numFmt formatCode="ge" sourceLinked="1"/>
        <c:majorTickMark val="none"/>
        <c:minorTickMark val="none"/>
        <c:tickLblPos val="none"/>
        <c:crossAx val="637553312"/>
        <c:crosses val="autoZero"/>
        <c:auto val="1"/>
        <c:lblOffset val="100"/>
        <c:baseTimeUnit val="years"/>
      </c:dateAx>
      <c:valAx>
        <c:axId val="63755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55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159.74</c:v>
                </c:pt>
                <c:pt idx="1">
                  <c:v>172.09</c:v>
                </c:pt>
                <c:pt idx="2">
                  <c:v>177.95</c:v>
                </c:pt>
                <c:pt idx="3">
                  <c:v>67.739999999999995</c:v>
                </c:pt>
                <c:pt idx="4">
                  <c:v>72.69</c:v>
                </c:pt>
              </c:numCache>
            </c:numRef>
          </c:val>
        </c:ser>
        <c:dLbls>
          <c:showLegendKey val="0"/>
          <c:showVal val="0"/>
          <c:showCatName val="0"/>
          <c:showSerName val="0"/>
          <c:showPercent val="0"/>
          <c:showBubbleSize val="0"/>
        </c:dLbls>
        <c:gapWidth val="150"/>
        <c:axId val="637554488"/>
        <c:axId val="63755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178.08</c:v>
                </c:pt>
                <c:pt idx="1">
                  <c:v>182.39</c:v>
                </c:pt>
                <c:pt idx="2">
                  <c:v>187.05</c:v>
                </c:pt>
                <c:pt idx="3">
                  <c:v>55.68</c:v>
                </c:pt>
                <c:pt idx="4">
                  <c:v>56.18</c:v>
                </c:pt>
              </c:numCache>
            </c:numRef>
          </c:val>
          <c:smooth val="0"/>
        </c:ser>
        <c:dLbls>
          <c:showLegendKey val="0"/>
          <c:showVal val="0"/>
          <c:showCatName val="0"/>
          <c:showSerName val="0"/>
          <c:showPercent val="0"/>
          <c:showBubbleSize val="0"/>
        </c:dLbls>
        <c:marker val="1"/>
        <c:smooth val="0"/>
        <c:axId val="637554488"/>
        <c:axId val="637554880"/>
      </c:lineChart>
      <c:dateAx>
        <c:axId val="637554488"/>
        <c:scaling>
          <c:orientation val="minMax"/>
        </c:scaling>
        <c:delete val="1"/>
        <c:axPos val="b"/>
        <c:numFmt formatCode="ge" sourceLinked="1"/>
        <c:majorTickMark val="none"/>
        <c:minorTickMark val="none"/>
        <c:tickLblPos val="none"/>
        <c:crossAx val="637554880"/>
        <c:crosses val="autoZero"/>
        <c:auto val="1"/>
        <c:lblOffset val="100"/>
        <c:baseTimeUnit val="years"/>
      </c:dateAx>
      <c:valAx>
        <c:axId val="63755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55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580.88</c:v>
                </c:pt>
                <c:pt idx="1">
                  <c:v>572.63</c:v>
                </c:pt>
                <c:pt idx="2">
                  <c:v>561.16</c:v>
                </c:pt>
                <c:pt idx="3">
                  <c:v>543.19000000000005</c:v>
                </c:pt>
                <c:pt idx="4">
                  <c:v>545.86</c:v>
                </c:pt>
              </c:numCache>
            </c:numRef>
          </c:val>
        </c:ser>
        <c:dLbls>
          <c:showLegendKey val="0"/>
          <c:showVal val="0"/>
          <c:showCatName val="0"/>
          <c:showSerName val="0"/>
          <c:showPercent val="0"/>
          <c:showBubbleSize val="0"/>
        </c:dLbls>
        <c:gapWidth val="150"/>
        <c:axId val="637556056"/>
        <c:axId val="63755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696.19</c:v>
                </c:pt>
                <c:pt idx="1">
                  <c:v>671.46</c:v>
                </c:pt>
                <c:pt idx="2">
                  <c:v>644.47</c:v>
                </c:pt>
                <c:pt idx="3">
                  <c:v>627.59</c:v>
                </c:pt>
                <c:pt idx="4">
                  <c:v>594.09</c:v>
                </c:pt>
              </c:numCache>
            </c:numRef>
          </c:val>
          <c:smooth val="0"/>
        </c:ser>
        <c:dLbls>
          <c:showLegendKey val="0"/>
          <c:showVal val="0"/>
          <c:showCatName val="0"/>
          <c:showSerName val="0"/>
          <c:showPercent val="0"/>
          <c:showBubbleSize val="0"/>
        </c:dLbls>
        <c:marker val="1"/>
        <c:smooth val="0"/>
        <c:axId val="637556056"/>
        <c:axId val="637556448"/>
      </c:lineChart>
      <c:dateAx>
        <c:axId val="637556056"/>
        <c:scaling>
          <c:orientation val="minMax"/>
        </c:scaling>
        <c:delete val="1"/>
        <c:axPos val="b"/>
        <c:numFmt formatCode="ge" sourceLinked="1"/>
        <c:majorTickMark val="none"/>
        <c:minorTickMark val="none"/>
        <c:tickLblPos val="none"/>
        <c:crossAx val="637556448"/>
        <c:crosses val="autoZero"/>
        <c:auto val="1"/>
        <c:lblOffset val="100"/>
        <c:baseTimeUnit val="years"/>
      </c:dateAx>
      <c:valAx>
        <c:axId val="6375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55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102.24</c:v>
                </c:pt>
                <c:pt idx="1">
                  <c:v>102.13</c:v>
                </c:pt>
                <c:pt idx="2">
                  <c:v>104.68</c:v>
                </c:pt>
                <c:pt idx="3">
                  <c:v>104.76</c:v>
                </c:pt>
                <c:pt idx="4">
                  <c:v>100.13</c:v>
                </c:pt>
              </c:numCache>
            </c:numRef>
          </c:val>
        </c:ser>
        <c:dLbls>
          <c:showLegendKey val="0"/>
          <c:showVal val="0"/>
          <c:showCatName val="0"/>
          <c:showSerName val="0"/>
          <c:showPercent val="0"/>
          <c:showBubbleSize val="0"/>
        </c:dLbls>
        <c:gapWidth val="150"/>
        <c:axId val="637557624"/>
        <c:axId val="63755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106.48</c:v>
                </c:pt>
                <c:pt idx="1">
                  <c:v>107.64</c:v>
                </c:pt>
                <c:pt idx="2">
                  <c:v>109.25</c:v>
                </c:pt>
                <c:pt idx="3">
                  <c:v>113.93</c:v>
                </c:pt>
                <c:pt idx="4">
                  <c:v>114.03</c:v>
                </c:pt>
              </c:numCache>
            </c:numRef>
          </c:val>
          <c:smooth val="0"/>
        </c:ser>
        <c:dLbls>
          <c:showLegendKey val="0"/>
          <c:showVal val="0"/>
          <c:showCatName val="0"/>
          <c:showSerName val="0"/>
          <c:showPercent val="0"/>
          <c:showBubbleSize val="0"/>
        </c:dLbls>
        <c:marker val="1"/>
        <c:smooth val="0"/>
        <c:axId val="637557624"/>
        <c:axId val="637558016"/>
      </c:lineChart>
      <c:dateAx>
        <c:axId val="637557624"/>
        <c:scaling>
          <c:orientation val="minMax"/>
        </c:scaling>
        <c:delete val="1"/>
        <c:axPos val="b"/>
        <c:numFmt formatCode="ge" sourceLinked="1"/>
        <c:majorTickMark val="none"/>
        <c:minorTickMark val="none"/>
        <c:tickLblPos val="none"/>
        <c:crossAx val="637558016"/>
        <c:crosses val="autoZero"/>
        <c:auto val="1"/>
        <c:lblOffset val="100"/>
        <c:baseTimeUnit val="years"/>
      </c:dateAx>
      <c:valAx>
        <c:axId val="63755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557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93.03</c:v>
                </c:pt>
                <c:pt idx="1">
                  <c:v>92.3</c:v>
                </c:pt>
                <c:pt idx="2">
                  <c:v>90.45</c:v>
                </c:pt>
                <c:pt idx="3">
                  <c:v>90.04</c:v>
                </c:pt>
                <c:pt idx="4">
                  <c:v>94</c:v>
                </c:pt>
              </c:numCache>
            </c:numRef>
          </c:val>
        </c:ser>
        <c:dLbls>
          <c:showLegendKey val="0"/>
          <c:showVal val="0"/>
          <c:showCatName val="0"/>
          <c:showSerName val="0"/>
          <c:showPercent val="0"/>
          <c:showBubbleSize val="0"/>
        </c:dLbls>
        <c:gapWidth val="150"/>
        <c:axId val="637559192"/>
        <c:axId val="63755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124.63</c:v>
                </c:pt>
                <c:pt idx="1">
                  <c:v>123.36</c:v>
                </c:pt>
                <c:pt idx="2">
                  <c:v>121.96</c:v>
                </c:pt>
                <c:pt idx="3">
                  <c:v>116.77</c:v>
                </c:pt>
                <c:pt idx="4">
                  <c:v>116.93</c:v>
                </c:pt>
              </c:numCache>
            </c:numRef>
          </c:val>
          <c:smooth val="0"/>
        </c:ser>
        <c:dLbls>
          <c:showLegendKey val="0"/>
          <c:showVal val="0"/>
          <c:showCatName val="0"/>
          <c:showSerName val="0"/>
          <c:showPercent val="0"/>
          <c:showBubbleSize val="0"/>
        </c:dLbls>
        <c:marker val="1"/>
        <c:smooth val="0"/>
        <c:axId val="637559192"/>
        <c:axId val="637559584"/>
      </c:lineChart>
      <c:dateAx>
        <c:axId val="637559192"/>
        <c:scaling>
          <c:orientation val="minMax"/>
        </c:scaling>
        <c:delete val="1"/>
        <c:axPos val="b"/>
        <c:numFmt formatCode="ge" sourceLinked="1"/>
        <c:majorTickMark val="none"/>
        <c:minorTickMark val="none"/>
        <c:tickLblPos val="none"/>
        <c:crossAx val="637559584"/>
        <c:crosses val="autoZero"/>
        <c:auto val="1"/>
        <c:lblOffset val="100"/>
        <c:baseTimeUnit val="years"/>
      </c:dateAx>
      <c:valAx>
        <c:axId val="63755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55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大阪府　大阪市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81" t="s">
        <v>1</v>
      </c>
      <c r="C7" s="81"/>
      <c r="D7" s="81"/>
      <c r="E7" s="81"/>
      <c r="F7" s="81"/>
      <c r="G7" s="81"/>
      <c r="H7" s="81"/>
      <c r="I7" s="81" t="s">
        <v>2</v>
      </c>
      <c r="J7" s="81"/>
      <c r="K7" s="81"/>
      <c r="L7" s="81"/>
      <c r="M7" s="81"/>
      <c r="N7" s="81"/>
      <c r="O7" s="81"/>
      <c r="P7" s="81" t="s">
        <v>3</v>
      </c>
      <c r="Q7" s="81"/>
      <c r="R7" s="81"/>
      <c r="S7" s="81"/>
      <c r="T7" s="81"/>
      <c r="U7" s="81"/>
      <c r="V7" s="81"/>
      <c r="W7" s="81" t="s">
        <v>4</v>
      </c>
      <c r="X7" s="81"/>
      <c r="Y7" s="81"/>
      <c r="Z7" s="81"/>
      <c r="AA7" s="81"/>
      <c r="AB7" s="81"/>
      <c r="AC7" s="81"/>
      <c r="AD7" s="3"/>
      <c r="AE7" s="3"/>
      <c r="AF7" s="3"/>
      <c r="AG7" s="3"/>
      <c r="AH7" s="3"/>
      <c r="AI7" s="3"/>
      <c r="AJ7" s="3"/>
      <c r="AK7" s="3"/>
      <c r="AL7" s="81" t="s">
        <v>5</v>
      </c>
      <c r="AM7" s="81"/>
      <c r="AN7" s="81"/>
      <c r="AO7" s="81"/>
      <c r="AP7" s="81"/>
      <c r="AQ7" s="81"/>
      <c r="AR7" s="81"/>
      <c r="AS7" s="81"/>
      <c r="AT7" s="81" t="s">
        <v>6</v>
      </c>
      <c r="AU7" s="81"/>
      <c r="AV7" s="81"/>
      <c r="AW7" s="81"/>
      <c r="AX7" s="81"/>
      <c r="AY7" s="81"/>
      <c r="AZ7" s="81"/>
      <c r="BA7" s="81"/>
      <c r="BB7" s="81" t="s">
        <v>7</v>
      </c>
      <c r="BC7" s="81"/>
      <c r="BD7" s="81"/>
      <c r="BE7" s="81"/>
      <c r="BF7" s="81"/>
      <c r="BG7" s="81"/>
      <c r="BH7" s="81"/>
      <c r="BI7" s="81"/>
      <c r="BJ7" s="3"/>
      <c r="BK7" s="3"/>
      <c r="BL7" s="4" t="s">
        <v>8</v>
      </c>
      <c r="BM7" s="5"/>
      <c r="BN7" s="5"/>
      <c r="BO7" s="5"/>
      <c r="BP7" s="5"/>
      <c r="BQ7" s="5"/>
      <c r="BR7" s="5"/>
      <c r="BS7" s="5"/>
      <c r="BT7" s="5"/>
      <c r="BU7" s="5"/>
      <c r="BV7" s="5"/>
      <c r="BW7" s="5"/>
      <c r="BX7" s="5"/>
      <c r="BY7" s="6"/>
    </row>
    <row r="8" spans="1:78" ht="18.75" customHeight="1" x14ac:dyDescent="0.2">
      <c r="A8" s="2"/>
      <c r="B8" s="82" t="str">
        <f>データ!I6</f>
        <v>法適用</v>
      </c>
      <c r="C8" s="82"/>
      <c r="D8" s="82"/>
      <c r="E8" s="82"/>
      <c r="F8" s="82"/>
      <c r="G8" s="82"/>
      <c r="H8" s="82"/>
      <c r="I8" s="82" t="str">
        <f>データ!J6</f>
        <v>下水道事業</v>
      </c>
      <c r="J8" s="82"/>
      <c r="K8" s="82"/>
      <c r="L8" s="82"/>
      <c r="M8" s="82"/>
      <c r="N8" s="82"/>
      <c r="O8" s="82"/>
      <c r="P8" s="82" t="str">
        <f>データ!K6</f>
        <v>公共下水道</v>
      </c>
      <c r="Q8" s="82"/>
      <c r="R8" s="82"/>
      <c r="S8" s="82"/>
      <c r="T8" s="82"/>
      <c r="U8" s="82"/>
      <c r="V8" s="82"/>
      <c r="W8" s="82" t="str">
        <f>データ!L6</f>
        <v>政令市等</v>
      </c>
      <c r="X8" s="82"/>
      <c r="Y8" s="82"/>
      <c r="Z8" s="82"/>
      <c r="AA8" s="82"/>
      <c r="AB8" s="82"/>
      <c r="AC8" s="82"/>
      <c r="AD8" s="3"/>
      <c r="AE8" s="3"/>
      <c r="AF8" s="3"/>
      <c r="AG8" s="3"/>
      <c r="AH8" s="3"/>
      <c r="AI8" s="3"/>
      <c r="AJ8" s="3"/>
      <c r="AK8" s="3"/>
      <c r="AL8" s="76">
        <f>データ!R6</f>
        <v>2681555</v>
      </c>
      <c r="AM8" s="76"/>
      <c r="AN8" s="76"/>
      <c r="AO8" s="76"/>
      <c r="AP8" s="76"/>
      <c r="AQ8" s="76"/>
      <c r="AR8" s="76"/>
      <c r="AS8" s="76"/>
      <c r="AT8" s="75">
        <f>データ!S6</f>
        <v>225.21</v>
      </c>
      <c r="AU8" s="75"/>
      <c r="AV8" s="75"/>
      <c r="AW8" s="75"/>
      <c r="AX8" s="75"/>
      <c r="AY8" s="75"/>
      <c r="AZ8" s="75"/>
      <c r="BA8" s="75"/>
      <c r="BB8" s="75">
        <f>データ!T6</f>
        <v>11906.91</v>
      </c>
      <c r="BC8" s="75"/>
      <c r="BD8" s="75"/>
      <c r="BE8" s="75"/>
      <c r="BF8" s="75"/>
      <c r="BG8" s="75"/>
      <c r="BH8" s="75"/>
      <c r="BI8" s="75"/>
      <c r="BJ8" s="3"/>
      <c r="BK8" s="3"/>
      <c r="BL8" s="79" t="s">
        <v>9</v>
      </c>
      <c r="BM8" s="80"/>
      <c r="BN8" s="7" t="s">
        <v>10</v>
      </c>
      <c r="BO8" s="8"/>
      <c r="BP8" s="8"/>
      <c r="BQ8" s="8"/>
      <c r="BR8" s="8"/>
      <c r="BS8" s="8"/>
      <c r="BT8" s="8"/>
      <c r="BU8" s="8"/>
      <c r="BV8" s="8"/>
      <c r="BW8" s="8"/>
      <c r="BX8" s="8"/>
      <c r="BY8" s="9"/>
    </row>
    <row r="9" spans="1:78" ht="18.75" customHeight="1" x14ac:dyDescent="0.2">
      <c r="A9" s="2"/>
      <c r="B9" s="81" t="s">
        <v>11</v>
      </c>
      <c r="C9" s="81"/>
      <c r="D9" s="81"/>
      <c r="E9" s="81"/>
      <c r="F9" s="81"/>
      <c r="G9" s="81"/>
      <c r="H9" s="81"/>
      <c r="I9" s="81" t="s">
        <v>12</v>
      </c>
      <c r="J9" s="81"/>
      <c r="K9" s="81"/>
      <c r="L9" s="81"/>
      <c r="M9" s="81"/>
      <c r="N9" s="81"/>
      <c r="O9" s="81"/>
      <c r="P9" s="81" t="s">
        <v>13</v>
      </c>
      <c r="Q9" s="81"/>
      <c r="R9" s="81"/>
      <c r="S9" s="81"/>
      <c r="T9" s="81"/>
      <c r="U9" s="81"/>
      <c r="V9" s="81"/>
      <c r="W9" s="81" t="s">
        <v>14</v>
      </c>
      <c r="X9" s="81"/>
      <c r="Y9" s="81"/>
      <c r="Z9" s="81"/>
      <c r="AA9" s="81"/>
      <c r="AB9" s="81"/>
      <c r="AC9" s="81"/>
      <c r="AD9" s="81" t="s">
        <v>15</v>
      </c>
      <c r="AE9" s="81"/>
      <c r="AF9" s="81"/>
      <c r="AG9" s="81"/>
      <c r="AH9" s="81"/>
      <c r="AI9" s="81"/>
      <c r="AJ9" s="81"/>
      <c r="AK9" s="3"/>
      <c r="AL9" s="81" t="s">
        <v>16</v>
      </c>
      <c r="AM9" s="81"/>
      <c r="AN9" s="81"/>
      <c r="AO9" s="81"/>
      <c r="AP9" s="81"/>
      <c r="AQ9" s="81"/>
      <c r="AR9" s="81"/>
      <c r="AS9" s="81"/>
      <c r="AT9" s="81" t="s">
        <v>17</v>
      </c>
      <c r="AU9" s="81"/>
      <c r="AV9" s="81"/>
      <c r="AW9" s="81"/>
      <c r="AX9" s="81"/>
      <c r="AY9" s="81"/>
      <c r="AZ9" s="81"/>
      <c r="BA9" s="81"/>
      <c r="BB9" s="81" t="s">
        <v>18</v>
      </c>
      <c r="BC9" s="81"/>
      <c r="BD9" s="81"/>
      <c r="BE9" s="81"/>
      <c r="BF9" s="81"/>
      <c r="BG9" s="81"/>
      <c r="BH9" s="81"/>
      <c r="BI9" s="81"/>
      <c r="BJ9" s="3"/>
      <c r="BK9" s="3"/>
      <c r="BL9" s="73" t="s">
        <v>19</v>
      </c>
      <c r="BM9" s="74"/>
      <c r="BN9" s="10" t="s">
        <v>20</v>
      </c>
      <c r="BO9" s="11"/>
      <c r="BP9" s="11"/>
      <c r="BQ9" s="11"/>
      <c r="BR9" s="11"/>
      <c r="BS9" s="11"/>
      <c r="BT9" s="11"/>
      <c r="BU9" s="11"/>
      <c r="BV9" s="11"/>
      <c r="BW9" s="11"/>
      <c r="BX9" s="11"/>
      <c r="BY9" s="12"/>
    </row>
    <row r="10" spans="1:78" ht="18.75" customHeight="1" x14ac:dyDescent="0.2">
      <c r="A10" s="2"/>
      <c r="B10" s="75" t="str">
        <f>データ!M6</f>
        <v>-</v>
      </c>
      <c r="C10" s="75"/>
      <c r="D10" s="75"/>
      <c r="E10" s="75"/>
      <c r="F10" s="75"/>
      <c r="G10" s="75"/>
      <c r="H10" s="75"/>
      <c r="I10" s="75">
        <f>データ!N6</f>
        <v>55.88</v>
      </c>
      <c r="J10" s="75"/>
      <c r="K10" s="75"/>
      <c r="L10" s="75"/>
      <c r="M10" s="75"/>
      <c r="N10" s="75"/>
      <c r="O10" s="75"/>
      <c r="P10" s="75">
        <f>データ!O6</f>
        <v>100</v>
      </c>
      <c r="Q10" s="75"/>
      <c r="R10" s="75"/>
      <c r="S10" s="75"/>
      <c r="T10" s="75"/>
      <c r="U10" s="75"/>
      <c r="V10" s="75"/>
      <c r="W10" s="75">
        <f>データ!P6</f>
        <v>68.540000000000006</v>
      </c>
      <c r="X10" s="75"/>
      <c r="Y10" s="75"/>
      <c r="Z10" s="75"/>
      <c r="AA10" s="75"/>
      <c r="AB10" s="75"/>
      <c r="AC10" s="75"/>
      <c r="AD10" s="76">
        <f>データ!Q6</f>
        <v>1252</v>
      </c>
      <c r="AE10" s="76"/>
      <c r="AF10" s="76"/>
      <c r="AG10" s="76"/>
      <c r="AH10" s="76"/>
      <c r="AI10" s="76"/>
      <c r="AJ10" s="76"/>
      <c r="AK10" s="2"/>
      <c r="AL10" s="76">
        <f>データ!U6</f>
        <v>2683153</v>
      </c>
      <c r="AM10" s="76"/>
      <c r="AN10" s="76"/>
      <c r="AO10" s="76"/>
      <c r="AP10" s="76"/>
      <c r="AQ10" s="76"/>
      <c r="AR10" s="76"/>
      <c r="AS10" s="76"/>
      <c r="AT10" s="75">
        <f>データ!V6</f>
        <v>190.52</v>
      </c>
      <c r="AU10" s="75"/>
      <c r="AV10" s="75"/>
      <c r="AW10" s="75"/>
      <c r="AX10" s="75"/>
      <c r="AY10" s="75"/>
      <c r="AZ10" s="75"/>
      <c r="BA10" s="75"/>
      <c r="BB10" s="75">
        <f>データ!W6</f>
        <v>14083.31</v>
      </c>
      <c r="BC10" s="75"/>
      <c r="BD10" s="75"/>
      <c r="BE10" s="75"/>
      <c r="BF10" s="75"/>
      <c r="BG10" s="75"/>
      <c r="BH10" s="75"/>
      <c r="BI10" s="75"/>
      <c r="BJ10" s="2"/>
      <c r="BK10" s="2"/>
      <c r="BL10" s="77" t="s">
        <v>21</v>
      </c>
      <c r="BM10" s="78"/>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67"/>
      <c r="BN33" s="67"/>
      <c r="BO33" s="67"/>
      <c r="BP33" s="67"/>
      <c r="BQ33" s="67"/>
      <c r="BR33" s="67"/>
      <c r="BS33" s="67"/>
      <c r="BT33" s="67"/>
      <c r="BU33" s="67"/>
      <c r="BV33" s="67"/>
      <c r="BW33" s="67"/>
      <c r="BX33" s="67"/>
      <c r="BY33" s="67"/>
      <c r="BZ33" s="6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9"/>
      <c r="BM34" s="67"/>
      <c r="BN34" s="67"/>
      <c r="BO34" s="67"/>
      <c r="BP34" s="67"/>
      <c r="BQ34" s="67"/>
      <c r="BR34" s="67"/>
      <c r="BS34" s="67"/>
      <c r="BT34" s="67"/>
      <c r="BU34" s="67"/>
      <c r="BV34" s="67"/>
      <c r="BW34" s="67"/>
      <c r="BX34" s="67"/>
      <c r="BY34" s="67"/>
      <c r="BZ34" s="6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9"/>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107</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x14ac:dyDescent="0.2">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86" t="s">
        <v>51</v>
      </c>
      <c r="I3" s="87"/>
      <c r="J3" s="87"/>
      <c r="K3" s="87"/>
      <c r="L3" s="87"/>
      <c r="M3" s="87"/>
      <c r="N3" s="87"/>
      <c r="O3" s="87"/>
      <c r="P3" s="87"/>
      <c r="Q3" s="87"/>
      <c r="R3" s="87"/>
      <c r="S3" s="87"/>
      <c r="T3" s="87"/>
      <c r="U3" s="87"/>
      <c r="V3" s="87"/>
      <c r="W3" s="88"/>
      <c r="X3" s="92" t="s">
        <v>52</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53</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7" x14ac:dyDescent="0.2">
      <c r="A4" s="26" t="s">
        <v>54</v>
      </c>
      <c r="B4" s="28"/>
      <c r="C4" s="28"/>
      <c r="D4" s="28"/>
      <c r="E4" s="28"/>
      <c r="F4" s="28"/>
      <c r="G4" s="28"/>
      <c r="H4" s="89"/>
      <c r="I4" s="90"/>
      <c r="J4" s="90"/>
      <c r="K4" s="90"/>
      <c r="L4" s="90"/>
      <c r="M4" s="90"/>
      <c r="N4" s="90"/>
      <c r="O4" s="90"/>
      <c r="P4" s="90"/>
      <c r="Q4" s="90"/>
      <c r="R4" s="90"/>
      <c r="S4" s="90"/>
      <c r="T4" s="90"/>
      <c r="U4" s="90"/>
      <c r="V4" s="90"/>
      <c r="W4" s="91"/>
      <c r="X4" s="85" t="s">
        <v>55</v>
      </c>
      <c r="Y4" s="85"/>
      <c r="Z4" s="85"/>
      <c r="AA4" s="85"/>
      <c r="AB4" s="85"/>
      <c r="AC4" s="85"/>
      <c r="AD4" s="85"/>
      <c r="AE4" s="85"/>
      <c r="AF4" s="85"/>
      <c r="AG4" s="85"/>
      <c r="AH4" s="85"/>
      <c r="AI4" s="85" t="s">
        <v>56</v>
      </c>
      <c r="AJ4" s="85"/>
      <c r="AK4" s="85"/>
      <c r="AL4" s="85"/>
      <c r="AM4" s="85"/>
      <c r="AN4" s="85"/>
      <c r="AO4" s="85"/>
      <c r="AP4" s="85"/>
      <c r="AQ4" s="85"/>
      <c r="AR4" s="85"/>
      <c r="AS4" s="85"/>
      <c r="AT4" s="85" t="s">
        <v>57</v>
      </c>
      <c r="AU4" s="85"/>
      <c r="AV4" s="85"/>
      <c r="AW4" s="85"/>
      <c r="AX4" s="85"/>
      <c r="AY4" s="85"/>
      <c r="AZ4" s="85"/>
      <c r="BA4" s="85"/>
      <c r="BB4" s="85"/>
      <c r="BC4" s="85"/>
      <c r="BD4" s="85"/>
      <c r="BE4" s="85" t="s">
        <v>58</v>
      </c>
      <c r="BF4" s="85"/>
      <c r="BG4" s="85"/>
      <c r="BH4" s="85"/>
      <c r="BI4" s="85"/>
      <c r="BJ4" s="85"/>
      <c r="BK4" s="85"/>
      <c r="BL4" s="85"/>
      <c r="BM4" s="85"/>
      <c r="BN4" s="85"/>
      <c r="BO4" s="85"/>
      <c r="BP4" s="85" t="s">
        <v>59</v>
      </c>
      <c r="BQ4" s="85"/>
      <c r="BR4" s="85"/>
      <c r="BS4" s="85"/>
      <c r="BT4" s="85"/>
      <c r="BU4" s="85"/>
      <c r="BV4" s="85"/>
      <c r="BW4" s="85"/>
      <c r="BX4" s="85"/>
      <c r="BY4" s="85"/>
      <c r="BZ4" s="85"/>
      <c r="CA4" s="85" t="s">
        <v>60</v>
      </c>
      <c r="CB4" s="85"/>
      <c r="CC4" s="85"/>
      <c r="CD4" s="85"/>
      <c r="CE4" s="85"/>
      <c r="CF4" s="85"/>
      <c r="CG4" s="85"/>
      <c r="CH4" s="85"/>
      <c r="CI4" s="85"/>
      <c r="CJ4" s="85"/>
      <c r="CK4" s="85"/>
      <c r="CL4" s="85" t="s">
        <v>61</v>
      </c>
      <c r="CM4" s="85"/>
      <c r="CN4" s="85"/>
      <c r="CO4" s="85"/>
      <c r="CP4" s="85"/>
      <c r="CQ4" s="85"/>
      <c r="CR4" s="85"/>
      <c r="CS4" s="85"/>
      <c r="CT4" s="85"/>
      <c r="CU4" s="85"/>
      <c r="CV4" s="85"/>
      <c r="CW4" s="85" t="s">
        <v>62</v>
      </c>
      <c r="CX4" s="85"/>
      <c r="CY4" s="85"/>
      <c r="CZ4" s="85"/>
      <c r="DA4" s="85"/>
      <c r="DB4" s="85"/>
      <c r="DC4" s="85"/>
      <c r="DD4" s="85"/>
      <c r="DE4" s="85"/>
      <c r="DF4" s="85"/>
      <c r="DG4" s="85"/>
      <c r="DH4" s="85" t="s">
        <v>63</v>
      </c>
      <c r="DI4" s="85"/>
      <c r="DJ4" s="85"/>
      <c r="DK4" s="85"/>
      <c r="DL4" s="85"/>
      <c r="DM4" s="85"/>
      <c r="DN4" s="85"/>
      <c r="DO4" s="85"/>
      <c r="DP4" s="85"/>
      <c r="DQ4" s="85"/>
      <c r="DR4" s="85"/>
      <c r="DS4" s="85" t="s">
        <v>64</v>
      </c>
      <c r="DT4" s="85"/>
      <c r="DU4" s="85"/>
      <c r="DV4" s="85"/>
      <c r="DW4" s="85"/>
      <c r="DX4" s="85"/>
      <c r="DY4" s="85"/>
      <c r="DZ4" s="85"/>
      <c r="EA4" s="85"/>
      <c r="EB4" s="85"/>
      <c r="EC4" s="85"/>
      <c r="ED4" s="85" t="s">
        <v>65</v>
      </c>
      <c r="EE4" s="85"/>
      <c r="EF4" s="85"/>
      <c r="EG4" s="85"/>
      <c r="EH4" s="85"/>
      <c r="EI4" s="85"/>
      <c r="EJ4" s="85"/>
      <c r="EK4" s="85"/>
      <c r="EL4" s="85"/>
      <c r="EM4" s="85"/>
      <c r="EN4" s="85"/>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2015</v>
      </c>
      <c r="C6" s="31">
        <f t="shared" ref="C6:W6" si="3">C7</f>
        <v>271004</v>
      </c>
      <c r="D6" s="31">
        <f t="shared" si="3"/>
        <v>46</v>
      </c>
      <c r="E6" s="31">
        <f t="shared" si="3"/>
        <v>17</v>
      </c>
      <c r="F6" s="31">
        <f t="shared" si="3"/>
        <v>1</v>
      </c>
      <c r="G6" s="31">
        <f t="shared" si="3"/>
        <v>0</v>
      </c>
      <c r="H6" s="31" t="str">
        <f t="shared" si="3"/>
        <v>大阪府　大阪市</v>
      </c>
      <c r="I6" s="31" t="str">
        <f t="shared" si="3"/>
        <v>法適用</v>
      </c>
      <c r="J6" s="31" t="str">
        <f t="shared" si="3"/>
        <v>下水道事業</v>
      </c>
      <c r="K6" s="31" t="str">
        <f t="shared" si="3"/>
        <v>公共下水道</v>
      </c>
      <c r="L6" s="31" t="str">
        <f t="shared" si="3"/>
        <v>政令市等</v>
      </c>
      <c r="M6" s="32" t="str">
        <f t="shared" si="3"/>
        <v>-</v>
      </c>
      <c r="N6" s="32">
        <f t="shared" si="3"/>
        <v>55.88</v>
      </c>
      <c r="O6" s="32">
        <f t="shared" si="3"/>
        <v>100</v>
      </c>
      <c r="P6" s="32">
        <f t="shared" si="3"/>
        <v>68.540000000000006</v>
      </c>
      <c r="Q6" s="32">
        <f t="shared" si="3"/>
        <v>1252</v>
      </c>
      <c r="R6" s="32">
        <f t="shared" si="3"/>
        <v>2681555</v>
      </c>
      <c r="S6" s="32">
        <f t="shared" si="3"/>
        <v>225.21</v>
      </c>
      <c r="T6" s="32">
        <f t="shared" si="3"/>
        <v>11906.91</v>
      </c>
      <c r="U6" s="32">
        <f t="shared" si="3"/>
        <v>2683153</v>
      </c>
      <c r="V6" s="32">
        <f t="shared" si="3"/>
        <v>190.52</v>
      </c>
      <c r="W6" s="32">
        <f t="shared" si="3"/>
        <v>14083.31</v>
      </c>
      <c r="X6" s="33">
        <f>IF(X7="",NA(),X7)</f>
        <v>103.11</v>
      </c>
      <c r="Y6" s="33">
        <f t="shared" ref="Y6:AG6" si="4">IF(Y7="",NA(),Y7)</f>
        <v>101.5</v>
      </c>
      <c r="Z6" s="33">
        <f t="shared" si="4"/>
        <v>102.94</v>
      </c>
      <c r="AA6" s="33">
        <f t="shared" si="4"/>
        <v>104.2</v>
      </c>
      <c r="AB6" s="33">
        <f t="shared" si="4"/>
        <v>103.84</v>
      </c>
      <c r="AC6" s="33">
        <f t="shared" si="4"/>
        <v>105.54</v>
      </c>
      <c r="AD6" s="33">
        <f t="shared" si="4"/>
        <v>105.85</v>
      </c>
      <c r="AE6" s="33">
        <f t="shared" si="4"/>
        <v>106.98</v>
      </c>
      <c r="AF6" s="33">
        <f t="shared" si="4"/>
        <v>108.24</v>
      </c>
      <c r="AG6" s="33">
        <f t="shared" si="4"/>
        <v>108.59</v>
      </c>
      <c r="AH6" s="32" t="str">
        <f>IF(AH7="","",IF(AH7="-","【-】","【"&amp;SUBSTITUTE(TEXT(AH7,"#,##0.00"),"-","△")&amp;"】"))</f>
        <v>【108.23】</v>
      </c>
      <c r="AI6" s="32">
        <f>IF(AI7="",NA(),AI7)</f>
        <v>0</v>
      </c>
      <c r="AJ6" s="32">
        <f t="shared" ref="AJ6:AR6" si="5">IF(AJ7="",NA(),AJ7)</f>
        <v>0</v>
      </c>
      <c r="AK6" s="32">
        <f t="shared" si="5"/>
        <v>0</v>
      </c>
      <c r="AL6" s="32">
        <f t="shared" si="5"/>
        <v>0</v>
      </c>
      <c r="AM6" s="32">
        <f t="shared" si="5"/>
        <v>0</v>
      </c>
      <c r="AN6" s="33">
        <f t="shared" si="5"/>
        <v>6.77</v>
      </c>
      <c r="AO6" s="33">
        <f t="shared" si="5"/>
        <v>5.72</v>
      </c>
      <c r="AP6" s="33">
        <f t="shared" si="5"/>
        <v>4.09</v>
      </c>
      <c r="AQ6" s="33">
        <f t="shared" si="5"/>
        <v>0.61</v>
      </c>
      <c r="AR6" s="33">
        <f t="shared" si="5"/>
        <v>0.54</v>
      </c>
      <c r="AS6" s="32" t="str">
        <f>IF(AS7="","",IF(AS7="-","【-】","【"&amp;SUBSTITUTE(TEXT(AS7,"#,##0.00"),"-","△")&amp;"】"))</f>
        <v>【4.45】</v>
      </c>
      <c r="AT6" s="33">
        <f>IF(AT7="",NA(),AT7)</f>
        <v>159.74</v>
      </c>
      <c r="AU6" s="33">
        <f t="shared" ref="AU6:BC6" si="6">IF(AU7="",NA(),AU7)</f>
        <v>172.09</v>
      </c>
      <c r="AV6" s="33">
        <f t="shared" si="6"/>
        <v>177.95</v>
      </c>
      <c r="AW6" s="33">
        <f t="shared" si="6"/>
        <v>67.739999999999995</v>
      </c>
      <c r="AX6" s="33">
        <f t="shared" si="6"/>
        <v>72.69</v>
      </c>
      <c r="AY6" s="33">
        <f t="shared" si="6"/>
        <v>178.08</v>
      </c>
      <c r="AZ6" s="33">
        <f t="shared" si="6"/>
        <v>182.39</v>
      </c>
      <c r="BA6" s="33">
        <f t="shared" si="6"/>
        <v>187.05</v>
      </c>
      <c r="BB6" s="33">
        <f t="shared" si="6"/>
        <v>55.68</v>
      </c>
      <c r="BC6" s="33">
        <f t="shared" si="6"/>
        <v>56.18</v>
      </c>
      <c r="BD6" s="32" t="str">
        <f>IF(BD7="","",IF(BD7="-","【-】","【"&amp;SUBSTITUTE(TEXT(BD7,"#,##0.00"),"-","△")&amp;"】"))</f>
        <v>【57.41】</v>
      </c>
      <c r="BE6" s="33">
        <f>IF(BE7="",NA(),BE7)</f>
        <v>580.88</v>
      </c>
      <c r="BF6" s="33">
        <f t="shared" ref="BF6:BN6" si="7">IF(BF7="",NA(),BF7)</f>
        <v>572.63</v>
      </c>
      <c r="BG6" s="33">
        <f t="shared" si="7"/>
        <v>561.16</v>
      </c>
      <c r="BH6" s="33">
        <f t="shared" si="7"/>
        <v>543.19000000000005</v>
      </c>
      <c r="BI6" s="33">
        <f t="shared" si="7"/>
        <v>545.86</v>
      </c>
      <c r="BJ6" s="33">
        <f t="shared" si="7"/>
        <v>696.19</v>
      </c>
      <c r="BK6" s="33">
        <f t="shared" si="7"/>
        <v>671.46</v>
      </c>
      <c r="BL6" s="33">
        <f t="shared" si="7"/>
        <v>644.47</v>
      </c>
      <c r="BM6" s="33">
        <f t="shared" si="7"/>
        <v>627.59</v>
      </c>
      <c r="BN6" s="33">
        <f t="shared" si="7"/>
        <v>594.09</v>
      </c>
      <c r="BO6" s="32" t="str">
        <f>IF(BO7="","",IF(BO7="-","【-】","【"&amp;SUBSTITUTE(TEXT(BO7,"#,##0.00"),"-","△")&amp;"】"))</f>
        <v>【763.62】</v>
      </c>
      <c r="BP6" s="33">
        <f>IF(BP7="",NA(),BP7)</f>
        <v>102.24</v>
      </c>
      <c r="BQ6" s="33">
        <f t="shared" ref="BQ6:BY6" si="8">IF(BQ7="",NA(),BQ7)</f>
        <v>102.13</v>
      </c>
      <c r="BR6" s="33">
        <f t="shared" si="8"/>
        <v>104.68</v>
      </c>
      <c r="BS6" s="33">
        <f t="shared" si="8"/>
        <v>104.76</v>
      </c>
      <c r="BT6" s="33">
        <f t="shared" si="8"/>
        <v>100.13</v>
      </c>
      <c r="BU6" s="33">
        <f t="shared" si="8"/>
        <v>106.48</v>
      </c>
      <c r="BV6" s="33">
        <f t="shared" si="8"/>
        <v>107.64</v>
      </c>
      <c r="BW6" s="33">
        <f t="shared" si="8"/>
        <v>109.25</v>
      </c>
      <c r="BX6" s="33">
        <f t="shared" si="8"/>
        <v>113.93</v>
      </c>
      <c r="BY6" s="33">
        <f t="shared" si="8"/>
        <v>114.03</v>
      </c>
      <c r="BZ6" s="32" t="str">
        <f>IF(BZ7="","",IF(BZ7="-","【-】","【"&amp;SUBSTITUTE(TEXT(BZ7,"#,##0.00"),"-","△")&amp;"】"))</f>
        <v>【98.53】</v>
      </c>
      <c r="CA6" s="33">
        <f>IF(CA7="",NA(),CA7)</f>
        <v>93.03</v>
      </c>
      <c r="CB6" s="33">
        <f t="shared" ref="CB6:CJ6" si="9">IF(CB7="",NA(),CB7)</f>
        <v>92.3</v>
      </c>
      <c r="CC6" s="33">
        <f t="shared" si="9"/>
        <v>90.45</v>
      </c>
      <c r="CD6" s="33">
        <f t="shared" si="9"/>
        <v>90.04</v>
      </c>
      <c r="CE6" s="33">
        <f t="shared" si="9"/>
        <v>94</v>
      </c>
      <c r="CF6" s="33">
        <f t="shared" si="9"/>
        <v>124.63</v>
      </c>
      <c r="CG6" s="33">
        <f t="shared" si="9"/>
        <v>123.36</v>
      </c>
      <c r="CH6" s="33">
        <f t="shared" si="9"/>
        <v>121.96</v>
      </c>
      <c r="CI6" s="33">
        <f t="shared" si="9"/>
        <v>116.77</v>
      </c>
      <c r="CJ6" s="33">
        <f t="shared" si="9"/>
        <v>116.93</v>
      </c>
      <c r="CK6" s="32" t="str">
        <f>IF(CK7="","",IF(CK7="-","【-】","【"&amp;SUBSTITUTE(TEXT(CK7,"#,##0.00"),"-","△")&amp;"】"))</f>
        <v>【139.70】</v>
      </c>
      <c r="CL6" s="33">
        <f>IF(CL7="",NA(),CL7)</f>
        <v>56.37</v>
      </c>
      <c r="CM6" s="33">
        <f t="shared" ref="CM6:CU6" si="10">IF(CM7="",NA(),CM7)</f>
        <v>57.03</v>
      </c>
      <c r="CN6" s="33">
        <f t="shared" si="10"/>
        <v>56.19</v>
      </c>
      <c r="CO6" s="33">
        <f t="shared" si="10"/>
        <v>56.99</v>
      </c>
      <c r="CP6" s="33">
        <f t="shared" si="10"/>
        <v>59.7</v>
      </c>
      <c r="CQ6" s="33">
        <f t="shared" si="10"/>
        <v>59.52</v>
      </c>
      <c r="CR6" s="33">
        <f t="shared" si="10"/>
        <v>57.95</v>
      </c>
      <c r="CS6" s="33">
        <f t="shared" si="10"/>
        <v>59.8</v>
      </c>
      <c r="CT6" s="33">
        <f t="shared" si="10"/>
        <v>59.58</v>
      </c>
      <c r="CU6" s="33">
        <f t="shared" si="10"/>
        <v>58.79</v>
      </c>
      <c r="CV6" s="32" t="str">
        <f>IF(CV7="","",IF(CV7="-","【-】","【"&amp;SUBSTITUTE(TEXT(CV7,"#,##0.00"),"-","△")&amp;"】"))</f>
        <v>【60.01】</v>
      </c>
      <c r="CW6" s="33">
        <f>IF(CW7="",NA(),CW7)</f>
        <v>100</v>
      </c>
      <c r="CX6" s="33">
        <f t="shared" ref="CX6:DF6" si="11">IF(CX7="",NA(),CX7)</f>
        <v>100</v>
      </c>
      <c r="CY6" s="33">
        <f t="shared" si="11"/>
        <v>100</v>
      </c>
      <c r="CZ6" s="33">
        <f t="shared" si="11"/>
        <v>100</v>
      </c>
      <c r="DA6" s="33">
        <f t="shared" si="11"/>
        <v>100</v>
      </c>
      <c r="DB6" s="33">
        <f t="shared" si="11"/>
        <v>98.54</v>
      </c>
      <c r="DC6" s="33">
        <f t="shared" si="11"/>
        <v>98.56</v>
      </c>
      <c r="DD6" s="33">
        <f t="shared" si="11"/>
        <v>98.64</v>
      </c>
      <c r="DE6" s="33">
        <f t="shared" si="11"/>
        <v>98.71</v>
      </c>
      <c r="DF6" s="33">
        <f t="shared" si="11"/>
        <v>98.76</v>
      </c>
      <c r="DG6" s="32" t="str">
        <f>IF(DG7="","",IF(DG7="-","【-】","【"&amp;SUBSTITUTE(TEXT(DG7,"#,##0.00"),"-","△")&amp;"】"))</f>
        <v>【94.73】</v>
      </c>
      <c r="DH6" s="33">
        <f>IF(DH7="",NA(),DH7)</f>
        <v>36.08</v>
      </c>
      <c r="DI6" s="33">
        <f t="shared" ref="DI6:DQ6" si="12">IF(DI7="",NA(),DI7)</f>
        <v>37.01</v>
      </c>
      <c r="DJ6" s="33">
        <f t="shared" si="12"/>
        <v>37.700000000000003</v>
      </c>
      <c r="DK6" s="33">
        <f t="shared" si="12"/>
        <v>47.5</v>
      </c>
      <c r="DL6" s="33">
        <f t="shared" si="12"/>
        <v>48.45</v>
      </c>
      <c r="DM6" s="33">
        <f t="shared" si="12"/>
        <v>29.9</v>
      </c>
      <c r="DN6" s="33">
        <f t="shared" si="12"/>
        <v>30.56</v>
      </c>
      <c r="DO6" s="33">
        <f t="shared" si="12"/>
        <v>31.06</v>
      </c>
      <c r="DP6" s="33">
        <f t="shared" si="12"/>
        <v>42</v>
      </c>
      <c r="DQ6" s="33">
        <f t="shared" si="12"/>
        <v>43.2</v>
      </c>
      <c r="DR6" s="32" t="str">
        <f>IF(DR7="","",IF(DR7="-","【-】","【"&amp;SUBSTITUTE(TEXT(DR7,"#,##0.00"),"-","△")&amp;"】"))</f>
        <v>【36.85】</v>
      </c>
      <c r="DS6" s="33">
        <f>IF(DS7="",NA(),DS7)</f>
        <v>26.45</v>
      </c>
      <c r="DT6" s="33">
        <f t="shared" ref="DT6:EB6" si="13">IF(DT7="",NA(),DT7)</f>
        <v>27.08</v>
      </c>
      <c r="DU6" s="33">
        <f t="shared" si="13"/>
        <v>28.1</v>
      </c>
      <c r="DV6" s="33">
        <f t="shared" si="13"/>
        <v>29.05</v>
      </c>
      <c r="DW6" s="33">
        <f t="shared" si="13"/>
        <v>30.71</v>
      </c>
      <c r="DX6" s="33">
        <f t="shared" si="13"/>
        <v>6.06</v>
      </c>
      <c r="DY6" s="33">
        <f t="shared" si="13"/>
        <v>6.24</v>
      </c>
      <c r="DZ6" s="33">
        <f t="shared" si="13"/>
        <v>6.43</v>
      </c>
      <c r="EA6" s="33">
        <f t="shared" si="13"/>
        <v>6.95</v>
      </c>
      <c r="EB6" s="33">
        <f t="shared" si="13"/>
        <v>7.39</v>
      </c>
      <c r="EC6" s="32" t="str">
        <f>IF(EC7="","",IF(EC7="-","【-】","【"&amp;SUBSTITUTE(TEXT(EC7,"#,##0.00"),"-","△")&amp;"】"))</f>
        <v>【4.56】</v>
      </c>
      <c r="ED6" s="33">
        <f>IF(ED7="",NA(),ED7)</f>
        <v>0.8</v>
      </c>
      <c r="EE6" s="33">
        <f t="shared" ref="EE6:EM6" si="14">IF(EE7="",NA(),EE7)</f>
        <v>0.64</v>
      </c>
      <c r="EF6" s="33">
        <f t="shared" si="14"/>
        <v>0.59</v>
      </c>
      <c r="EG6" s="33">
        <f t="shared" si="14"/>
        <v>0.68</v>
      </c>
      <c r="EH6" s="33">
        <f t="shared" si="14"/>
        <v>0.84</v>
      </c>
      <c r="EI6" s="33">
        <f t="shared" si="14"/>
        <v>0.35</v>
      </c>
      <c r="EJ6" s="33">
        <f t="shared" si="14"/>
        <v>0.35</v>
      </c>
      <c r="EK6" s="33">
        <f t="shared" si="14"/>
        <v>0.37</v>
      </c>
      <c r="EL6" s="33">
        <f t="shared" si="14"/>
        <v>0.38</v>
      </c>
      <c r="EM6" s="33">
        <f t="shared" si="14"/>
        <v>0.35</v>
      </c>
      <c r="EN6" s="32" t="str">
        <f>IF(EN7="","",IF(EN7="-","【-】","【"&amp;SUBSTITUTE(TEXT(EN7,"#,##0.00"),"-","△")&amp;"】"))</f>
        <v>【0.23】</v>
      </c>
    </row>
    <row r="7" spans="1:147" s="34" customFormat="1" x14ac:dyDescent="0.2">
      <c r="A7" s="26"/>
      <c r="B7" s="35">
        <v>2015</v>
      </c>
      <c r="C7" s="35">
        <v>271004</v>
      </c>
      <c r="D7" s="35">
        <v>46</v>
      </c>
      <c r="E7" s="35">
        <v>17</v>
      </c>
      <c r="F7" s="35">
        <v>1</v>
      </c>
      <c r="G7" s="35">
        <v>0</v>
      </c>
      <c r="H7" s="35" t="s">
        <v>96</v>
      </c>
      <c r="I7" s="35" t="s">
        <v>97</v>
      </c>
      <c r="J7" s="35" t="s">
        <v>98</v>
      </c>
      <c r="K7" s="35" t="s">
        <v>99</v>
      </c>
      <c r="L7" s="35" t="s">
        <v>100</v>
      </c>
      <c r="M7" s="36" t="s">
        <v>101</v>
      </c>
      <c r="N7" s="36">
        <v>55.88</v>
      </c>
      <c r="O7" s="36">
        <v>100</v>
      </c>
      <c r="P7" s="36">
        <v>68.540000000000006</v>
      </c>
      <c r="Q7" s="36">
        <v>1252</v>
      </c>
      <c r="R7" s="36">
        <v>2681555</v>
      </c>
      <c r="S7" s="36">
        <v>225.21</v>
      </c>
      <c r="T7" s="36">
        <v>11906.91</v>
      </c>
      <c r="U7" s="36">
        <v>2683153</v>
      </c>
      <c r="V7" s="36">
        <v>190.52</v>
      </c>
      <c r="W7" s="36">
        <v>14083.31</v>
      </c>
      <c r="X7" s="36">
        <v>103.11</v>
      </c>
      <c r="Y7" s="36">
        <v>101.5</v>
      </c>
      <c r="Z7" s="36">
        <v>102.94</v>
      </c>
      <c r="AA7" s="36">
        <v>104.2</v>
      </c>
      <c r="AB7" s="36">
        <v>103.84</v>
      </c>
      <c r="AC7" s="36">
        <v>105.54</v>
      </c>
      <c r="AD7" s="36">
        <v>105.85</v>
      </c>
      <c r="AE7" s="36">
        <v>106.98</v>
      </c>
      <c r="AF7" s="36">
        <v>108.24</v>
      </c>
      <c r="AG7" s="36">
        <v>108.59</v>
      </c>
      <c r="AH7" s="36">
        <v>108.23</v>
      </c>
      <c r="AI7" s="36">
        <v>0</v>
      </c>
      <c r="AJ7" s="36">
        <v>0</v>
      </c>
      <c r="AK7" s="36">
        <v>0</v>
      </c>
      <c r="AL7" s="36">
        <v>0</v>
      </c>
      <c r="AM7" s="36">
        <v>0</v>
      </c>
      <c r="AN7" s="36">
        <v>6.77</v>
      </c>
      <c r="AO7" s="36">
        <v>5.72</v>
      </c>
      <c r="AP7" s="36">
        <v>4.09</v>
      </c>
      <c r="AQ7" s="36">
        <v>0.61</v>
      </c>
      <c r="AR7" s="36">
        <v>0.54</v>
      </c>
      <c r="AS7" s="36">
        <v>4.45</v>
      </c>
      <c r="AT7" s="36">
        <v>159.74</v>
      </c>
      <c r="AU7" s="36">
        <v>172.09</v>
      </c>
      <c r="AV7" s="36">
        <v>177.95</v>
      </c>
      <c r="AW7" s="36">
        <v>67.739999999999995</v>
      </c>
      <c r="AX7" s="36">
        <v>72.69</v>
      </c>
      <c r="AY7" s="36">
        <v>178.08</v>
      </c>
      <c r="AZ7" s="36">
        <v>182.39</v>
      </c>
      <c r="BA7" s="36">
        <v>187.05</v>
      </c>
      <c r="BB7" s="36">
        <v>55.68</v>
      </c>
      <c r="BC7" s="36">
        <v>56.18</v>
      </c>
      <c r="BD7" s="36">
        <v>57.41</v>
      </c>
      <c r="BE7" s="36">
        <v>580.88</v>
      </c>
      <c r="BF7" s="36">
        <v>572.63</v>
      </c>
      <c r="BG7" s="36">
        <v>561.16</v>
      </c>
      <c r="BH7" s="36">
        <v>543.19000000000005</v>
      </c>
      <c r="BI7" s="36">
        <v>545.86</v>
      </c>
      <c r="BJ7" s="36">
        <v>696.19</v>
      </c>
      <c r="BK7" s="36">
        <v>671.46</v>
      </c>
      <c r="BL7" s="36">
        <v>644.47</v>
      </c>
      <c r="BM7" s="36">
        <v>627.59</v>
      </c>
      <c r="BN7" s="36">
        <v>594.09</v>
      </c>
      <c r="BO7" s="36">
        <v>763.62</v>
      </c>
      <c r="BP7" s="36">
        <v>102.24</v>
      </c>
      <c r="BQ7" s="36">
        <v>102.13</v>
      </c>
      <c r="BR7" s="36">
        <v>104.68</v>
      </c>
      <c r="BS7" s="36">
        <v>104.76</v>
      </c>
      <c r="BT7" s="36">
        <v>100.13</v>
      </c>
      <c r="BU7" s="36">
        <v>106.48</v>
      </c>
      <c r="BV7" s="36">
        <v>107.64</v>
      </c>
      <c r="BW7" s="36">
        <v>109.25</v>
      </c>
      <c r="BX7" s="36">
        <v>113.93</v>
      </c>
      <c r="BY7" s="36">
        <v>114.03</v>
      </c>
      <c r="BZ7" s="36">
        <v>98.53</v>
      </c>
      <c r="CA7" s="36">
        <v>93.03</v>
      </c>
      <c r="CB7" s="36">
        <v>92.3</v>
      </c>
      <c r="CC7" s="36">
        <v>90.45</v>
      </c>
      <c r="CD7" s="36">
        <v>90.04</v>
      </c>
      <c r="CE7" s="36">
        <v>94</v>
      </c>
      <c r="CF7" s="36">
        <v>124.63</v>
      </c>
      <c r="CG7" s="36">
        <v>123.36</v>
      </c>
      <c r="CH7" s="36">
        <v>121.96</v>
      </c>
      <c r="CI7" s="36">
        <v>116.77</v>
      </c>
      <c r="CJ7" s="36">
        <v>116.93</v>
      </c>
      <c r="CK7" s="36">
        <v>139.69999999999999</v>
      </c>
      <c r="CL7" s="36">
        <v>56.37</v>
      </c>
      <c r="CM7" s="36">
        <v>57.03</v>
      </c>
      <c r="CN7" s="36">
        <v>56.19</v>
      </c>
      <c r="CO7" s="36">
        <v>56.99</v>
      </c>
      <c r="CP7" s="36">
        <v>59.7</v>
      </c>
      <c r="CQ7" s="36">
        <v>59.52</v>
      </c>
      <c r="CR7" s="36">
        <v>57.95</v>
      </c>
      <c r="CS7" s="36">
        <v>59.8</v>
      </c>
      <c r="CT7" s="36">
        <v>59.58</v>
      </c>
      <c r="CU7" s="36">
        <v>58.79</v>
      </c>
      <c r="CV7" s="36">
        <v>60.01</v>
      </c>
      <c r="CW7" s="36">
        <v>100</v>
      </c>
      <c r="CX7" s="36">
        <v>100</v>
      </c>
      <c r="CY7" s="36">
        <v>100</v>
      </c>
      <c r="CZ7" s="36">
        <v>100</v>
      </c>
      <c r="DA7" s="36">
        <v>100</v>
      </c>
      <c r="DB7" s="36">
        <v>98.54</v>
      </c>
      <c r="DC7" s="36">
        <v>98.56</v>
      </c>
      <c r="DD7" s="36">
        <v>98.64</v>
      </c>
      <c r="DE7" s="36">
        <v>98.71</v>
      </c>
      <c r="DF7" s="36">
        <v>98.76</v>
      </c>
      <c r="DG7" s="36">
        <v>94.73</v>
      </c>
      <c r="DH7" s="36">
        <v>36.08</v>
      </c>
      <c r="DI7" s="36">
        <v>37.01</v>
      </c>
      <c r="DJ7" s="36">
        <v>37.700000000000003</v>
      </c>
      <c r="DK7" s="36">
        <v>47.5</v>
      </c>
      <c r="DL7" s="36">
        <v>48.45</v>
      </c>
      <c r="DM7" s="36">
        <v>29.9</v>
      </c>
      <c r="DN7" s="36">
        <v>30.56</v>
      </c>
      <c r="DO7" s="36">
        <v>31.06</v>
      </c>
      <c r="DP7" s="36">
        <v>42</v>
      </c>
      <c r="DQ7" s="36">
        <v>43.2</v>
      </c>
      <c r="DR7" s="36">
        <v>36.85</v>
      </c>
      <c r="DS7" s="36">
        <v>26.45</v>
      </c>
      <c r="DT7" s="36">
        <v>27.08</v>
      </c>
      <c r="DU7" s="36">
        <v>28.1</v>
      </c>
      <c r="DV7" s="36">
        <v>29.05</v>
      </c>
      <c r="DW7" s="36">
        <v>30.71</v>
      </c>
      <c r="DX7" s="36">
        <v>6.06</v>
      </c>
      <c r="DY7" s="36">
        <v>6.24</v>
      </c>
      <c r="DZ7" s="36">
        <v>6.43</v>
      </c>
      <c r="EA7" s="36">
        <v>6.95</v>
      </c>
      <c r="EB7" s="36">
        <v>7.39</v>
      </c>
      <c r="EC7" s="36">
        <v>4.5599999999999996</v>
      </c>
      <c r="ED7" s="36">
        <v>0.8</v>
      </c>
      <c r="EE7" s="36">
        <v>0.64</v>
      </c>
      <c r="EF7" s="36">
        <v>0.59</v>
      </c>
      <c r="EG7" s="36">
        <v>0.68</v>
      </c>
      <c r="EH7" s="36">
        <v>0.84</v>
      </c>
      <c r="EI7" s="36">
        <v>0.35</v>
      </c>
      <c r="EJ7" s="36">
        <v>0.35</v>
      </c>
      <c r="EK7" s="36">
        <v>0.37</v>
      </c>
      <c r="EL7" s="36">
        <v>0.38</v>
      </c>
      <c r="EM7" s="36">
        <v>0.35</v>
      </c>
      <c r="EN7" s="36">
        <v>0.23</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2017-02-16T00:11:18Z</cp:lastPrinted>
  <dcterms:created xsi:type="dcterms:W3CDTF">2017-02-08T02:36:17Z</dcterms:created>
  <dcterms:modified xsi:type="dcterms:W3CDTF">2017-02-27T05:57:44Z</dcterms:modified>
  <cp:category/>
</cp:coreProperties>
</file>