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7大阪府堺市\"/>
    </mc:Choice>
  </mc:AlternateContent>
  <workbookProtection workbookAlgorithmName="SHA-512" workbookHashValue="YoTfEXt2hyYA06gCYlnGKS5GafxO/VgMWDPS5W//y9s86mYzFvK5Lub8Izxw/AYLxWXn/86Fm0YTMsIXfSYKpQ==" workbookSaltValue="rkX1RCD9cw+X18J+YLpp6w==" workbookSpinCount="100000" lockStructure="1"/>
  <bookViews>
    <workbookView xWindow="0" yWindow="0" windowWidth="2073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<sst xmlns="http://schemas.openxmlformats.org/spreadsheetml/2006/main" count="220" uniqueCount="107">
  <si>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</si>
  <si>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</si>
  <si>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</si>
  <si>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</si>
  <si>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</si>
  <si>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</si>
  <si>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</si>
  <si>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</si>
  <si>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</si>
  <si>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</si>
  <si>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</si>
  <si>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</si>
  <si>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</si>
  <si>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</si>
  <si>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</si>
  <si>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</si>
  <si>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</si>
  <si>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</si>
  <si>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</si>
  <si>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</si>
  <si>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</si>
  <si>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</si>
  <si>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</si>
  <si>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</si>
  <si>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</si>
  <si>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</si>
  <si>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</si>
  <si>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</si>
  <si>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</si>
  <si>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</si>
  <si>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</si>
  <si>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</si>
  <si>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</si>
  <si>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</si>
  <si>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</si>
  <si>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</si>
  <si>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</si>
  <si>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</si>
  <si>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</si>
  <si>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</si>
  <si>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</si>
  <si>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</si>
  <si>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</si>
  <si>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</si>
  <si>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</si>
  <si>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</si>
  <si>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</si>
  <si>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</si>
  <si>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</si>
  <si>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</si>
  <si>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</si>
  <si>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</si>
  <si>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</si>
  <si>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</si>
  <si>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</si>
  <si>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</si>
  <si>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</si>
  <si>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</si>
  <si>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</si>
  <si>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</si>
  <si>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</si>
  <si>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</si>
  <si>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</si>
  <si>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</si>
  <si>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</si>
  <si>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</si>
  <si>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</si>
  <si>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</si>
  <si>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</si>
  <si>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</si>
  <si>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</si>
  <si>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</si>
  <si>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</si>
  <si>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</si>
  <si>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</si>
  <si>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</si>
  <si>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</si>
  <si>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</si>
  <si>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</si>
  <si>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</si>
  <si>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</si>
  <si>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</si>
  <si>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</si>
  <si>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</si>
  <si>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</si>
  <si>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</si>
  <si>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</si>
  <si>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</si>
  <si>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</si>
  <si>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</si>
  <si>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</si>
  <si>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</si>
  <si>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</si>
  <si>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大阪広域水道企業団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</si>
  <si>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</si>
  <si>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</si>
  <si>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</si>
  <si>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</si>
  <si>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</si>
  <si>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</si>
  <si>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</si>
  <si>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</si>
  <si>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</si>
  <si>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</si>
  <si>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
② 【管路経年化率】
　類似団体平均値を上回る数値となり、施設の老朽化が進んでいる。この要因は、管路総延長の約6割が法定耐用年数40年を超えた経年管であることによる。
③ 【管路更新率】
　類似団体平均値に比べ低い状況となっている。需要者である府内市町村へ安定的に水道用水を供給しながら管路更新を実施するため、現在は、管路更新に先立ち、代替送水能力を確保するためのバイパス送水管を整備しているところであり、管路更新率は低くなっている。
　管路更新については、バイパス送水管の整備が完了した後、次期整備計画において、本格的に着手する予定である。</t>
    <phoneticPr fontId="4"/>
  </si>
  <si>
    <t>① 【経常収支比率】
　期間中常に100％を超え、経常収益で経常費用を賄えている。また、平成25年度以降は、類似団体平均値をやや上回る水準で推移しており、健全経営を維持している。
② 【累積欠損金比率】
　旧大阪府水道部において、平成22年度に資産整理による特別損失を計上したため、高い割合で推移している。一方、事業運営のための資金が確保されていることや、累積欠損金は期間中において着実に減少し、その解消の見通しも立てていることから、今後も健全経営が維持できる見込みである。
③ 【流動比率】
　平成26年度以降は、地方公営企業会計制度の見直しに伴うワンイヤールールの適用により、値は大きく変動しているが、期間中を通じて短期的な債務に対する支払能力は維持している。
④ 【企業債残高対給水収益比率】
　期間中ほぼ横ばいに推移している。類似団体に比べ低い水準であり、他の指標の状況を勘案すると企業債の規模に大きな問題はないと判断している。
⑤ 【料金回収率】
　期間中常に100％を超えており、平成25年度以降は経常費用の減少により給水原価が抑制されたため、本指標は上昇し、類似団体とほぼ同程度の水準で推移しており、健全な経営を維持している。
⑥ 【給水原価】
　類似団体平均値とほぼ同程度で推移していたが、平成25年度以降は経常費用が減少したため、より低い水準となっている。
⑦ 【施設利用率】
　類似団体平均値と同程度であり、近年の水需要の減少により、減少傾向となっている。当面は、水需要の減少に伴い、施設利用率も低下すると見込んでいる。
⑧ 【有収率】
　ほぼ100％で推移している。水道施設の適切な維持管理による漏水防止対策や効率的な送水運用により、高い水準を維持している。</t>
    <phoneticPr fontId="4"/>
  </si>
  <si>
    <t xml:space="preserve">　今後の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これらの施設更新・整備を進めながら、累積欠損金の早期解消を図りつつ、引き続き健全経営の維持に努める。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</si>
</sst>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0.09</c:v>
                </c:pt>
                <c:pt idx="1">
                  <c:v>0.24</c:v>
                </c:pt>
                <c:pt idx="2">
                  <c:v>0.03</c:v>
                </c:pt>
                <c:pt idx="3">
                  <c:v>0.01</c:v>
                </c:pt>
                <c:pt idx="4" formatCode="#,##0.00;&quot;△&quot;#,##0.00">
                  <c:v>0</c:v>
                </c:pt>
              </c:numCache>
            </c:numRef>
          </c:val>
        </c:ser>
        <c:dLbls>
          <c:showLegendKey val="0"/>
          <c:showVal val="0"/>
          <c:showCatName val="0"/>
          <c:showSerName val="0"/>
          <c:showPercent val="0"/>
          <c:showBubbleSize val="0"/>
        </c:dLbls>
        <c:gapWidth val="150"/>
        <c:axId val="145065776"/>
        <c:axId val="22100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5065776"/>
        <c:axId val="221008168"/>
      </c:lineChart>
      <c:dateAx>
        <c:axId val="145065776"/>
        <c:scaling>
          <c:orientation val="minMax"/>
        </c:scaling>
        <c:delete val="1"/>
        <c:axPos val="b"/>
        <c:numFmt formatCode="ge" sourceLinked="1"/>
        <c:majorTickMark val="none"/>
        <c:minorTickMark val="none"/>
        <c:tickLblPos val="none"/>
        <c:crossAx val="221008168"/>
        <c:crosses val="autoZero"/>
        <c:auto val="1"/>
        <c:lblOffset val="100"/>
        <c:baseTimeUnit val="years"/>
      </c:dateAx>
      <c:valAx>
        <c:axId val="22100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6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62.26</c:v>
                </c:pt>
                <c:pt idx="1">
                  <c:v>61.85</c:v>
                </c:pt>
                <c:pt idx="2">
                  <c:v>61.86</c:v>
                </c:pt>
                <c:pt idx="3">
                  <c:v>60.68</c:v>
                </c:pt>
                <c:pt idx="4">
                  <c:v>60.83</c:v>
                </c:pt>
              </c:numCache>
            </c:numRef>
          </c:val>
        </c:ser>
        <c:dLbls>
          <c:showLegendKey val="0"/>
          <c:showVal val="0"/>
          <c:showCatName val="0"/>
          <c:showSerName val="0"/>
          <c:showPercent val="0"/>
          <c:showBubbleSize val="0"/>
        </c:dLbls>
        <c:gapWidth val="150"/>
        <c:axId val="379058584"/>
        <c:axId val="3790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379058584"/>
        <c:axId val="379058976"/>
      </c:lineChart>
      <c:dateAx>
        <c:axId val="379058584"/>
        <c:scaling>
          <c:orientation val="minMax"/>
        </c:scaling>
        <c:delete val="1"/>
        <c:axPos val="b"/>
        <c:numFmt formatCode="ge" sourceLinked="1"/>
        <c:majorTickMark val="none"/>
        <c:minorTickMark val="none"/>
        <c:tickLblPos val="none"/>
        <c:crossAx val="379058976"/>
        <c:crosses val="autoZero"/>
        <c:auto val="1"/>
        <c:lblOffset val="100"/>
        <c:baseTimeUnit val="years"/>
      </c:dateAx>
      <c:valAx>
        <c:axId val="3790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5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99.94</c:v>
                </c:pt>
                <c:pt idx="1">
                  <c:v>99.95</c:v>
                </c:pt>
                <c:pt idx="2">
                  <c:v>99.99</c:v>
                </c:pt>
                <c:pt idx="3">
                  <c:v>99.96</c:v>
                </c:pt>
                <c:pt idx="4">
                  <c:v>99.98</c:v>
                </c:pt>
              </c:numCache>
            </c:numRef>
          </c:val>
        </c:ser>
        <c:dLbls>
          <c:showLegendKey val="0"/>
          <c:showVal val="0"/>
          <c:showCatName val="0"/>
          <c:showSerName val="0"/>
          <c:showPercent val="0"/>
          <c:showBubbleSize val="0"/>
        </c:dLbls>
        <c:gapWidth val="150"/>
        <c:axId val="379132056"/>
        <c:axId val="3791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379132056"/>
        <c:axId val="379132448"/>
      </c:lineChart>
      <c:dateAx>
        <c:axId val="379132056"/>
        <c:scaling>
          <c:orientation val="minMax"/>
        </c:scaling>
        <c:delete val="1"/>
        <c:axPos val="b"/>
        <c:numFmt formatCode="ge" sourceLinked="1"/>
        <c:majorTickMark val="none"/>
        <c:minorTickMark val="none"/>
        <c:tickLblPos val="none"/>
        <c:crossAx val="379132448"/>
        <c:crosses val="autoZero"/>
        <c:auto val="1"/>
        <c:lblOffset val="100"/>
        <c:baseTimeUnit val="years"/>
      </c:dateAx>
      <c:valAx>
        <c:axId val="3791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3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103.18</c:v>
                </c:pt>
                <c:pt idx="1">
                  <c:v>104.95</c:v>
                </c:pt>
                <c:pt idx="2">
                  <c:v>118.05</c:v>
                </c:pt>
                <c:pt idx="3">
                  <c:v>116.15</c:v>
                </c:pt>
                <c:pt idx="4">
                  <c:v>117.36</c:v>
                </c:pt>
              </c:numCache>
            </c:numRef>
          </c:val>
        </c:ser>
        <c:dLbls>
          <c:showLegendKey val="0"/>
          <c:showVal val="0"/>
          <c:showCatName val="0"/>
          <c:showSerName val="0"/>
          <c:showPercent val="0"/>
          <c:showBubbleSize val="0"/>
        </c:dLbls>
        <c:gapWidth val="150"/>
        <c:axId val="220970608"/>
        <c:axId val="22052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20970608"/>
        <c:axId val="220523112"/>
      </c:lineChart>
      <c:dateAx>
        <c:axId val="220970608"/>
        <c:scaling>
          <c:orientation val="minMax"/>
        </c:scaling>
        <c:delete val="1"/>
        <c:axPos val="b"/>
        <c:numFmt formatCode="ge" sourceLinked="1"/>
        <c:majorTickMark val="none"/>
        <c:minorTickMark val="none"/>
        <c:tickLblPos val="none"/>
        <c:crossAx val="220523112"/>
        <c:crosses val="autoZero"/>
        <c:auto val="1"/>
        <c:lblOffset val="100"/>
        <c:baseTimeUnit val="years"/>
      </c:dateAx>
      <c:valAx>
        <c:axId val="220523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97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46.49</c:v>
                </c:pt>
                <c:pt idx="1">
                  <c:v>47.89</c:v>
                </c:pt>
                <c:pt idx="2">
                  <c:v>49.62</c:v>
                </c:pt>
                <c:pt idx="3">
                  <c:v>59.11</c:v>
                </c:pt>
                <c:pt idx="4">
                  <c:v>60.27</c:v>
                </c:pt>
              </c:numCache>
            </c:numRef>
          </c:val>
        </c:ser>
        <c:dLbls>
          <c:showLegendKey val="0"/>
          <c:showVal val="0"/>
          <c:showCatName val="0"/>
          <c:showSerName val="0"/>
          <c:showPercent val="0"/>
          <c:showBubbleSize val="0"/>
        </c:dLbls>
        <c:gapWidth val="150"/>
        <c:axId val="220777304"/>
        <c:axId val="22167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20777304"/>
        <c:axId val="221672912"/>
      </c:lineChart>
      <c:dateAx>
        <c:axId val="220777304"/>
        <c:scaling>
          <c:orientation val="minMax"/>
        </c:scaling>
        <c:delete val="1"/>
        <c:axPos val="b"/>
        <c:numFmt formatCode="ge" sourceLinked="1"/>
        <c:majorTickMark val="none"/>
        <c:minorTickMark val="none"/>
        <c:tickLblPos val="none"/>
        <c:crossAx val="221672912"/>
        <c:crosses val="autoZero"/>
        <c:auto val="1"/>
        <c:lblOffset val="100"/>
        <c:baseTimeUnit val="years"/>
      </c:dateAx>
      <c:valAx>
        <c:axId val="22167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7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51.83</c:v>
                </c:pt>
                <c:pt idx="1">
                  <c:v>56.8</c:v>
                </c:pt>
                <c:pt idx="2">
                  <c:v>58.87</c:v>
                </c:pt>
                <c:pt idx="3">
                  <c:v>59.09</c:v>
                </c:pt>
                <c:pt idx="4">
                  <c:v>59.63</c:v>
                </c:pt>
              </c:numCache>
            </c:numRef>
          </c:val>
        </c:ser>
        <c:dLbls>
          <c:showLegendKey val="0"/>
          <c:showVal val="0"/>
          <c:showCatName val="0"/>
          <c:showSerName val="0"/>
          <c:showPercent val="0"/>
          <c:showBubbleSize val="0"/>
        </c:dLbls>
        <c:gapWidth val="150"/>
        <c:axId val="221740152"/>
        <c:axId val="22148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1740152"/>
        <c:axId val="221487192"/>
      </c:lineChart>
      <c:dateAx>
        <c:axId val="221740152"/>
        <c:scaling>
          <c:orientation val="minMax"/>
        </c:scaling>
        <c:delete val="1"/>
        <c:axPos val="b"/>
        <c:numFmt formatCode="ge" sourceLinked="1"/>
        <c:majorTickMark val="none"/>
        <c:minorTickMark val="none"/>
        <c:tickLblPos val="none"/>
        <c:crossAx val="221487192"/>
        <c:crosses val="autoZero"/>
        <c:auto val="1"/>
        <c:lblOffset val="100"/>
        <c:baseTimeUnit val="years"/>
      </c:dateAx>
      <c:valAx>
        <c:axId val="22148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99.4</c:v>
                </c:pt>
                <c:pt idx="1">
                  <c:v>96.79</c:v>
                </c:pt>
                <c:pt idx="2">
                  <c:v>85.52</c:v>
                </c:pt>
                <c:pt idx="3">
                  <c:v>51.39</c:v>
                </c:pt>
                <c:pt idx="4">
                  <c:v>34.97</c:v>
                </c:pt>
              </c:numCache>
            </c:numRef>
          </c:val>
        </c:ser>
        <c:dLbls>
          <c:showLegendKey val="0"/>
          <c:showVal val="0"/>
          <c:showCatName val="0"/>
          <c:showSerName val="0"/>
          <c:showPercent val="0"/>
          <c:showBubbleSize val="0"/>
        </c:dLbls>
        <c:gapWidth val="150"/>
        <c:axId val="221506464"/>
        <c:axId val="22150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21506464"/>
        <c:axId val="221506856"/>
      </c:lineChart>
      <c:dateAx>
        <c:axId val="221506464"/>
        <c:scaling>
          <c:orientation val="minMax"/>
        </c:scaling>
        <c:delete val="1"/>
        <c:axPos val="b"/>
        <c:numFmt formatCode="ge" sourceLinked="1"/>
        <c:majorTickMark val="none"/>
        <c:minorTickMark val="none"/>
        <c:tickLblPos val="none"/>
        <c:crossAx val="221506856"/>
        <c:crosses val="autoZero"/>
        <c:auto val="1"/>
        <c:lblOffset val="100"/>
        <c:baseTimeUnit val="years"/>
      </c:dateAx>
      <c:valAx>
        <c:axId val="22150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5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381.8</c:v>
                </c:pt>
                <c:pt idx="1">
                  <c:v>429.08</c:v>
                </c:pt>
                <c:pt idx="2">
                  <c:v>428.66</c:v>
                </c:pt>
                <c:pt idx="3">
                  <c:v>145.5</c:v>
                </c:pt>
                <c:pt idx="4">
                  <c:v>132.97999999999999</c:v>
                </c:pt>
              </c:numCache>
            </c:numRef>
          </c:val>
        </c:ser>
        <c:dLbls>
          <c:showLegendKey val="0"/>
          <c:showVal val="0"/>
          <c:showCatName val="0"/>
          <c:showSerName val="0"/>
          <c:showPercent val="0"/>
          <c:showBubbleSize val="0"/>
        </c:dLbls>
        <c:gapWidth val="150"/>
        <c:axId val="221508032"/>
        <c:axId val="22150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1508032"/>
        <c:axId val="221508424"/>
      </c:lineChart>
      <c:dateAx>
        <c:axId val="221508032"/>
        <c:scaling>
          <c:orientation val="minMax"/>
        </c:scaling>
        <c:delete val="1"/>
        <c:axPos val="b"/>
        <c:numFmt formatCode="ge" sourceLinked="1"/>
        <c:majorTickMark val="none"/>
        <c:minorTickMark val="none"/>
        <c:tickLblPos val="none"/>
        <c:crossAx val="221508424"/>
        <c:crosses val="autoZero"/>
        <c:auto val="1"/>
        <c:lblOffset val="100"/>
        <c:baseTimeUnit val="years"/>
      </c:dateAx>
      <c:valAx>
        <c:axId val="221508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5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284.89</c:v>
                </c:pt>
                <c:pt idx="1">
                  <c:v>273.13</c:v>
                </c:pt>
                <c:pt idx="2">
                  <c:v>279.39</c:v>
                </c:pt>
                <c:pt idx="3">
                  <c:v>277.81</c:v>
                </c:pt>
                <c:pt idx="4">
                  <c:v>284.10000000000002</c:v>
                </c:pt>
              </c:numCache>
            </c:numRef>
          </c:val>
        </c:ser>
        <c:dLbls>
          <c:showLegendKey val="0"/>
          <c:showVal val="0"/>
          <c:showCatName val="0"/>
          <c:showSerName val="0"/>
          <c:showPercent val="0"/>
          <c:showBubbleSize val="0"/>
        </c:dLbls>
        <c:gapWidth val="150"/>
        <c:axId val="220094528"/>
        <c:axId val="22009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0094528"/>
        <c:axId val="220094136"/>
      </c:lineChart>
      <c:dateAx>
        <c:axId val="220094528"/>
        <c:scaling>
          <c:orientation val="minMax"/>
        </c:scaling>
        <c:delete val="1"/>
        <c:axPos val="b"/>
        <c:numFmt formatCode="ge" sourceLinked="1"/>
        <c:majorTickMark val="none"/>
        <c:minorTickMark val="none"/>
        <c:tickLblPos val="none"/>
        <c:crossAx val="220094136"/>
        <c:crosses val="autoZero"/>
        <c:auto val="1"/>
        <c:lblOffset val="100"/>
        <c:baseTimeUnit val="years"/>
      </c:dateAx>
      <c:valAx>
        <c:axId val="220094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0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102.04</c:v>
                </c:pt>
                <c:pt idx="1">
                  <c:v>104.02</c:v>
                </c:pt>
                <c:pt idx="2">
                  <c:v>117.06</c:v>
                </c:pt>
                <c:pt idx="3">
                  <c:v>116.03</c:v>
                </c:pt>
                <c:pt idx="4">
                  <c:v>117.41</c:v>
                </c:pt>
              </c:numCache>
            </c:numRef>
          </c:val>
        </c:ser>
        <c:dLbls>
          <c:showLegendKey val="0"/>
          <c:showVal val="0"/>
          <c:showCatName val="0"/>
          <c:showSerName val="0"/>
          <c:showPercent val="0"/>
          <c:showBubbleSize val="0"/>
        </c:dLbls>
        <c:gapWidth val="150"/>
        <c:axId val="221506072"/>
        <c:axId val="2215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1506072"/>
        <c:axId val="221509600"/>
      </c:lineChart>
      <c:dateAx>
        <c:axId val="221506072"/>
        <c:scaling>
          <c:orientation val="minMax"/>
        </c:scaling>
        <c:delete val="1"/>
        <c:axPos val="b"/>
        <c:numFmt formatCode="ge" sourceLinked="1"/>
        <c:majorTickMark val="none"/>
        <c:minorTickMark val="none"/>
        <c:tickLblPos val="none"/>
        <c:crossAx val="221509600"/>
        <c:crosses val="autoZero"/>
        <c:auto val="1"/>
        <c:lblOffset val="100"/>
        <c:baseTimeUnit val="years"/>
      </c:dateAx>
      <c:valAx>
        <c:axId val="2215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0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76.44</c:v>
                </c:pt>
                <c:pt idx="1">
                  <c:v>74.98</c:v>
                </c:pt>
                <c:pt idx="2">
                  <c:v>64.069999999999993</c:v>
                </c:pt>
                <c:pt idx="3">
                  <c:v>64.64</c:v>
                </c:pt>
                <c:pt idx="4">
                  <c:v>63.88</c:v>
                </c:pt>
              </c:numCache>
            </c:numRef>
          </c:val>
        </c:ser>
        <c:dLbls>
          <c:showLegendKey val="0"/>
          <c:showVal val="0"/>
          <c:showCatName val="0"/>
          <c:showSerName val="0"/>
          <c:showPercent val="0"/>
          <c:showBubbleSize val="0"/>
        </c:dLbls>
        <c:gapWidth val="150"/>
        <c:axId val="379057016"/>
        <c:axId val="3790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379057016"/>
        <c:axId val="379057408"/>
      </c:lineChart>
      <c:dateAx>
        <c:axId val="379057016"/>
        <c:scaling>
          <c:orientation val="minMax"/>
        </c:scaling>
        <c:delete val="1"/>
        <c:axPos val="b"/>
        <c:numFmt formatCode="ge" sourceLinked="1"/>
        <c:majorTickMark val="none"/>
        <c:minorTickMark val="none"/>
        <c:tickLblPos val="none"/>
        <c:crossAx val="379057408"/>
        <c:crosses val="autoZero"/>
        <c:auto val="1"/>
        <c:lblOffset val="100"/>
        <c:baseTimeUnit val="years"/>
      </c:dateAx>
      <c:valAx>
        <c:axId val="3790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5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47" sqref="BL47:BZ63"/>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大阪府　大阪広域水道企業団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54.94</v>
      </c>
      <c r="K10" s="57"/>
      <c r="L10" s="57"/>
      <c r="M10" s="57"/>
      <c r="N10" s="57"/>
      <c r="O10" s="57"/>
      <c r="P10" s="57"/>
      <c r="Q10" s="57"/>
      <c r="R10" s="57">
        <f>データ!O6</f>
        <v>99.79</v>
      </c>
      <c r="S10" s="57"/>
      <c r="T10" s="57"/>
      <c r="U10" s="57"/>
      <c r="V10" s="57"/>
      <c r="W10" s="57"/>
      <c r="X10" s="57"/>
      <c r="Y10" s="57"/>
      <c r="Z10" s="65">
        <f>データ!P6</f>
        <v>0</v>
      </c>
      <c r="AA10" s="65"/>
      <c r="AB10" s="65"/>
      <c r="AC10" s="65"/>
      <c r="AD10" s="65"/>
      <c r="AE10" s="65"/>
      <c r="AF10" s="65"/>
      <c r="AG10" s="65"/>
      <c r="AH10" s="2"/>
      <c r="AI10" s="65">
        <f>データ!T6</f>
        <v>6163917</v>
      </c>
      <c r="AJ10" s="65"/>
      <c r="AK10" s="65"/>
      <c r="AL10" s="65"/>
      <c r="AM10" s="65"/>
      <c r="AN10" s="65"/>
      <c r="AO10" s="65"/>
      <c r="AP10" s="65"/>
      <c r="AQ10" s="57">
        <f>データ!U6</f>
        <v>1099.8</v>
      </c>
      <c r="AR10" s="57"/>
      <c r="AS10" s="57"/>
      <c r="AT10" s="57"/>
      <c r="AU10" s="57"/>
      <c r="AV10" s="57"/>
      <c r="AW10" s="57"/>
      <c r="AX10" s="57"/>
      <c r="AY10" s="57">
        <f>データ!V6</f>
        <v>5604.58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278688</v>
      </c>
      <c r="D6" s="31">
        <f t="shared" si="3"/>
        <v>46</v>
      </c>
      <c r="E6" s="31">
        <f t="shared" si="3"/>
        <v>1</v>
      </c>
      <c r="F6" s="31">
        <f t="shared" si="3"/>
        <v>0</v>
      </c>
      <c r="G6" s="31">
        <f t="shared" si="3"/>
        <v>2</v>
      </c>
      <c r="H6" s="31" t="str">
        <f t="shared" si="3"/>
        <v>大阪府　大阪広域水道企業団</v>
      </c>
      <c r="I6" s="31" t="str">
        <f t="shared" si="3"/>
        <v>法適用</v>
      </c>
      <c r="J6" s="31" t="str">
        <f t="shared" si="3"/>
        <v>水道事業</v>
      </c>
      <c r="K6" s="31" t="str">
        <f t="shared" si="3"/>
        <v>用水供給事業</v>
      </c>
      <c r="L6" s="31" t="str">
        <f t="shared" si="3"/>
        <v>B</v>
      </c>
      <c r="M6" s="32" t="str">
        <f t="shared" si="3"/>
        <v>-</v>
      </c>
      <c r="N6" s="32">
        <f t="shared" si="3"/>
        <v>54.94</v>
      </c>
      <c r="O6" s="32">
        <f t="shared" si="3"/>
        <v>99.79</v>
      </c>
      <c r="P6" s="32">
        <f t="shared" si="3"/>
        <v>0</v>
      </c>
      <c r="Q6" s="32" t="str">
        <f t="shared" si="3"/>
        <v>-</v>
      </c>
      <c r="R6" s="32" t="str">
        <f t="shared" si="3"/>
        <v>-</v>
      </c>
      <c r="S6" s="32" t="str">
        <f t="shared" si="3"/>
        <v>-</v>
      </c>
      <c r="T6" s="32">
        <f t="shared" si="3"/>
        <v>6163917</v>
      </c>
      <c r="U6" s="32">
        <f t="shared" si="3"/>
        <v>1099.8</v>
      </c>
      <c r="V6" s="32">
        <f t="shared" si="3"/>
        <v>5604.58</v>
      </c>
      <c r="W6" s="33">
        <f>IF(W7="",NA(),W7)</f>
        <v>103.18</v>
      </c>
      <c r="X6" s="33">
        <f t="shared" ref="X6:AF6" si="4">IF(X7="",NA(),X7)</f>
        <v>104.95</v>
      </c>
      <c r="Y6" s="33">
        <f t="shared" si="4"/>
        <v>118.05</v>
      </c>
      <c r="Z6" s="33">
        <f t="shared" si="4"/>
        <v>116.15</v>
      </c>
      <c r="AA6" s="33">
        <f t="shared" si="4"/>
        <v>117.36</v>
      </c>
      <c r="AB6" s="33">
        <f t="shared" si="4"/>
        <v>111.78</v>
      </c>
      <c r="AC6" s="33">
        <f t="shared" si="4"/>
        <v>113.16</v>
      </c>
      <c r="AD6" s="33">
        <f t="shared" si="4"/>
        <v>113.88</v>
      </c>
      <c r="AE6" s="33">
        <f t="shared" si="4"/>
        <v>113.47</v>
      </c>
      <c r="AF6" s="33">
        <f t="shared" si="4"/>
        <v>113.33</v>
      </c>
      <c r="AG6" s="32" t="str">
        <f>IF(AG7="","",IF(AG7="-","【-】","【"&amp;SUBSTITUTE(TEXT(AG7,"#,##0.00"),"-","△")&amp;"】"))</f>
        <v>【113.33】</v>
      </c>
      <c r="AH6" s="33">
        <f>IF(AH7="",NA(),AH7)</f>
        <v>99.4</v>
      </c>
      <c r="AI6" s="33">
        <f t="shared" ref="AI6:AQ6" si="5">IF(AI7="",NA(),AI7)</f>
        <v>96.79</v>
      </c>
      <c r="AJ6" s="33">
        <f t="shared" si="5"/>
        <v>85.52</v>
      </c>
      <c r="AK6" s="33">
        <f t="shared" si="5"/>
        <v>51.39</v>
      </c>
      <c r="AL6" s="33">
        <f t="shared" si="5"/>
        <v>34.97</v>
      </c>
      <c r="AM6" s="33">
        <f t="shared" si="5"/>
        <v>25.8</v>
      </c>
      <c r="AN6" s="33">
        <f t="shared" si="5"/>
        <v>23.57</v>
      </c>
      <c r="AO6" s="33">
        <f t="shared" si="5"/>
        <v>21.34</v>
      </c>
      <c r="AP6" s="33">
        <f t="shared" si="5"/>
        <v>16.89</v>
      </c>
      <c r="AQ6" s="33">
        <f t="shared" si="5"/>
        <v>17.39</v>
      </c>
      <c r="AR6" s="32" t="str">
        <f>IF(AR7="","",IF(AR7="-","【-】","【"&amp;SUBSTITUTE(TEXT(AR7,"#,##0.00"),"-","△")&amp;"】"))</f>
        <v>【17.39】</v>
      </c>
      <c r="AS6" s="33">
        <f>IF(AS7="",NA(),AS7)</f>
        <v>381.8</v>
      </c>
      <c r="AT6" s="33">
        <f t="shared" ref="AT6:BB6" si="6">IF(AT7="",NA(),AT7)</f>
        <v>429.08</v>
      </c>
      <c r="AU6" s="33">
        <f t="shared" si="6"/>
        <v>428.66</v>
      </c>
      <c r="AV6" s="33">
        <f t="shared" si="6"/>
        <v>145.5</v>
      </c>
      <c r="AW6" s="33">
        <f t="shared" si="6"/>
        <v>132.97999999999999</v>
      </c>
      <c r="AX6" s="33">
        <f t="shared" si="6"/>
        <v>720.62</v>
      </c>
      <c r="AY6" s="33">
        <f t="shared" si="6"/>
        <v>654.97</v>
      </c>
      <c r="AZ6" s="33">
        <f t="shared" si="6"/>
        <v>634.53</v>
      </c>
      <c r="BA6" s="33">
        <f t="shared" si="6"/>
        <v>200.22</v>
      </c>
      <c r="BB6" s="33">
        <f t="shared" si="6"/>
        <v>212.95</v>
      </c>
      <c r="BC6" s="32" t="str">
        <f>IF(BC7="","",IF(BC7="-","【-】","【"&amp;SUBSTITUTE(TEXT(BC7,"#,##0.00"),"-","△")&amp;"】"))</f>
        <v>【212.95】</v>
      </c>
      <c r="BD6" s="33">
        <f>IF(BD7="",NA(),BD7)</f>
        <v>284.89</v>
      </c>
      <c r="BE6" s="33">
        <f t="shared" ref="BE6:BM6" si="7">IF(BE7="",NA(),BE7)</f>
        <v>273.13</v>
      </c>
      <c r="BF6" s="33">
        <f t="shared" si="7"/>
        <v>279.39</v>
      </c>
      <c r="BG6" s="33">
        <f t="shared" si="7"/>
        <v>277.81</v>
      </c>
      <c r="BH6" s="33">
        <f t="shared" si="7"/>
        <v>284.10000000000002</v>
      </c>
      <c r="BI6" s="33">
        <f t="shared" si="7"/>
        <v>415.99</v>
      </c>
      <c r="BJ6" s="33">
        <f t="shared" si="7"/>
        <v>383.75</v>
      </c>
      <c r="BK6" s="33">
        <f t="shared" si="7"/>
        <v>368.94</v>
      </c>
      <c r="BL6" s="33">
        <f t="shared" si="7"/>
        <v>351.06</v>
      </c>
      <c r="BM6" s="33">
        <f t="shared" si="7"/>
        <v>333.48</v>
      </c>
      <c r="BN6" s="32" t="str">
        <f>IF(BN7="","",IF(BN7="-","【-】","【"&amp;SUBSTITUTE(TEXT(BN7,"#,##0.00"),"-","△")&amp;"】"))</f>
        <v>【333.48】</v>
      </c>
      <c r="BO6" s="33">
        <f>IF(BO7="",NA(),BO7)</f>
        <v>102.04</v>
      </c>
      <c r="BP6" s="33">
        <f t="shared" ref="BP6:BX6" si="8">IF(BP7="",NA(),BP7)</f>
        <v>104.02</v>
      </c>
      <c r="BQ6" s="33">
        <f t="shared" si="8"/>
        <v>117.06</v>
      </c>
      <c r="BR6" s="33">
        <f t="shared" si="8"/>
        <v>116.03</v>
      </c>
      <c r="BS6" s="33">
        <f t="shared" si="8"/>
        <v>117.41</v>
      </c>
      <c r="BT6" s="33">
        <f t="shared" si="8"/>
        <v>108.61</v>
      </c>
      <c r="BU6" s="33">
        <f t="shared" si="8"/>
        <v>110.39</v>
      </c>
      <c r="BV6" s="33">
        <f t="shared" si="8"/>
        <v>111.12</v>
      </c>
      <c r="BW6" s="33">
        <f t="shared" si="8"/>
        <v>112.92</v>
      </c>
      <c r="BX6" s="33">
        <f t="shared" si="8"/>
        <v>112.81</v>
      </c>
      <c r="BY6" s="32" t="str">
        <f>IF(BY7="","",IF(BY7="-","【-】","【"&amp;SUBSTITUTE(TEXT(BY7,"#,##0.00"),"-","△")&amp;"】"))</f>
        <v>【112.81】</v>
      </c>
      <c r="BZ6" s="33">
        <f>IF(BZ7="",NA(),BZ7)</f>
        <v>76.44</v>
      </c>
      <c r="CA6" s="33">
        <f t="shared" ref="CA6:CI6" si="9">IF(CA7="",NA(),CA7)</f>
        <v>74.98</v>
      </c>
      <c r="CB6" s="33">
        <f t="shared" si="9"/>
        <v>64.069999999999993</v>
      </c>
      <c r="CC6" s="33">
        <f t="shared" si="9"/>
        <v>64.64</v>
      </c>
      <c r="CD6" s="33">
        <f t="shared" si="9"/>
        <v>63.88</v>
      </c>
      <c r="CE6" s="33">
        <f t="shared" si="9"/>
        <v>78.760000000000005</v>
      </c>
      <c r="CF6" s="33">
        <f t="shared" si="9"/>
        <v>76.81</v>
      </c>
      <c r="CG6" s="33">
        <f t="shared" si="9"/>
        <v>75.75</v>
      </c>
      <c r="CH6" s="33">
        <f t="shared" si="9"/>
        <v>75.3</v>
      </c>
      <c r="CI6" s="33">
        <f t="shared" si="9"/>
        <v>75.3</v>
      </c>
      <c r="CJ6" s="32" t="str">
        <f>IF(CJ7="","",IF(CJ7="-","【-】","【"&amp;SUBSTITUTE(TEXT(CJ7,"#,##0.00"),"-","△")&amp;"】"))</f>
        <v>【75.30】</v>
      </c>
      <c r="CK6" s="33">
        <f>IF(CK7="",NA(),CK7)</f>
        <v>62.26</v>
      </c>
      <c r="CL6" s="33">
        <f t="shared" ref="CL6:CT6" si="10">IF(CL7="",NA(),CL7)</f>
        <v>61.85</v>
      </c>
      <c r="CM6" s="33">
        <f t="shared" si="10"/>
        <v>61.86</v>
      </c>
      <c r="CN6" s="33">
        <f t="shared" si="10"/>
        <v>60.68</v>
      </c>
      <c r="CO6" s="33">
        <f t="shared" si="10"/>
        <v>60.83</v>
      </c>
      <c r="CP6" s="33">
        <f t="shared" si="10"/>
        <v>63.73</v>
      </c>
      <c r="CQ6" s="33">
        <f t="shared" si="10"/>
        <v>64.55</v>
      </c>
      <c r="CR6" s="33">
        <f t="shared" si="10"/>
        <v>64.12</v>
      </c>
      <c r="CS6" s="33">
        <f t="shared" si="10"/>
        <v>62.69</v>
      </c>
      <c r="CT6" s="33">
        <f t="shared" si="10"/>
        <v>61.82</v>
      </c>
      <c r="CU6" s="32" t="str">
        <f>IF(CU7="","",IF(CU7="-","【-】","【"&amp;SUBSTITUTE(TEXT(CU7,"#,##0.00"),"-","△")&amp;"】"))</f>
        <v>【61.82】</v>
      </c>
      <c r="CV6" s="33">
        <f>IF(CV7="",NA(),CV7)</f>
        <v>99.94</v>
      </c>
      <c r="CW6" s="33">
        <f t="shared" ref="CW6:DE6" si="11">IF(CW7="",NA(),CW7)</f>
        <v>99.95</v>
      </c>
      <c r="CX6" s="33">
        <f t="shared" si="11"/>
        <v>99.99</v>
      </c>
      <c r="CY6" s="33">
        <f t="shared" si="11"/>
        <v>99.96</v>
      </c>
      <c r="CZ6" s="33">
        <f t="shared" si="11"/>
        <v>99.98</v>
      </c>
      <c r="DA6" s="33">
        <f t="shared" si="11"/>
        <v>99.96</v>
      </c>
      <c r="DB6" s="33">
        <f t="shared" si="11"/>
        <v>99.93</v>
      </c>
      <c r="DC6" s="33">
        <f t="shared" si="11"/>
        <v>100.12</v>
      </c>
      <c r="DD6" s="33">
        <f t="shared" si="11"/>
        <v>100.12</v>
      </c>
      <c r="DE6" s="33">
        <f t="shared" si="11"/>
        <v>100.03</v>
      </c>
      <c r="DF6" s="32" t="str">
        <f>IF(DF7="","",IF(DF7="-","【-】","【"&amp;SUBSTITUTE(TEXT(DF7,"#,##0.00"),"-","△")&amp;"】"))</f>
        <v>【100.03】</v>
      </c>
      <c r="DG6" s="33">
        <f>IF(DG7="",NA(),DG7)</f>
        <v>46.49</v>
      </c>
      <c r="DH6" s="33">
        <f t="shared" ref="DH6:DP6" si="12">IF(DH7="",NA(),DH7)</f>
        <v>47.89</v>
      </c>
      <c r="DI6" s="33">
        <f t="shared" si="12"/>
        <v>49.62</v>
      </c>
      <c r="DJ6" s="33">
        <f t="shared" si="12"/>
        <v>59.11</v>
      </c>
      <c r="DK6" s="33">
        <f t="shared" si="12"/>
        <v>60.27</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51.83</v>
      </c>
      <c r="DS6" s="33">
        <f t="shared" ref="DS6:EA6" si="13">IF(DS7="",NA(),DS7)</f>
        <v>56.8</v>
      </c>
      <c r="DT6" s="33">
        <f t="shared" si="13"/>
        <v>58.87</v>
      </c>
      <c r="DU6" s="33">
        <f t="shared" si="13"/>
        <v>59.09</v>
      </c>
      <c r="DV6" s="33">
        <f t="shared" si="13"/>
        <v>59.63</v>
      </c>
      <c r="DW6" s="33">
        <f t="shared" si="13"/>
        <v>9.98</v>
      </c>
      <c r="DX6" s="33">
        <f t="shared" si="13"/>
        <v>12.13</v>
      </c>
      <c r="DY6" s="33">
        <f t="shared" si="13"/>
        <v>13.72</v>
      </c>
      <c r="DZ6" s="33">
        <f t="shared" si="13"/>
        <v>16.77</v>
      </c>
      <c r="EA6" s="33">
        <f t="shared" si="13"/>
        <v>18.05</v>
      </c>
      <c r="EB6" s="32" t="str">
        <f>IF(EB7="","",IF(EB7="-","【-】","【"&amp;SUBSTITUTE(TEXT(EB7,"#,##0.00"),"-","△")&amp;"】"))</f>
        <v>【18.05】</v>
      </c>
      <c r="EC6" s="33">
        <f>IF(EC7="",NA(),EC7)</f>
        <v>0.09</v>
      </c>
      <c r="ED6" s="33">
        <f t="shared" ref="ED6:EL6" si="14">IF(ED7="",NA(),ED7)</f>
        <v>0.24</v>
      </c>
      <c r="EE6" s="33">
        <f t="shared" si="14"/>
        <v>0.03</v>
      </c>
      <c r="EF6" s="33">
        <f t="shared" si="14"/>
        <v>0.01</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278688</v>
      </c>
      <c r="D7" s="35">
        <v>46</v>
      </c>
      <c r="E7" s="35">
        <v>1</v>
      </c>
      <c r="F7" s="35">
        <v>0</v>
      </c>
      <c r="G7" s="35">
        <v>2</v>
      </c>
      <c r="H7" s="35" t="s">
        <v>93</v>
      </c>
      <c r="I7" s="35" t="s">
        <v>94</v>
      </c>
      <c r="J7" s="35" t="s">
        <v>95</v>
      </c>
      <c r="K7" s="35" t="s">
        <v>96</v>
      </c>
      <c r="L7" s="35" t="s">
        <v>97</v>
      </c>
      <c r="M7" s="36" t="s">
        <v>98</v>
      </c>
      <c r="N7" s="36">
        <v>54.94</v>
      </c>
      <c r="O7" s="36">
        <v>99.79</v>
      </c>
      <c r="P7" s="36">
        <v>0</v>
      </c>
      <c r="Q7" s="36" t="s">
        <v>98</v>
      </c>
      <c r="R7" s="36" t="s">
        <v>98</v>
      </c>
      <c r="S7" s="36" t="s">
        <v>98</v>
      </c>
      <c r="T7" s="36">
        <v>6163917</v>
      </c>
      <c r="U7" s="36">
        <v>1099.8</v>
      </c>
      <c r="V7" s="36">
        <v>5604.58</v>
      </c>
      <c r="W7" s="36">
        <v>103.18</v>
      </c>
      <c r="X7" s="36">
        <v>104.95</v>
      </c>
      <c r="Y7" s="36">
        <v>118.05</v>
      </c>
      <c r="Z7" s="36">
        <v>116.15</v>
      </c>
      <c r="AA7" s="36">
        <v>117.36</v>
      </c>
      <c r="AB7" s="36">
        <v>111.78</v>
      </c>
      <c r="AC7" s="36">
        <v>113.16</v>
      </c>
      <c r="AD7" s="36">
        <v>113.88</v>
      </c>
      <c r="AE7" s="36">
        <v>113.47</v>
      </c>
      <c r="AF7" s="36">
        <v>113.33</v>
      </c>
      <c r="AG7" s="36">
        <v>113.33</v>
      </c>
      <c r="AH7" s="36">
        <v>99.4</v>
      </c>
      <c r="AI7" s="36">
        <v>96.79</v>
      </c>
      <c r="AJ7" s="36">
        <v>85.52</v>
      </c>
      <c r="AK7" s="36">
        <v>51.39</v>
      </c>
      <c r="AL7" s="36">
        <v>34.97</v>
      </c>
      <c r="AM7" s="36">
        <v>25.8</v>
      </c>
      <c r="AN7" s="36">
        <v>23.57</v>
      </c>
      <c r="AO7" s="36">
        <v>21.34</v>
      </c>
      <c r="AP7" s="36">
        <v>16.89</v>
      </c>
      <c r="AQ7" s="36">
        <v>17.39</v>
      </c>
      <c r="AR7" s="36">
        <v>17.39</v>
      </c>
      <c r="AS7" s="36">
        <v>381.8</v>
      </c>
      <c r="AT7" s="36">
        <v>429.08</v>
      </c>
      <c r="AU7" s="36">
        <v>428.66</v>
      </c>
      <c r="AV7" s="36">
        <v>145.5</v>
      </c>
      <c r="AW7" s="36">
        <v>132.97999999999999</v>
      </c>
      <c r="AX7" s="36">
        <v>720.62</v>
      </c>
      <c r="AY7" s="36">
        <v>654.97</v>
      </c>
      <c r="AZ7" s="36">
        <v>634.53</v>
      </c>
      <c r="BA7" s="36">
        <v>200.22</v>
      </c>
      <c r="BB7" s="36">
        <v>212.95</v>
      </c>
      <c r="BC7" s="36">
        <v>212.95</v>
      </c>
      <c r="BD7" s="36">
        <v>284.89</v>
      </c>
      <c r="BE7" s="36">
        <v>273.13</v>
      </c>
      <c r="BF7" s="36">
        <v>279.39</v>
      </c>
      <c r="BG7" s="36">
        <v>277.81</v>
      </c>
      <c r="BH7" s="36">
        <v>284.10000000000002</v>
      </c>
      <c r="BI7" s="36">
        <v>415.99</v>
      </c>
      <c r="BJ7" s="36">
        <v>383.75</v>
      </c>
      <c r="BK7" s="36">
        <v>368.94</v>
      </c>
      <c r="BL7" s="36">
        <v>351.06</v>
      </c>
      <c r="BM7" s="36">
        <v>333.48</v>
      </c>
      <c r="BN7" s="36">
        <v>333.48</v>
      </c>
      <c r="BO7" s="36">
        <v>102.04</v>
      </c>
      <c r="BP7" s="36">
        <v>104.02</v>
      </c>
      <c r="BQ7" s="36">
        <v>117.06</v>
      </c>
      <c r="BR7" s="36">
        <v>116.03</v>
      </c>
      <c r="BS7" s="36">
        <v>117.41</v>
      </c>
      <c r="BT7" s="36">
        <v>108.61</v>
      </c>
      <c r="BU7" s="36">
        <v>110.39</v>
      </c>
      <c r="BV7" s="36">
        <v>111.12</v>
      </c>
      <c r="BW7" s="36">
        <v>112.92</v>
      </c>
      <c r="BX7" s="36">
        <v>112.81</v>
      </c>
      <c r="BY7" s="36">
        <v>112.81</v>
      </c>
      <c r="BZ7" s="36">
        <v>76.44</v>
      </c>
      <c r="CA7" s="36">
        <v>74.98</v>
      </c>
      <c r="CB7" s="36">
        <v>64.069999999999993</v>
      </c>
      <c r="CC7" s="36">
        <v>64.64</v>
      </c>
      <c r="CD7" s="36">
        <v>63.88</v>
      </c>
      <c r="CE7" s="36">
        <v>78.760000000000005</v>
      </c>
      <c r="CF7" s="36">
        <v>76.81</v>
      </c>
      <c r="CG7" s="36">
        <v>75.75</v>
      </c>
      <c r="CH7" s="36">
        <v>75.3</v>
      </c>
      <c r="CI7" s="36">
        <v>75.3</v>
      </c>
      <c r="CJ7" s="36">
        <v>75.3</v>
      </c>
      <c r="CK7" s="36">
        <v>62.26</v>
      </c>
      <c r="CL7" s="36">
        <v>61.85</v>
      </c>
      <c r="CM7" s="36">
        <v>61.86</v>
      </c>
      <c r="CN7" s="36">
        <v>60.68</v>
      </c>
      <c r="CO7" s="36">
        <v>60.83</v>
      </c>
      <c r="CP7" s="36">
        <v>63.73</v>
      </c>
      <c r="CQ7" s="36">
        <v>64.55</v>
      </c>
      <c r="CR7" s="36">
        <v>64.12</v>
      </c>
      <c r="CS7" s="36">
        <v>62.69</v>
      </c>
      <c r="CT7" s="36">
        <v>61.82</v>
      </c>
      <c r="CU7" s="36">
        <v>61.82</v>
      </c>
      <c r="CV7" s="36">
        <v>99.94</v>
      </c>
      <c r="CW7" s="36">
        <v>99.95</v>
      </c>
      <c r="CX7" s="36">
        <v>99.99</v>
      </c>
      <c r="CY7" s="36">
        <v>99.96</v>
      </c>
      <c r="CZ7" s="36">
        <v>99.98</v>
      </c>
      <c r="DA7" s="36">
        <v>99.96</v>
      </c>
      <c r="DB7" s="36">
        <v>99.93</v>
      </c>
      <c r="DC7" s="36">
        <v>100.12</v>
      </c>
      <c r="DD7" s="36">
        <v>100.12</v>
      </c>
      <c r="DE7" s="36">
        <v>100.03</v>
      </c>
      <c r="DF7" s="36">
        <v>100.03</v>
      </c>
      <c r="DG7" s="36">
        <v>46.49</v>
      </c>
      <c r="DH7" s="36">
        <v>47.89</v>
      </c>
      <c r="DI7" s="36">
        <v>49.62</v>
      </c>
      <c r="DJ7" s="36">
        <v>59.11</v>
      </c>
      <c r="DK7" s="36">
        <v>60.27</v>
      </c>
      <c r="DL7" s="36">
        <v>37.549999999999997</v>
      </c>
      <c r="DM7" s="36">
        <v>38.86</v>
      </c>
      <c r="DN7" s="36">
        <v>39.81</v>
      </c>
      <c r="DO7" s="36">
        <v>51.44</v>
      </c>
      <c r="DP7" s="36">
        <v>52.4</v>
      </c>
      <c r="DQ7" s="36">
        <v>52.4</v>
      </c>
      <c r="DR7" s="36">
        <v>51.83</v>
      </c>
      <c r="DS7" s="36">
        <v>56.8</v>
      </c>
      <c r="DT7" s="36">
        <v>58.87</v>
      </c>
      <c r="DU7" s="36">
        <v>59.09</v>
      </c>
      <c r="DV7" s="36">
        <v>59.63</v>
      </c>
      <c r="DW7" s="36">
        <v>9.98</v>
      </c>
      <c r="DX7" s="36">
        <v>12.13</v>
      </c>
      <c r="DY7" s="36">
        <v>13.72</v>
      </c>
      <c r="DZ7" s="36">
        <v>16.77</v>
      </c>
      <c r="EA7" s="36">
        <v>18.05</v>
      </c>
      <c r="EB7" s="36">
        <v>18.05</v>
      </c>
      <c r="EC7" s="36">
        <v>0.09</v>
      </c>
      <c r="ED7" s="36">
        <v>0.24</v>
      </c>
      <c r="EE7" s="36">
        <v>0.03</v>
      </c>
      <c r="EF7" s="36">
        <v>0.01</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2017-02-15T00:30:28Z</cp:lastPrinted>
  <dcterms:created xsi:type="dcterms:W3CDTF">2017-02-01T08:45:05Z</dcterms:created>
  <dcterms:modified xsi:type="dcterms:W3CDTF">2017-02-27T05:34:18Z</dcterms:modified>
</cp:coreProperties>
</file>