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33岡山県岡山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Z10" i="4" s="1"/>
  <c r="O6" i="5"/>
  <c r="N6" i="5"/>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AY8" i="4"/>
  <c r="AI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<sst xmlns="http://schemas.openxmlformats.org/spreadsheetml/2006/main" count="217" uniqueCount="107">
  <si>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</si>
  <si>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</si>
  <si>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</si>
  <si>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</si>
  <si>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</si>
  <si>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</si>
  <si>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</si>
  <si>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</si>
  <si>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</si>
  <si>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</si>
  <si>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</si>
  <si>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</si>
  <si>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</si>
  <si>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</si>
  <si>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</si>
  <si>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</si>
  <si>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</si>
  <si>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</si>
  <si>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</si>
  <si>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</si>
  <si>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</si>
  <si>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</si>
  <si>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</si>
  <si>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</si>
  <si>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</si>
  <si>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</si>
  <si>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</si>
  <si>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</si>
  <si>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</si>
  <si>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</si>
  <si>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</si>
  <si>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</si>
  <si>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</si>
  <si>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</si>
  <si>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</si>
  <si>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</si>
  <si>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</si>
  <si>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</si>
  <si>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</si>
  <si>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</si>
  <si>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</si>
  <si>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</si>
  <si>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</si>
  <si>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</si>
  <si>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</si>
  <si>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</si>
  <si>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</si>
  <si>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</si>
  <si>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</si>
  <si>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</si>
  <si>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</si>
  <si>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</si>
  <si>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</si>
  <si>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</si>
  <si>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</si>
  <si>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</si>
  <si>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</si>
  <si>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</si>
  <si>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</si>
  <si>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</si>
  <si>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</si>
  <si>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</si>
  <si>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</si>
  <si>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</si>
  <si>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</si>
  <si>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</si>
  <si>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</si>
  <si>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</si>
  <si>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</si>
  <si>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</si>
  <si>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</si>
  <si>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</si>
  <si>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</si>
  <si>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</si>
  <si>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</si>
  <si>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</si>
  <si>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</si>
  <si>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</si>
  <si>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</si>
  <si>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</si>
  <si>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</si>
  <si>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</si>
  <si>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</si>
  <si>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</si>
  <si>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</si>
  <si>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</si>
  <si>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</si>
  <si>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</si>
  <si>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</si>
  <si>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</si>
  <si>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</si>
  <si>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</si>
  <si>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</si>
  <si>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</si>
  <si>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</si>
  <si>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</si>
  <si>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</si>
  <si>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</si>
  <si>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</si>
  <si>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</si>
  <si>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</si>
  <si>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</si>
  <si>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</si>
  <si>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</si>
  <si>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経営の健全性・効率性については、全般的には概ね良好な数値を示している。
　「④企業債残高給水収益比率」については、類似団体平均、全国平均と比較すると低い値を示している。本市では平成２９年度から平成３８年度の１０年間を計画期間とする水道事業総合基本計画（アクアプラン２０１７）の中で、企業債残高の縮減と計画的な借り入れを目標に掲げており、施設・管路の更新とのバランスを考慮しつつ、引き続きこの方向を維持していくこととしている。
　「⑦施設利用率」については、類似団体平均、全国平均と比較すると高い値を示しており、施設利用の効率化は図れているものの、数値は減少傾向にあり、需給の状況を踏まえ計画的に見直しを進める必要がある。
　「⑧有収率」については、全国平均と同水準であるものの、類似団体平均と比較し低い値に留まっている。その一因としては、寒波の影響により漏水量が増加したことと、経年化管路の増加が挙げられる。寒波対応については事前広報や組織内体制を強化している。また、経年化管路への対応については、アセットマネジメント(管路機能評価)手法により計画的な管路更新を進めており、今後もこれを踏襲していくことで指標値の向上に努めていく。</t>
    <phoneticPr fontId="4"/>
  </si>
  <si>
    <t>　老朽化の状況については、「①有形固定資産減価償却率」は、概ね類似団体平均程度であるものの、「②管路経年化率」が類似団体平均、全国平均のいずれと比較しても高く経年化が進んでいる。さらに「③管路更新率」も類似団体平均より低くなっている。これらは１１０年を超える本市水道の歴史の古さや政令指定都市の中では最大の給水区域をカバーする管路布設エリアの広範さ等がその要因として推察される。
　老朽化した施設・管路の更新及び耐震化は、アクアプラン２０１７の中でも最重点事項としている。アセットマネジメント(管路機能評価)手法を用いて今後も計画的な更新を進めるとともに、震災等における被害の軽減化にも努めていく。</t>
    <phoneticPr fontId="4"/>
  </si>
  <si>
    <t>　少子高齢化の進展、節水機器の普及などに伴い、配水量は減少傾向が続いていることから、今後更なる給水収益の減少により経営の健全性を示す指標の下落が想定される。一方で、老朽化した施設や管路の更新需要は高いことから、アクアプラン２０１７においても、引き続き行財政改革の実行、アセットマネジメントを活用した施設・管路の整備など効率的な事業運営に努め、水道への安心と信頼を更に高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</si>
</sst>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1.1000000000000001</c:v>
                </c:pt>
                <c:pt idx="1">
                  <c:v>1.23</c:v>
                </c:pt>
                <c:pt idx="2">
                  <c:v>1.29</c:v>
                </c:pt>
                <c:pt idx="3">
                  <c:v>1.1399999999999999</c:v>
                </c:pt>
                <c:pt idx="4">
                  <c:v>0.98</c:v>
                </c:pt>
              </c:numCache>
            </c:numRef>
          </c:val>
        </c:ser>
        <c:dLbls>
          <c:showLegendKey val="0"/>
          <c:showVal val="0"/>
          <c:showCatName val="0"/>
          <c:showSerName val="0"/>
          <c:showPercent val="0"/>
          <c:showBubbleSize val="0"/>
        </c:dLbls>
        <c:gapWidth val="150"/>
        <c:axId val="215834120"/>
        <c:axId val="21502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5834120"/>
        <c:axId val="215022960"/>
      </c:lineChart>
      <c:dateAx>
        <c:axId val="215834120"/>
        <c:scaling>
          <c:orientation val="minMax"/>
        </c:scaling>
        <c:delete val="1"/>
        <c:axPos val="b"/>
        <c:numFmt formatCode="ge" sourceLinked="1"/>
        <c:majorTickMark val="none"/>
        <c:minorTickMark val="none"/>
        <c:tickLblPos val="none"/>
        <c:crossAx val="215022960"/>
        <c:crosses val="autoZero"/>
        <c:auto val="1"/>
        <c:lblOffset val="100"/>
        <c:baseTimeUnit val="years"/>
      </c:dateAx>
      <c:valAx>
        <c:axId val="21502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3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73.09</c:v>
                </c:pt>
                <c:pt idx="1">
                  <c:v>72.86</c:v>
                </c:pt>
                <c:pt idx="2">
                  <c:v>72.16</c:v>
                </c:pt>
                <c:pt idx="3">
                  <c:v>71.459999999999994</c:v>
                </c:pt>
                <c:pt idx="4">
                  <c:v>71.62</c:v>
                </c:pt>
              </c:numCache>
            </c:numRef>
          </c:val>
        </c:ser>
        <c:dLbls>
          <c:showLegendKey val="0"/>
          <c:showVal val="0"/>
          <c:showCatName val="0"/>
          <c:showSerName val="0"/>
          <c:showPercent val="0"/>
          <c:showBubbleSize val="0"/>
        </c:dLbls>
        <c:gapWidth val="150"/>
        <c:axId val="215910520"/>
        <c:axId val="2159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15910520"/>
        <c:axId val="215910912"/>
      </c:lineChart>
      <c:dateAx>
        <c:axId val="215910520"/>
        <c:scaling>
          <c:orientation val="minMax"/>
        </c:scaling>
        <c:delete val="1"/>
        <c:axPos val="b"/>
        <c:numFmt formatCode="ge" sourceLinked="1"/>
        <c:majorTickMark val="none"/>
        <c:minorTickMark val="none"/>
        <c:tickLblPos val="none"/>
        <c:crossAx val="215910912"/>
        <c:crosses val="autoZero"/>
        <c:auto val="1"/>
        <c:lblOffset val="100"/>
        <c:baseTimeUnit val="years"/>
      </c:dateAx>
      <c:valAx>
        <c:axId val="2159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90.29</c:v>
                </c:pt>
                <c:pt idx="1">
                  <c:v>90.35</c:v>
                </c:pt>
                <c:pt idx="2">
                  <c:v>90.55</c:v>
                </c:pt>
                <c:pt idx="3">
                  <c:v>90.52</c:v>
                </c:pt>
                <c:pt idx="4">
                  <c:v>89.96</c:v>
                </c:pt>
              </c:numCache>
            </c:numRef>
          </c:val>
        </c:ser>
        <c:dLbls>
          <c:showLegendKey val="0"/>
          <c:showVal val="0"/>
          <c:showCatName val="0"/>
          <c:showSerName val="0"/>
          <c:showPercent val="0"/>
          <c:showBubbleSize val="0"/>
        </c:dLbls>
        <c:gapWidth val="150"/>
        <c:axId val="213825280"/>
        <c:axId val="21618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13825280"/>
        <c:axId val="216188728"/>
      </c:lineChart>
      <c:dateAx>
        <c:axId val="213825280"/>
        <c:scaling>
          <c:orientation val="minMax"/>
        </c:scaling>
        <c:delete val="1"/>
        <c:axPos val="b"/>
        <c:numFmt formatCode="ge" sourceLinked="1"/>
        <c:majorTickMark val="none"/>
        <c:minorTickMark val="none"/>
        <c:tickLblPos val="none"/>
        <c:crossAx val="216188728"/>
        <c:crosses val="autoZero"/>
        <c:auto val="1"/>
        <c:lblOffset val="100"/>
        <c:baseTimeUnit val="years"/>
      </c:dateAx>
      <c:valAx>
        <c:axId val="21618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102.9</c:v>
                </c:pt>
                <c:pt idx="1">
                  <c:v>104.27</c:v>
                </c:pt>
                <c:pt idx="2">
                  <c:v>101.83</c:v>
                </c:pt>
                <c:pt idx="3">
                  <c:v>117.36</c:v>
                </c:pt>
                <c:pt idx="4">
                  <c:v>117.4</c:v>
                </c:pt>
              </c:numCache>
            </c:numRef>
          </c:val>
        </c:ser>
        <c:dLbls>
          <c:showLegendKey val="0"/>
          <c:showVal val="0"/>
          <c:showCatName val="0"/>
          <c:showSerName val="0"/>
          <c:showPercent val="0"/>
          <c:showBubbleSize val="0"/>
        </c:dLbls>
        <c:gapWidth val="150"/>
        <c:axId val="215870896"/>
        <c:axId val="21586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15870896"/>
        <c:axId val="215863184"/>
      </c:lineChart>
      <c:dateAx>
        <c:axId val="215870896"/>
        <c:scaling>
          <c:orientation val="minMax"/>
        </c:scaling>
        <c:delete val="1"/>
        <c:axPos val="b"/>
        <c:numFmt formatCode="ge" sourceLinked="1"/>
        <c:majorTickMark val="none"/>
        <c:minorTickMark val="none"/>
        <c:tickLblPos val="none"/>
        <c:crossAx val="215863184"/>
        <c:crosses val="autoZero"/>
        <c:auto val="1"/>
        <c:lblOffset val="100"/>
        <c:baseTimeUnit val="years"/>
      </c:dateAx>
      <c:valAx>
        <c:axId val="21586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8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44.41</c:v>
                </c:pt>
                <c:pt idx="1">
                  <c:v>45.16</c:v>
                </c:pt>
                <c:pt idx="2">
                  <c:v>45.75</c:v>
                </c:pt>
                <c:pt idx="3">
                  <c:v>46.7</c:v>
                </c:pt>
                <c:pt idx="4">
                  <c:v>47.39</c:v>
                </c:pt>
              </c:numCache>
            </c:numRef>
          </c:val>
        </c:ser>
        <c:dLbls>
          <c:showLegendKey val="0"/>
          <c:showVal val="0"/>
          <c:showCatName val="0"/>
          <c:showSerName val="0"/>
          <c:showPercent val="0"/>
          <c:showBubbleSize val="0"/>
        </c:dLbls>
        <c:gapWidth val="150"/>
        <c:axId val="214998472"/>
        <c:axId val="21581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14998472"/>
        <c:axId val="215819352"/>
      </c:lineChart>
      <c:dateAx>
        <c:axId val="214998472"/>
        <c:scaling>
          <c:orientation val="minMax"/>
        </c:scaling>
        <c:delete val="1"/>
        <c:axPos val="b"/>
        <c:numFmt formatCode="ge" sourceLinked="1"/>
        <c:majorTickMark val="none"/>
        <c:minorTickMark val="none"/>
        <c:tickLblPos val="none"/>
        <c:crossAx val="215819352"/>
        <c:crosses val="autoZero"/>
        <c:auto val="1"/>
        <c:lblOffset val="100"/>
        <c:baseTimeUnit val="years"/>
      </c:dateAx>
      <c:valAx>
        <c:axId val="2158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9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16.68</c:v>
                </c:pt>
                <c:pt idx="1">
                  <c:v>17.559999999999999</c:v>
                </c:pt>
                <c:pt idx="2">
                  <c:v>19.03</c:v>
                </c:pt>
                <c:pt idx="3">
                  <c:v>19.48</c:v>
                </c:pt>
                <c:pt idx="4">
                  <c:v>21.05</c:v>
                </c:pt>
              </c:numCache>
            </c:numRef>
          </c:val>
        </c:ser>
        <c:dLbls>
          <c:showLegendKey val="0"/>
          <c:showVal val="0"/>
          <c:showCatName val="0"/>
          <c:showSerName val="0"/>
          <c:showPercent val="0"/>
          <c:showBubbleSize val="0"/>
        </c:dLbls>
        <c:gapWidth val="150"/>
        <c:axId val="214412440"/>
        <c:axId val="2144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14412440"/>
        <c:axId val="214412832"/>
      </c:lineChart>
      <c:dateAx>
        <c:axId val="214412440"/>
        <c:scaling>
          <c:orientation val="minMax"/>
        </c:scaling>
        <c:delete val="1"/>
        <c:axPos val="b"/>
        <c:numFmt formatCode="ge" sourceLinked="1"/>
        <c:majorTickMark val="none"/>
        <c:minorTickMark val="none"/>
        <c:tickLblPos val="none"/>
        <c:crossAx val="214412832"/>
        <c:crosses val="autoZero"/>
        <c:auto val="1"/>
        <c:lblOffset val="100"/>
        <c:baseTimeUnit val="years"/>
      </c:dateAx>
      <c:valAx>
        <c:axId val="2144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414008"/>
        <c:axId val="2156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4414008"/>
        <c:axId val="215674240"/>
      </c:lineChart>
      <c:dateAx>
        <c:axId val="214414008"/>
        <c:scaling>
          <c:orientation val="minMax"/>
        </c:scaling>
        <c:delete val="1"/>
        <c:axPos val="b"/>
        <c:numFmt formatCode="ge" sourceLinked="1"/>
        <c:majorTickMark val="none"/>
        <c:minorTickMark val="none"/>
        <c:tickLblPos val="none"/>
        <c:crossAx val="215674240"/>
        <c:crosses val="autoZero"/>
        <c:auto val="1"/>
        <c:lblOffset val="100"/>
        <c:baseTimeUnit val="years"/>
      </c:dateAx>
      <c:valAx>
        <c:axId val="21567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1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574.24</c:v>
                </c:pt>
                <c:pt idx="1">
                  <c:v>598.97</c:v>
                </c:pt>
                <c:pt idx="2">
                  <c:v>471.07</c:v>
                </c:pt>
                <c:pt idx="3">
                  <c:v>332.95</c:v>
                </c:pt>
                <c:pt idx="4">
                  <c:v>283.93</c:v>
                </c:pt>
              </c:numCache>
            </c:numRef>
          </c:val>
        </c:ser>
        <c:dLbls>
          <c:showLegendKey val="0"/>
          <c:showVal val="0"/>
          <c:showCatName val="0"/>
          <c:showSerName val="0"/>
          <c:showPercent val="0"/>
          <c:showBubbleSize val="0"/>
        </c:dLbls>
        <c:gapWidth val="150"/>
        <c:axId val="215675808"/>
        <c:axId val="21567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15675808"/>
        <c:axId val="215676200"/>
      </c:lineChart>
      <c:dateAx>
        <c:axId val="215675808"/>
        <c:scaling>
          <c:orientation val="minMax"/>
        </c:scaling>
        <c:delete val="1"/>
        <c:axPos val="b"/>
        <c:numFmt formatCode="ge" sourceLinked="1"/>
        <c:majorTickMark val="none"/>
        <c:minorTickMark val="none"/>
        <c:tickLblPos val="none"/>
        <c:crossAx val="215676200"/>
        <c:crosses val="autoZero"/>
        <c:auto val="1"/>
        <c:lblOffset val="100"/>
        <c:baseTimeUnit val="years"/>
      </c:dateAx>
      <c:valAx>
        <c:axId val="215676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231.04</c:v>
                </c:pt>
                <c:pt idx="1">
                  <c:v>221.29</c:v>
                </c:pt>
                <c:pt idx="2">
                  <c:v>213.68</c:v>
                </c:pt>
                <c:pt idx="3">
                  <c:v>206.46</c:v>
                </c:pt>
                <c:pt idx="4">
                  <c:v>200.14</c:v>
                </c:pt>
              </c:numCache>
            </c:numRef>
          </c:val>
        </c:ser>
        <c:dLbls>
          <c:showLegendKey val="0"/>
          <c:showVal val="0"/>
          <c:showCatName val="0"/>
          <c:showSerName val="0"/>
          <c:showPercent val="0"/>
          <c:showBubbleSize val="0"/>
        </c:dLbls>
        <c:gapWidth val="150"/>
        <c:axId val="215675416"/>
        <c:axId val="2156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15675416"/>
        <c:axId val="215677376"/>
      </c:lineChart>
      <c:dateAx>
        <c:axId val="215675416"/>
        <c:scaling>
          <c:orientation val="minMax"/>
        </c:scaling>
        <c:delete val="1"/>
        <c:axPos val="b"/>
        <c:numFmt formatCode="ge" sourceLinked="1"/>
        <c:majorTickMark val="none"/>
        <c:minorTickMark val="none"/>
        <c:tickLblPos val="none"/>
        <c:crossAx val="215677376"/>
        <c:crosses val="autoZero"/>
        <c:auto val="1"/>
        <c:lblOffset val="100"/>
        <c:baseTimeUnit val="years"/>
      </c:dateAx>
      <c:valAx>
        <c:axId val="21567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95.9</c:v>
                </c:pt>
                <c:pt idx="1">
                  <c:v>95.61</c:v>
                </c:pt>
                <c:pt idx="2">
                  <c:v>95.98</c:v>
                </c:pt>
                <c:pt idx="3">
                  <c:v>113.47</c:v>
                </c:pt>
                <c:pt idx="4">
                  <c:v>113.15</c:v>
                </c:pt>
              </c:numCache>
            </c:numRef>
          </c:val>
        </c:ser>
        <c:dLbls>
          <c:showLegendKey val="0"/>
          <c:showVal val="0"/>
          <c:showCatName val="0"/>
          <c:showSerName val="0"/>
          <c:showPercent val="0"/>
          <c:showBubbleSize val="0"/>
        </c:dLbls>
        <c:gapWidth val="150"/>
        <c:axId val="214412048"/>
        <c:axId val="21441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14412048"/>
        <c:axId val="214411656"/>
      </c:lineChart>
      <c:dateAx>
        <c:axId val="214412048"/>
        <c:scaling>
          <c:orientation val="minMax"/>
        </c:scaling>
        <c:delete val="1"/>
        <c:axPos val="b"/>
        <c:numFmt formatCode="ge" sourceLinked="1"/>
        <c:majorTickMark val="none"/>
        <c:minorTickMark val="none"/>
        <c:tickLblPos val="none"/>
        <c:crossAx val="214411656"/>
        <c:crosses val="autoZero"/>
        <c:auto val="1"/>
        <c:lblOffset val="100"/>
        <c:baseTimeUnit val="years"/>
      </c:dateAx>
      <c:valAx>
        <c:axId val="21441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162.66</c:v>
                </c:pt>
                <c:pt idx="1">
                  <c:v>163.22999999999999</c:v>
                </c:pt>
                <c:pt idx="2">
                  <c:v>162.32</c:v>
                </c:pt>
                <c:pt idx="3">
                  <c:v>137.32</c:v>
                </c:pt>
                <c:pt idx="4">
                  <c:v>137.46</c:v>
                </c:pt>
              </c:numCache>
            </c:numRef>
          </c:val>
        </c:ser>
        <c:dLbls>
          <c:showLegendKey val="0"/>
          <c:showVal val="0"/>
          <c:showCatName val="0"/>
          <c:showSerName val="0"/>
          <c:showPercent val="0"/>
          <c:showBubbleSize val="0"/>
        </c:dLbls>
        <c:gapWidth val="150"/>
        <c:axId val="215908952"/>
        <c:axId val="2159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15908952"/>
        <c:axId val="215909344"/>
      </c:lineChart>
      <c:dateAx>
        <c:axId val="215908952"/>
        <c:scaling>
          <c:orientation val="minMax"/>
        </c:scaling>
        <c:delete val="1"/>
        <c:axPos val="b"/>
        <c:numFmt formatCode="ge" sourceLinked="1"/>
        <c:majorTickMark val="none"/>
        <c:minorTickMark val="none"/>
        <c:tickLblPos val="none"/>
        <c:crossAx val="215909344"/>
        <c:crosses val="autoZero"/>
        <c:auto val="1"/>
        <c:lblOffset val="100"/>
        <c:baseTimeUnit val="years"/>
      </c:dateAx>
      <c:valAx>
        <c:axId val="2159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0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岡山県　岡山市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707615</v>
      </c>
      <c r="AJ8" s="75"/>
      <c r="AK8" s="75"/>
      <c r="AL8" s="75"/>
      <c r="AM8" s="75"/>
      <c r="AN8" s="75"/>
      <c r="AO8" s="75"/>
      <c r="AP8" s="76"/>
      <c r="AQ8" s="57">
        <f>データ!R6</f>
        <v>789.96</v>
      </c>
      <c r="AR8" s="57"/>
      <c r="AS8" s="57"/>
      <c r="AT8" s="57"/>
      <c r="AU8" s="57"/>
      <c r="AV8" s="57"/>
      <c r="AW8" s="57"/>
      <c r="AX8" s="57"/>
      <c r="AY8" s="57">
        <f>データ!S6</f>
        <v>895.76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78.34</v>
      </c>
      <c r="K10" s="57"/>
      <c r="L10" s="57"/>
      <c r="M10" s="57"/>
      <c r="N10" s="57"/>
      <c r="O10" s="57"/>
      <c r="P10" s="57"/>
      <c r="Q10" s="57"/>
      <c r="R10" s="57">
        <f>データ!O6</f>
        <v>99.82</v>
      </c>
      <c r="S10" s="57"/>
      <c r="T10" s="57"/>
      <c r="U10" s="57"/>
      <c r="V10" s="57"/>
      <c r="W10" s="57"/>
      <c r="X10" s="57"/>
      <c r="Y10" s="57"/>
      <c r="Z10" s="65">
        <f>データ!P6</f>
        <v>2516</v>
      </c>
      <c r="AA10" s="65"/>
      <c r="AB10" s="65"/>
      <c r="AC10" s="65"/>
      <c r="AD10" s="65"/>
      <c r="AE10" s="65"/>
      <c r="AF10" s="65"/>
      <c r="AG10" s="65"/>
      <c r="AH10" s="2"/>
      <c r="AI10" s="65">
        <f>データ!T6</f>
        <v>705474</v>
      </c>
      <c r="AJ10" s="65"/>
      <c r="AK10" s="65"/>
      <c r="AL10" s="65"/>
      <c r="AM10" s="65"/>
      <c r="AN10" s="65"/>
      <c r="AO10" s="65"/>
      <c r="AP10" s="65"/>
      <c r="AQ10" s="57">
        <f>データ!U6</f>
        <v>750.24</v>
      </c>
      <c r="AR10" s="57"/>
      <c r="AS10" s="57"/>
      <c r="AT10" s="57"/>
      <c r="AU10" s="57"/>
      <c r="AV10" s="57"/>
      <c r="AW10" s="57"/>
      <c r="AX10" s="57"/>
      <c r="AY10" s="57">
        <f>データ!V6</f>
        <v>940.33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331007</v>
      </c>
      <c r="D6" s="31">
        <f t="shared" si="3"/>
        <v>46</v>
      </c>
      <c r="E6" s="31">
        <f t="shared" si="3"/>
        <v>1</v>
      </c>
      <c r="F6" s="31">
        <f t="shared" si="3"/>
        <v>0</v>
      </c>
      <c r="G6" s="31">
        <f t="shared" si="3"/>
        <v>1</v>
      </c>
      <c r="H6" s="31" t="str">
        <f t="shared" si="3"/>
        <v>岡山県　岡山市</v>
      </c>
      <c r="I6" s="31" t="str">
        <f t="shared" si="3"/>
        <v>法適用</v>
      </c>
      <c r="J6" s="31" t="str">
        <f t="shared" si="3"/>
        <v>水道事業</v>
      </c>
      <c r="K6" s="31" t="str">
        <f t="shared" si="3"/>
        <v>末端給水事業</v>
      </c>
      <c r="L6" s="31" t="str">
        <f t="shared" si="3"/>
        <v>政令市等</v>
      </c>
      <c r="M6" s="32" t="str">
        <f t="shared" si="3"/>
        <v>-</v>
      </c>
      <c r="N6" s="32">
        <f t="shared" si="3"/>
        <v>78.34</v>
      </c>
      <c r="O6" s="32">
        <f t="shared" si="3"/>
        <v>99.82</v>
      </c>
      <c r="P6" s="32">
        <f t="shared" si="3"/>
        <v>2516</v>
      </c>
      <c r="Q6" s="32">
        <f t="shared" si="3"/>
        <v>707615</v>
      </c>
      <c r="R6" s="32">
        <f t="shared" si="3"/>
        <v>789.96</v>
      </c>
      <c r="S6" s="32">
        <f t="shared" si="3"/>
        <v>895.76</v>
      </c>
      <c r="T6" s="32">
        <f t="shared" si="3"/>
        <v>705474</v>
      </c>
      <c r="U6" s="32">
        <f t="shared" si="3"/>
        <v>750.24</v>
      </c>
      <c r="V6" s="32">
        <f t="shared" si="3"/>
        <v>940.33</v>
      </c>
      <c r="W6" s="33">
        <f>IF(W7="",NA(),W7)</f>
        <v>102.9</v>
      </c>
      <c r="X6" s="33">
        <f t="shared" ref="X6:AF6" si="4">IF(X7="",NA(),X7)</f>
        <v>104.27</v>
      </c>
      <c r="Y6" s="33">
        <f t="shared" si="4"/>
        <v>101.83</v>
      </c>
      <c r="Z6" s="33">
        <f t="shared" si="4"/>
        <v>117.36</v>
      </c>
      <c r="AA6" s="33">
        <f t="shared" si="4"/>
        <v>117.4</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574.24</v>
      </c>
      <c r="AT6" s="33">
        <f t="shared" ref="AT6:BB6" si="6">IF(AT7="",NA(),AT7)</f>
        <v>598.97</v>
      </c>
      <c r="AU6" s="33">
        <f t="shared" si="6"/>
        <v>471.07</v>
      </c>
      <c r="AV6" s="33">
        <f t="shared" si="6"/>
        <v>332.95</v>
      </c>
      <c r="AW6" s="33">
        <f t="shared" si="6"/>
        <v>283.93</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231.04</v>
      </c>
      <c r="BE6" s="33">
        <f t="shared" ref="BE6:BM6" si="7">IF(BE7="",NA(),BE7)</f>
        <v>221.29</v>
      </c>
      <c r="BF6" s="33">
        <f t="shared" si="7"/>
        <v>213.68</v>
      </c>
      <c r="BG6" s="33">
        <f t="shared" si="7"/>
        <v>206.46</v>
      </c>
      <c r="BH6" s="33">
        <f t="shared" si="7"/>
        <v>200.14</v>
      </c>
      <c r="BI6" s="33">
        <f t="shared" si="7"/>
        <v>243.43</v>
      </c>
      <c r="BJ6" s="33">
        <f t="shared" si="7"/>
        <v>235.04</v>
      </c>
      <c r="BK6" s="33">
        <f t="shared" si="7"/>
        <v>226.55</v>
      </c>
      <c r="BL6" s="33">
        <f t="shared" si="7"/>
        <v>220.35</v>
      </c>
      <c r="BM6" s="33">
        <f t="shared" si="7"/>
        <v>212.16</v>
      </c>
      <c r="BN6" s="32" t="str">
        <f>IF(BN7="","",IF(BN7="-","【-】","【"&amp;SUBSTITUTE(TEXT(BN7,"#,##0.00"),"-","△")&amp;"】"))</f>
        <v>【276.38】</v>
      </c>
      <c r="BO6" s="33">
        <f>IF(BO7="",NA(),BO7)</f>
        <v>95.9</v>
      </c>
      <c r="BP6" s="33">
        <f t="shared" ref="BP6:BX6" si="8">IF(BP7="",NA(),BP7)</f>
        <v>95.61</v>
      </c>
      <c r="BQ6" s="33">
        <f t="shared" si="8"/>
        <v>95.98</v>
      </c>
      <c r="BR6" s="33">
        <f t="shared" si="8"/>
        <v>113.47</v>
      </c>
      <c r="BS6" s="33">
        <f t="shared" si="8"/>
        <v>113.15</v>
      </c>
      <c r="BT6" s="33">
        <f t="shared" si="8"/>
        <v>97.77</v>
      </c>
      <c r="BU6" s="33">
        <f t="shared" si="8"/>
        <v>98.74</v>
      </c>
      <c r="BV6" s="33">
        <f t="shared" si="8"/>
        <v>99.53</v>
      </c>
      <c r="BW6" s="33">
        <f t="shared" si="8"/>
        <v>104.05</v>
      </c>
      <c r="BX6" s="33">
        <f t="shared" si="8"/>
        <v>104.16</v>
      </c>
      <c r="BY6" s="32" t="str">
        <f>IF(BY7="","",IF(BY7="-","【-】","【"&amp;SUBSTITUTE(TEXT(BY7,"#,##0.00"),"-","△")&amp;"】"))</f>
        <v>【104.99】</v>
      </c>
      <c r="BZ6" s="33">
        <f>IF(BZ7="",NA(),BZ7)</f>
        <v>162.66</v>
      </c>
      <c r="CA6" s="33">
        <f t="shared" ref="CA6:CI6" si="9">IF(CA7="",NA(),CA7)</f>
        <v>163.22999999999999</v>
      </c>
      <c r="CB6" s="33">
        <f t="shared" si="9"/>
        <v>162.32</v>
      </c>
      <c r="CC6" s="33">
        <f t="shared" si="9"/>
        <v>137.32</v>
      </c>
      <c r="CD6" s="33">
        <f t="shared" si="9"/>
        <v>137.46</v>
      </c>
      <c r="CE6" s="33">
        <f t="shared" si="9"/>
        <v>182.63</v>
      </c>
      <c r="CF6" s="33">
        <f t="shared" si="9"/>
        <v>180.69</v>
      </c>
      <c r="CG6" s="33">
        <f t="shared" si="9"/>
        <v>179.62</v>
      </c>
      <c r="CH6" s="33">
        <f t="shared" si="9"/>
        <v>171.57</v>
      </c>
      <c r="CI6" s="33">
        <f t="shared" si="9"/>
        <v>171.29</v>
      </c>
      <c r="CJ6" s="32" t="str">
        <f>IF(CJ7="","",IF(CJ7="-","【-】","【"&amp;SUBSTITUTE(TEXT(CJ7,"#,##0.00"),"-","△")&amp;"】"))</f>
        <v>【163.72】</v>
      </c>
      <c r="CK6" s="33">
        <f>IF(CK7="",NA(),CK7)</f>
        <v>73.09</v>
      </c>
      <c r="CL6" s="33">
        <f t="shared" ref="CL6:CT6" si="10">IF(CL7="",NA(),CL7)</f>
        <v>72.86</v>
      </c>
      <c r="CM6" s="33">
        <f t="shared" si="10"/>
        <v>72.16</v>
      </c>
      <c r="CN6" s="33">
        <f t="shared" si="10"/>
        <v>71.459999999999994</v>
      </c>
      <c r="CO6" s="33">
        <f t="shared" si="10"/>
        <v>71.62</v>
      </c>
      <c r="CP6" s="33">
        <f t="shared" si="10"/>
        <v>59.22</v>
      </c>
      <c r="CQ6" s="33">
        <f t="shared" si="10"/>
        <v>59.95</v>
      </c>
      <c r="CR6" s="33">
        <f t="shared" si="10"/>
        <v>59.6</v>
      </c>
      <c r="CS6" s="33">
        <f t="shared" si="10"/>
        <v>58.97</v>
      </c>
      <c r="CT6" s="33">
        <f t="shared" si="10"/>
        <v>58.67</v>
      </c>
      <c r="CU6" s="32" t="str">
        <f>IF(CU7="","",IF(CU7="-","【-】","【"&amp;SUBSTITUTE(TEXT(CU7,"#,##0.00"),"-","△")&amp;"】"))</f>
        <v>【59.76】</v>
      </c>
      <c r="CV6" s="33">
        <f>IF(CV7="",NA(),CV7)</f>
        <v>90.29</v>
      </c>
      <c r="CW6" s="33">
        <f t="shared" ref="CW6:DE6" si="11">IF(CW7="",NA(),CW7)</f>
        <v>90.35</v>
      </c>
      <c r="CX6" s="33">
        <f t="shared" si="11"/>
        <v>90.55</v>
      </c>
      <c r="CY6" s="33">
        <f t="shared" si="11"/>
        <v>90.52</v>
      </c>
      <c r="CZ6" s="33">
        <f t="shared" si="11"/>
        <v>89.96</v>
      </c>
      <c r="DA6" s="33">
        <f t="shared" si="11"/>
        <v>92.47</v>
      </c>
      <c r="DB6" s="33">
        <f t="shared" si="11"/>
        <v>93.11</v>
      </c>
      <c r="DC6" s="33">
        <f t="shared" si="11"/>
        <v>93.22</v>
      </c>
      <c r="DD6" s="33">
        <f t="shared" si="11"/>
        <v>92.91</v>
      </c>
      <c r="DE6" s="33">
        <f t="shared" si="11"/>
        <v>93.36</v>
      </c>
      <c r="DF6" s="32" t="str">
        <f>IF(DF7="","",IF(DF7="-","【-】","【"&amp;SUBSTITUTE(TEXT(DF7,"#,##0.00"),"-","△")&amp;"】"))</f>
        <v>【89.95】</v>
      </c>
      <c r="DG6" s="33">
        <f>IF(DG7="",NA(),DG7)</f>
        <v>44.41</v>
      </c>
      <c r="DH6" s="33">
        <f t="shared" ref="DH6:DP6" si="12">IF(DH7="",NA(),DH7)</f>
        <v>45.16</v>
      </c>
      <c r="DI6" s="33">
        <f t="shared" si="12"/>
        <v>45.75</v>
      </c>
      <c r="DJ6" s="33">
        <f t="shared" si="12"/>
        <v>46.7</v>
      </c>
      <c r="DK6" s="33">
        <f t="shared" si="12"/>
        <v>47.39</v>
      </c>
      <c r="DL6" s="33">
        <f t="shared" si="12"/>
        <v>44.6</v>
      </c>
      <c r="DM6" s="33">
        <f t="shared" si="12"/>
        <v>45.31</v>
      </c>
      <c r="DN6" s="33">
        <f t="shared" si="12"/>
        <v>45.85</v>
      </c>
      <c r="DO6" s="33">
        <f t="shared" si="12"/>
        <v>46.73</v>
      </c>
      <c r="DP6" s="33">
        <f t="shared" si="12"/>
        <v>47.39</v>
      </c>
      <c r="DQ6" s="32" t="str">
        <f>IF(DQ7="","",IF(DQ7="-","【-】","【"&amp;SUBSTITUTE(TEXT(DQ7,"#,##0.00"),"-","△")&amp;"】"))</f>
        <v>【47.18】</v>
      </c>
      <c r="DR6" s="33">
        <f>IF(DR7="",NA(),DR7)</f>
        <v>16.68</v>
      </c>
      <c r="DS6" s="33">
        <f t="shared" ref="DS6:EA6" si="13">IF(DS7="",NA(),DS7)</f>
        <v>17.559999999999999</v>
      </c>
      <c r="DT6" s="33">
        <f t="shared" si="13"/>
        <v>19.03</v>
      </c>
      <c r="DU6" s="33">
        <f t="shared" si="13"/>
        <v>19.48</v>
      </c>
      <c r="DV6" s="33">
        <f t="shared" si="13"/>
        <v>21.05</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1.1000000000000001</v>
      </c>
      <c r="ED6" s="33">
        <f t="shared" ref="ED6:EL6" si="14">IF(ED7="",NA(),ED7)</f>
        <v>1.23</v>
      </c>
      <c r="EE6" s="33">
        <f t="shared" si="14"/>
        <v>1.29</v>
      </c>
      <c r="EF6" s="33">
        <f t="shared" si="14"/>
        <v>1.1399999999999999</v>
      </c>
      <c r="EG6" s="33">
        <f t="shared" si="14"/>
        <v>0.98</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331007</v>
      </c>
      <c r="D7" s="35">
        <v>46</v>
      </c>
      <c r="E7" s="35">
        <v>1</v>
      </c>
      <c r="F7" s="35">
        <v>0</v>
      </c>
      <c r="G7" s="35">
        <v>1</v>
      </c>
      <c r="H7" s="35" t="s">
        <v>93</v>
      </c>
      <c r="I7" s="35" t="s">
        <v>94</v>
      </c>
      <c r="J7" s="35" t="s">
        <v>95</v>
      </c>
      <c r="K7" s="35" t="s">
        <v>96</v>
      </c>
      <c r="L7" s="35" t="s">
        <v>97</v>
      </c>
      <c r="M7" s="36" t="s">
        <v>98</v>
      </c>
      <c r="N7" s="36">
        <v>78.34</v>
      </c>
      <c r="O7" s="36">
        <v>99.82</v>
      </c>
      <c r="P7" s="36">
        <v>2516</v>
      </c>
      <c r="Q7" s="36">
        <v>707615</v>
      </c>
      <c r="R7" s="36">
        <v>789.96</v>
      </c>
      <c r="S7" s="36">
        <v>895.76</v>
      </c>
      <c r="T7" s="36">
        <v>705474</v>
      </c>
      <c r="U7" s="36">
        <v>750.24</v>
      </c>
      <c r="V7" s="36">
        <v>940.33</v>
      </c>
      <c r="W7" s="36">
        <v>102.9</v>
      </c>
      <c r="X7" s="36">
        <v>104.27</v>
      </c>
      <c r="Y7" s="36">
        <v>101.83</v>
      </c>
      <c r="Z7" s="36">
        <v>117.36</v>
      </c>
      <c r="AA7" s="36">
        <v>117.4</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574.24</v>
      </c>
      <c r="AT7" s="36">
        <v>598.97</v>
      </c>
      <c r="AU7" s="36">
        <v>471.07</v>
      </c>
      <c r="AV7" s="36">
        <v>332.95</v>
      </c>
      <c r="AW7" s="36">
        <v>283.93</v>
      </c>
      <c r="AX7" s="36">
        <v>309.39999999999998</v>
      </c>
      <c r="AY7" s="36">
        <v>296.75</v>
      </c>
      <c r="AZ7" s="36">
        <v>295.06</v>
      </c>
      <c r="BA7" s="36">
        <v>178.43</v>
      </c>
      <c r="BB7" s="36">
        <v>168.99</v>
      </c>
      <c r="BC7" s="36">
        <v>262.74</v>
      </c>
      <c r="BD7" s="36">
        <v>231.04</v>
      </c>
      <c r="BE7" s="36">
        <v>221.29</v>
      </c>
      <c r="BF7" s="36">
        <v>213.68</v>
      </c>
      <c r="BG7" s="36">
        <v>206.46</v>
      </c>
      <c r="BH7" s="36">
        <v>200.14</v>
      </c>
      <c r="BI7" s="36">
        <v>243.43</v>
      </c>
      <c r="BJ7" s="36">
        <v>235.04</v>
      </c>
      <c r="BK7" s="36">
        <v>226.55</v>
      </c>
      <c r="BL7" s="36">
        <v>220.35</v>
      </c>
      <c r="BM7" s="36">
        <v>212.16</v>
      </c>
      <c r="BN7" s="36">
        <v>276.38</v>
      </c>
      <c r="BO7" s="36">
        <v>95.9</v>
      </c>
      <c r="BP7" s="36">
        <v>95.61</v>
      </c>
      <c r="BQ7" s="36">
        <v>95.98</v>
      </c>
      <c r="BR7" s="36">
        <v>113.47</v>
      </c>
      <c r="BS7" s="36">
        <v>113.15</v>
      </c>
      <c r="BT7" s="36">
        <v>97.77</v>
      </c>
      <c r="BU7" s="36">
        <v>98.74</v>
      </c>
      <c r="BV7" s="36">
        <v>99.53</v>
      </c>
      <c r="BW7" s="36">
        <v>104.05</v>
      </c>
      <c r="BX7" s="36">
        <v>104.16</v>
      </c>
      <c r="BY7" s="36">
        <v>104.99</v>
      </c>
      <c r="BZ7" s="36">
        <v>162.66</v>
      </c>
      <c r="CA7" s="36">
        <v>163.22999999999999</v>
      </c>
      <c r="CB7" s="36">
        <v>162.32</v>
      </c>
      <c r="CC7" s="36">
        <v>137.32</v>
      </c>
      <c r="CD7" s="36">
        <v>137.46</v>
      </c>
      <c r="CE7" s="36">
        <v>182.63</v>
      </c>
      <c r="CF7" s="36">
        <v>180.69</v>
      </c>
      <c r="CG7" s="36">
        <v>179.62</v>
      </c>
      <c r="CH7" s="36">
        <v>171.57</v>
      </c>
      <c r="CI7" s="36">
        <v>171.29</v>
      </c>
      <c r="CJ7" s="36">
        <v>163.72</v>
      </c>
      <c r="CK7" s="36">
        <v>73.09</v>
      </c>
      <c r="CL7" s="36">
        <v>72.86</v>
      </c>
      <c r="CM7" s="36">
        <v>72.16</v>
      </c>
      <c r="CN7" s="36">
        <v>71.459999999999994</v>
      </c>
      <c r="CO7" s="36">
        <v>71.62</v>
      </c>
      <c r="CP7" s="36">
        <v>59.22</v>
      </c>
      <c r="CQ7" s="36">
        <v>59.95</v>
      </c>
      <c r="CR7" s="36">
        <v>59.6</v>
      </c>
      <c r="CS7" s="36">
        <v>58.97</v>
      </c>
      <c r="CT7" s="36">
        <v>58.67</v>
      </c>
      <c r="CU7" s="36">
        <v>59.76</v>
      </c>
      <c r="CV7" s="36">
        <v>90.29</v>
      </c>
      <c r="CW7" s="36">
        <v>90.35</v>
      </c>
      <c r="CX7" s="36">
        <v>90.55</v>
      </c>
      <c r="CY7" s="36">
        <v>90.52</v>
      </c>
      <c r="CZ7" s="36">
        <v>89.96</v>
      </c>
      <c r="DA7" s="36">
        <v>92.47</v>
      </c>
      <c r="DB7" s="36">
        <v>93.11</v>
      </c>
      <c r="DC7" s="36">
        <v>93.22</v>
      </c>
      <c r="DD7" s="36">
        <v>92.91</v>
      </c>
      <c r="DE7" s="36">
        <v>93.36</v>
      </c>
      <c r="DF7" s="36">
        <v>89.95</v>
      </c>
      <c r="DG7" s="36">
        <v>44.41</v>
      </c>
      <c r="DH7" s="36">
        <v>45.16</v>
      </c>
      <c r="DI7" s="36">
        <v>45.75</v>
      </c>
      <c r="DJ7" s="36">
        <v>46.7</v>
      </c>
      <c r="DK7" s="36">
        <v>47.39</v>
      </c>
      <c r="DL7" s="36">
        <v>44.6</v>
      </c>
      <c r="DM7" s="36">
        <v>45.31</v>
      </c>
      <c r="DN7" s="36">
        <v>45.85</v>
      </c>
      <c r="DO7" s="36">
        <v>46.73</v>
      </c>
      <c r="DP7" s="36">
        <v>47.39</v>
      </c>
      <c r="DQ7" s="36">
        <v>47.18</v>
      </c>
      <c r="DR7" s="36">
        <v>16.68</v>
      </c>
      <c r="DS7" s="36">
        <v>17.559999999999999</v>
      </c>
      <c r="DT7" s="36">
        <v>19.03</v>
      </c>
      <c r="DU7" s="36">
        <v>19.48</v>
      </c>
      <c r="DV7" s="36">
        <v>21.05</v>
      </c>
      <c r="DW7" s="36">
        <v>10.91</v>
      </c>
      <c r="DX7" s="36">
        <v>12.46</v>
      </c>
      <c r="DY7" s="36">
        <v>13.95</v>
      </c>
      <c r="DZ7" s="36">
        <v>15.33</v>
      </c>
      <c r="EA7" s="36">
        <v>16.739999999999998</v>
      </c>
      <c r="EB7" s="36">
        <v>13.18</v>
      </c>
      <c r="EC7" s="36">
        <v>1.1000000000000001</v>
      </c>
      <c r="ED7" s="36">
        <v>1.23</v>
      </c>
      <c r="EE7" s="36">
        <v>1.29</v>
      </c>
      <c r="EF7" s="36">
        <v>1.1399999999999999</v>
      </c>
      <c r="EG7" s="36">
        <v>0.98</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2017-02-01T08:46:50Z</dcterms:created>
  <dcterms:modified xsi:type="dcterms:W3CDTF">2017-02-27T05:35:16Z</dcterms:modified>
  <cp:category/>
</cp:coreProperties>
</file>