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福岡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<sst xmlns="http://schemas.openxmlformats.org/spreadsheetml/2006/main" count="217" uniqueCount="107">
  <si>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</si>
  <si>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</si>
  <si>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</si>
  <si>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</si>
  <si>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</si>
  <si>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</si>
  <si>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</si>
  <si>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</si>
  <si>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</si>
  <si>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</si>
  <si>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</si>
  <si>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</si>
  <si>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</si>
  <si>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</si>
  <si>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</si>
  <si>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</si>
  <si>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</si>
  <si>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</si>
  <si>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</si>
  <si>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</si>
  <si>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</si>
  <si>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</si>
  <si>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</si>
  <si>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</si>
  <si>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</si>
  <si>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</si>
  <si>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</si>
  <si>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</si>
  <si>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</si>
  <si>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</si>
  <si>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</si>
  <si>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</si>
  <si>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</si>
  <si>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</si>
  <si>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</si>
  <si>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</si>
  <si>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</si>
  <si>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</si>
  <si>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</si>
  <si>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</si>
  <si>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</si>
  <si>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</si>
  <si>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</si>
  <si>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</si>
  <si>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</si>
  <si>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</si>
  <si>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</si>
  <si>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</si>
  <si>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</si>
  <si>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</si>
  <si>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</si>
  <si>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</si>
  <si>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</si>
  <si>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</si>
  <si>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</si>
  <si>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</si>
  <si>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</si>
  <si>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</si>
  <si>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</si>
  <si>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</si>
  <si>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</si>
  <si>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</si>
  <si>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</si>
  <si>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</si>
  <si>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</si>
  <si>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</si>
  <si>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</si>
  <si>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</si>
  <si>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</si>
  <si>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</si>
  <si>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</si>
  <si>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</si>
  <si>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</si>
  <si>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</si>
  <si>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</si>
  <si>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</si>
  <si>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</si>
  <si>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</si>
  <si>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</si>
  <si>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</si>
  <si>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</si>
  <si>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</si>
  <si>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</si>
  <si>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</si>
  <si>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</si>
  <si>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</si>
  <si>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</si>
  <si>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</si>
  <si>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</si>
  <si>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</si>
  <si>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</si>
  <si>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</si>
  <si>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</si>
  <si>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</si>
  <si>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</si>
  <si>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</si>
  <si>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</si>
  <si>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</si>
  <si>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</si>
  <si>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</si>
  <si>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</si>
  <si>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</si>
  <si>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</si>
  <si>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</si>
  <si>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管路経年化率は，昭和40年代後半から昭和50年代にかけて急ピッチで整備した管が順次，法定耐用年数である「40年」を経過し，年々増加しており類似団体平均より高くなってきている。
　管の更新は一律に法定耐用年数によるのではなく，管体調査結果等により実質的な耐用年数を把握するなど長期的視点に立ってアセットマネジメントに取り組んでおり，管路更新率は，類似団体平均より低くなっているが，平成29年度より更新ペースを従来の40km/年から45km/年に拡大し，計画的に更新していく。
</t>
    <rPh sb="9" eb="11">
      <t>ショウワ</t>
    </rPh>
    <rPh sb="13" eb="15">
      <t>ネンダイ</t>
    </rPh>
    <rPh sb="15" eb="17">
      <t>コウハン</t>
    </rPh>
    <rPh sb="19" eb="21">
      <t>ショウワ</t>
    </rPh>
    <rPh sb="23" eb="25">
      <t>ネンダイ</t>
    </rPh>
    <rPh sb="29" eb="30">
      <t>キュウ</t>
    </rPh>
    <rPh sb="34" eb="36">
      <t>セイビ</t>
    </rPh>
    <rPh sb="38" eb="39">
      <t>カン</t>
    </rPh>
    <rPh sb="40" eb="42">
      <t>ジュンジ</t>
    </rPh>
    <rPh sb="43" eb="45">
      <t>ホウテイ</t>
    </rPh>
    <rPh sb="45" eb="47">
      <t>タイヨウ</t>
    </rPh>
    <rPh sb="47" eb="49">
      <t>ネンスウ</t>
    </rPh>
    <rPh sb="55" eb="56">
      <t>ネン</t>
    </rPh>
    <rPh sb="58" eb="60">
      <t>ケイカ</t>
    </rPh>
    <rPh sb="70" eb="72">
      <t>ルイジ</t>
    </rPh>
    <rPh sb="72" eb="74">
      <t>ダンタイ</t>
    </rPh>
    <rPh sb="78" eb="79">
      <t>タカ</t>
    </rPh>
    <rPh sb="90" eb="91">
      <t>カン</t>
    </rPh>
    <rPh sb="92" eb="94">
      <t>コウシン</t>
    </rPh>
    <rPh sb="95" eb="97">
      <t>イチリツ</t>
    </rPh>
    <rPh sb="113" eb="114">
      <t>カン</t>
    </rPh>
    <rPh sb="114" eb="115">
      <t>タイ</t>
    </rPh>
    <rPh sb="115" eb="117">
      <t>チョウサ</t>
    </rPh>
    <rPh sb="117" eb="119">
      <t>ケッカ</t>
    </rPh>
    <rPh sb="119" eb="120">
      <t>トウ</t>
    </rPh>
    <rPh sb="123" eb="126">
      <t>ジッシツテキ</t>
    </rPh>
    <rPh sb="127" eb="129">
      <t>タイヨウ</t>
    </rPh>
    <rPh sb="129" eb="131">
      <t>ネンスウ</t>
    </rPh>
    <rPh sb="132" eb="134">
      <t>ハアク</t>
    </rPh>
    <rPh sb="138" eb="141">
      <t>チョウキテキ</t>
    </rPh>
    <rPh sb="141" eb="143">
      <t>シテン</t>
    </rPh>
    <rPh sb="144" eb="145">
      <t>タ</t>
    </rPh>
    <rPh sb="158" eb="159">
      <t>ト</t>
    </rPh>
    <rPh sb="160" eb="161">
      <t>ク</t>
    </rPh>
    <rPh sb="166" eb="168">
      <t>カンロ</t>
    </rPh>
    <rPh sb="168" eb="170">
      <t>コウシン</t>
    </rPh>
    <rPh sb="170" eb="171">
      <t>リツ</t>
    </rPh>
    <rPh sb="173" eb="175">
      <t>ルイジ</t>
    </rPh>
    <rPh sb="175" eb="177">
      <t>ダンタイ</t>
    </rPh>
    <rPh sb="177" eb="179">
      <t>ヘイキン</t>
    </rPh>
    <rPh sb="181" eb="182">
      <t>ヒク</t>
    </rPh>
    <rPh sb="190" eb="192">
      <t>ヘイセイ</t>
    </rPh>
    <rPh sb="194" eb="196">
      <t>ネンド</t>
    </rPh>
    <rPh sb="198" eb="200">
      <t>コウシン</t>
    </rPh>
    <rPh sb="204" eb="206">
      <t>ジュウライ</t>
    </rPh>
    <rPh sb="212" eb="213">
      <t>ネン</t>
    </rPh>
    <rPh sb="220" eb="221">
      <t>ネン</t>
    </rPh>
    <rPh sb="222" eb="224">
      <t>カクダイ</t>
    </rPh>
    <rPh sb="226" eb="229">
      <t>ケイカクテキ</t>
    </rPh>
    <rPh sb="230" eb="232">
      <t>コウシン</t>
    </rPh>
    <phoneticPr fontId="4"/>
  </si>
  <si>
    <t>　毎年度安定的に純利益を確保しており，経営の健全性は維持しているが，依然として多額の企業債残高を抱え，中長期的に経営は厳しい状況にある。
　給水収益が減少傾向にある中で，施設の大量更新期を迎えており，増大する更新需要に的確に対応していく必要がある。
　そのためアセットマネジメントによる施設の長寿命化などに取り組みながら，特に管路については，実質的な耐用年数を踏まえるとともに将来を見据え，更新を適切に実施していくなど，効果的・効率的な維持・更新を行う必要がある。
 また，更なる企業債残高の縮減に今後も引き続きしっかりと取り組む必要がある。</t>
    <rPh sb="1" eb="4">
      <t>マイネンド</t>
    </rPh>
    <rPh sb="4" eb="7">
      <t>アンテイテキ</t>
    </rPh>
    <rPh sb="8" eb="9">
      <t>ジュン</t>
    </rPh>
    <rPh sb="9" eb="11">
      <t>リエキ</t>
    </rPh>
    <rPh sb="12" eb="14">
      <t>カクホ</t>
    </rPh>
    <rPh sb="19" eb="21">
      <t>ケイエイ</t>
    </rPh>
    <rPh sb="22" eb="24">
      <t>ケンゼン</t>
    </rPh>
    <rPh sb="24" eb="25">
      <t>セイ</t>
    </rPh>
    <rPh sb="26" eb="28">
      <t>イジ</t>
    </rPh>
    <rPh sb="34" eb="36">
      <t>イゼン</t>
    </rPh>
    <rPh sb="39" eb="41">
      <t>タガク</t>
    </rPh>
    <rPh sb="42" eb="44">
      <t>キギョウ</t>
    </rPh>
    <rPh sb="44" eb="45">
      <t>サイ</t>
    </rPh>
    <rPh sb="45" eb="47">
      <t>ザンダカ</t>
    </rPh>
    <rPh sb="48" eb="49">
      <t>カカ</t>
    </rPh>
    <rPh sb="51" eb="54">
      <t>チュウチョウキ</t>
    </rPh>
    <rPh sb="54" eb="55">
      <t>テキ</t>
    </rPh>
    <rPh sb="56" eb="58">
      <t>ケイエイ</t>
    </rPh>
    <rPh sb="59" eb="60">
      <t>キビ</t>
    </rPh>
    <rPh sb="62" eb="64">
      <t>ジョウキョウ</t>
    </rPh>
    <rPh sb="70" eb="72">
      <t>キュウスイ</t>
    </rPh>
    <rPh sb="72" eb="74">
      <t>シュウエキ</t>
    </rPh>
    <rPh sb="75" eb="77">
      <t>ゲンショウ</t>
    </rPh>
    <rPh sb="77" eb="79">
      <t>ケイコウ</t>
    </rPh>
    <rPh sb="82" eb="83">
      <t>ナカ</t>
    </rPh>
    <rPh sb="85" eb="87">
      <t>シセツ</t>
    </rPh>
    <rPh sb="88" eb="90">
      <t>タイリョウ</t>
    </rPh>
    <rPh sb="90" eb="92">
      <t>コウシン</t>
    </rPh>
    <rPh sb="92" eb="93">
      <t>キ</t>
    </rPh>
    <rPh sb="94" eb="95">
      <t>ムカ</t>
    </rPh>
    <rPh sb="100" eb="102">
      <t>ゾウダイ</t>
    </rPh>
    <rPh sb="104" eb="106">
      <t>コウシン</t>
    </rPh>
    <rPh sb="106" eb="108">
      <t>ジュヨウ</t>
    </rPh>
    <rPh sb="109" eb="111">
      <t>テキカク</t>
    </rPh>
    <rPh sb="112" eb="114">
      <t>タイオウ</t>
    </rPh>
    <rPh sb="118" eb="120">
      <t>ヒツヨウ</t>
    </rPh>
    <rPh sb="143" eb="145">
      <t>シセツ</t>
    </rPh>
    <rPh sb="146" eb="147">
      <t>チョウ</t>
    </rPh>
    <rPh sb="147" eb="149">
      <t>ジュミョウ</t>
    </rPh>
    <rPh sb="149" eb="150">
      <t>カ</t>
    </rPh>
    <rPh sb="153" eb="154">
      <t>ト</t>
    </rPh>
    <rPh sb="155" eb="156">
      <t>ク</t>
    </rPh>
    <rPh sb="161" eb="162">
      <t>トク</t>
    </rPh>
    <rPh sb="163" eb="165">
      <t>カンロ</t>
    </rPh>
    <rPh sb="171" eb="173">
      <t>ジッシツ</t>
    </rPh>
    <rPh sb="173" eb="174">
      <t>テキ</t>
    </rPh>
    <rPh sb="175" eb="177">
      <t>タイヨウ</t>
    </rPh>
    <rPh sb="177" eb="179">
      <t>ネンスウ</t>
    </rPh>
    <rPh sb="180" eb="181">
      <t>フ</t>
    </rPh>
    <rPh sb="188" eb="190">
      <t>ショウライ</t>
    </rPh>
    <rPh sb="191" eb="193">
      <t>ミス</t>
    </rPh>
    <rPh sb="195" eb="197">
      <t>コウシン</t>
    </rPh>
    <rPh sb="198" eb="200">
      <t>テキセツ</t>
    </rPh>
    <rPh sb="201" eb="203">
      <t>ジッシ</t>
    </rPh>
    <rPh sb="210" eb="213">
      <t>コウカテキ</t>
    </rPh>
    <rPh sb="214" eb="216">
      <t>コウリツ</t>
    </rPh>
    <rPh sb="216" eb="217">
      <t>テキ</t>
    </rPh>
    <rPh sb="218" eb="220">
      <t>イジ</t>
    </rPh>
    <rPh sb="221" eb="223">
      <t>コウシン</t>
    </rPh>
    <rPh sb="224" eb="225">
      <t>オコナ</t>
    </rPh>
    <rPh sb="226" eb="228">
      <t>ヒツヨウ</t>
    </rPh>
    <rPh sb="237" eb="238">
      <t>サラ</t>
    </rPh>
    <rPh sb="240" eb="242">
      <t>キギョウ</t>
    </rPh>
    <rPh sb="242" eb="243">
      <t>サイ</t>
    </rPh>
    <rPh sb="243" eb="245">
      <t>ザンダカ</t>
    </rPh>
    <rPh sb="246" eb="248">
      <t>シュクゲン</t>
    </rPh>
    <rPh sb="249" eb="251">
      <t>コンゴ</t>
    </rPh>
    <rPh sb="252" eb="253">
      <t>ヒ</t>
    </rPh>
    <rPh sb="254" eb="255">
      <t>ツヅ</t>
    </rPh>
    <rPh sb="261" eb="262">
      <t>ト</t>
    </rPh>
    <rPh sb="263" eb="264">
      <t>ク</t>
    </rPh>
    <rPh sb="265" eb="267">
      <t>ヒツヨウ</t>
    </rPh>
    <phoneticPr fontId="4"/>
  </si>
  <si>
    <t>　経営状況は，経常収支比率が安定して100％を超え，累積欠損金も生じていないことから，引き続き健全な状態を維持している。
　一方で，水源開発に恵まれず企業債を活用して多くの水源開発を行ってきたことにより，企業債残高は依然として給水収益の４倍を超え，類似団体平均を大きく上回っており，支払利息の負担が大きいことなどにより給水原価は類似団体平均より高く，企業債残高の縮減を図るため料金回収率も同じく高い傾向にある。
　なお，流動比率は，H26から新公営企業会計基準の適用により翌年度に償還すべき企業債等が流動負債に加わり100％を下回っているが，翌年度の償還は翌年度の損益勘定留保資金等で賄うこととしているほか，企業債残高縮減を優先し内部留保資金を必要最小限にしていることによるものであり，支払い能力に問題はない。
　また，効率性について，施設利用率は予備力も必要であるが，特に水資源に恵まれないことから，度重なる水資源開発にあわせ，その都度，浄水場整備を行った結果，類似団体平均を下回っている。一方で，有収率は，配水調整システムによる効率的な水運用や全国トップレベルの漏水率の低さにより，類似団体平均を大きく上回り，引き続き効率的な状況にある。</t>
    <rPh sb="1" eb="3">
      <t>ケイエイ</t>
    </rPh>
    <rPh sb="3" eb="5">
      <t>ジョウキョウ</t>
    </rPh>
    <rPh sb="7" eb="9">
      <t>ケイジョウ</t>
    </rPh>
    <rPh sb="9" eb="11">
      <t>シュウシ</t>
    </rPh>
    <rPh sb="11" eb="13">
      <t>ヒリツ</t>
    </rPh>
    <rPh sb="14" eb="16">
      <t>アンテイ</t>
    </rPh>
    <rPh sb="23" eb="24">
      <t>コ</t>
    </rPh>
    <rPh sb="26" eb="28">
      <t>ルイセキ</t>
    </rPh>
    <rPh sb="28" eb="31">
      <t>ケッソンキン</t>
    </rPh>
    <rPh sb="32" eb="33">
      <t>ショウ</t>
    </rPh>
    <rPh sb="43" eb="44">
      <t>ヒ</t>
    </rPh>
    <rPh sb="45" eb="46">
      <t>ツヅ</t>
    </rPh>
    <rPh sb="47" eb="49">
      <t>ケンゼン</t>
    </rPh>
    <rPh sb="50" eb="52">
      <t>ジョウタイ</t>
    </rPh>
    <rPh sb="53" eb="55">
      <t>イジ</t>
    </rPh>
    <rPh sb="62" eb="64">
      <t>イッポウ</t>
    </rPh>
    <rPh sb="66" eb="68">
      <t>スイゲン</t>
    </rPh>
    <rPh sb="68" eb="70">
      <t>カイハツ</t>
    </rPh>
    <rPh sb="71" eb="72">
      <t>メグ</t>
    </rPh>
    <rPh sb="75" eb="77">
      <t>キギョウ</t>
    </rPh>
    <rPh sb="77" eb="78">
      <t>サイ</t>
    </rPh>
    <rPh sb="79" eb="81">
      <t>カツヨウ</t>
    </rPh>
    <rPh sb="83" eb="84">
      <t>オオ</t>
    </rPh>
    <rPh sb="86" eb="88">
      <t>スイゲン</t>
    </rPh>
    <rPh sb="88" eb="90">
      <t>カイハツ</t>
    </rPh>
    <rPh sb="91" eb="92">
      <t>オコナ</t>
    </rPh>
    <rPh sb="102" eb="104">
      <t>キギョウ</t>
    </rPh>
    <rPh sb="104" eb="105">
      <t>サイ</t>
    </rPh>
    <rPh sb="105" eb="107">
      <t>ザンダカ</t>
    </rPh>
    <rPh sb="108" eb="110">
      <t>イゼン</t>
    </rPh>
    <rPh sb="113" eb="115">
      <t>キュウスイ</t>
    </rPh>
    <rPh sb="115" eb="117">
      <t>シュウエキ</t>
    </rPh>
    <rPh sb="119" eb="120">
      <t>バイ</t>
    </rPh>
    <rPh sb="121" eb="122">
      <t>コ</t>
    </rPh>
    <rPh sb="124" eb="126">
      <t>ルイジ</t>
    </rPh>
    <rPh sb="126" eb="128">
      <t>ダンタイ</t>
    </rPh>
    <rPh sb="128" eb="130">
      <t>ヘイキン</t>
    </rPh>
    <rPh sb="131" eb="132">
      <t>オオ</t>
    </rPh>
    <rPh sb="134" eb="136">
      <t>ウワマワ</t>
    </rPh>
    <rPh sb="141" eb="143">
      <t>シハライ</t>
    </rPh>
    <rPh sb="143" eb="145">
      <t>リソク</t>
    </rPh>
    <rPh sb="146" eb="148">
      <t>フタン</t>
    </rPh>
    <rPh sb="149" eb="150">
      <t>オオ</t>
    </rPh>
    <rPh sb="159" eb="161">
      <t>キュウスイ</t>
    </rPh>
    <rPh sb="161" eb="163">
      <t>ゲンカ</t>
    </rPh>
    <rPh sb="164" eb="166">
      <t>ルイジ</t>
    </rPh>
    <rPh sb="166" eb="168">
      <t>ダンタイ</t>
    </rPh>
    <rPh sb="168" eb="170">
      <t>ヘイキン</t>
    </rPh>
    <rPh sb="172" eb="173">
      <t>タカ</t>
    </rPh>
    <rPh sb="175" eb="177">
      <t>キギョウ</t>
    </rPh>
    <rPh sb="177" eb="178">
      <t>サイ</t>
    </rPh>
    <rPh sb="178" eb="180">
      <t>ザンダカ</t>
    </rPh>
    <rPh sb="181" eb="183">
      <t>シュクゲン</t>
    </rPh>
    <rPh sb="184" eb="185">
      <t>ハカ</t>
    </rPh>
    <rPh sb="188" eb="190">
      <t>リョウキン</t>
    </rPh>
    <rPh sb="190" eb="192">
      <t>カイシュウ</t>
    </rPh>
    <rPh sb="192" eb="193">
      <t>リツ</t>
    </rPh>
    <rPh sb="194" eb="195">
      <t>オナ</t>
    </rPh>
    <rPh sb="197" eb="198">
      <t>タカ</t>
    </rPh>
    <rPh sb="199" eb="201">
      <t>ケイコウ</t>
    </rPh>
    <rPh sb="210" eb="212">
      <t>リュウドウ</t>
    </rPh>
    <rPh sb="212" eb="214">
      <t>ヒリツ</t>
    </rPh>
    <rPh sb="221" eb="222">
      <t>シン</t>
    </rPh>
    <rPh sb="222" eb="224">
      <t>コウエイ</t>
    </rPh>
    <rPh sb="224" eb="226">
      <t>キギョウ</t>
    </rPh>
    <rPh sb="226" eb="228">
      <t>カイケイ</t>
    </rPh>
    <rPh sb="228" eb="230">
      <t>キジュン</t>
    </rPh>
    <rPh sb="231" eb="233">
      <t>テキヨウ</t>
    </rPh>
    <rPh sb="236" eb="239">
      <t>ヨクネンド</t>
    </rPh>
    <rPh sb="240" eb="242">
      <t>ショウカン</t>
    </rPh>
    <rPh sb="245" eb="247">
      <t>キギョウ</t>
    </rPh>
    <rPh sb="247" eb="248">
      <t>サイ</t>
    </rPh>
    <rPh sb="248" eb="249">
      <t>トウ</t>
    </rPh>
    <rPh sb="250" eb="252">
      <t>リュウドウ</t>
    </rPh>
    <rPh sb="252" eb="254">
      <t>フサイ</t>
    </rPh>
    <rPh sb="255" eb="256">
      <t>クワ</t>
    </rPh>
    <rPh sb="263" eb="265">
      <t>シタマワ</t>
    </rPh>
    <rPh sb="271" eb="274">
      <t>ヨクネンド</t>
    </rPh>
    <rPh sb="275" eb="277">
      <t>ショウカン</t>
    </rPh>
    <rPh sb="278" eb="281">
      <t>ヨクネンド</t>
    </rPh>
    <rPh sb="282" eb="284">
      <t>ソンエキ</t>
    </rPh>
    <rPh sb="284" eb="286">
      <t>カンジョウ</t>
    </rPh>
    <rPh sb="286" eb="288">
      <t>リュウホ</t>
    </rPh>
    <rPh sb="288" eb="290">
      <t>シキン</t>
    </rPh>
    <rPh sb="290" eb="291">
      <t>トウ</t>
    </rPh>
    <rPh sb="292" eb="293">
      <t>マカナ</t>
    </rPh>
    <rPh sb="304" eb="306">
      <t>キギョウ</t>
    </rPh>
    <rPh sb="306" eb="307">
      <t>サイ</t>
    </rPh>
    <rPh sb="307" eb="309">
      <t>ザンダカ</t>
    </rPh>
    <rPh sb="309" eb="311">
      <t>シュクゲン</t>
    </rPh>
    <rPh sb="312" eb="314">
      <t>ユウセン</t>
    </rPh>
    <rPh sb="315" eb="317">
      <t>ナイブ</t>
    </rPh>
    <rPh sb="317" eb="319">
      <t>リュウホ</t>
    </rPh>
    <rPh sb="319" eb="321">
      <t>シキン</t>
    </rPh>
    <rPh sb="322" eb="324">
      <t>ヒツヨウ</t>
    </rPh>
    <rPh sb="324" eb="327">
      <t>サイショウゲン</t>
    </rPh>
    <rPh sb="343" eb="345">
      <t>シハライ</t>
    </rPh>
    <rPh sb="346" eb="348">
      <t>ノウリョク</t>
    </rPh>
    <rPh sb="349" eb="351">
      <t>モンダイ</t>
    </rPh>
    <rPh sb="360" eb="363">
      <t>コウリツセイ</t>
    </rPh>
    <rPh sb="368" eb="370">
      <t>シセツ</t>
    </rPh>
    <rPh sb="370" eb="373">
      <t>リヨウリツ</t>
    </rPh>
    <rPh sb="374" eb="376">
      <t>ヨビ</t>
    </rPh>
    <rPh sb="376" eb="377">
      <t>リョク</t>
    </rPh>
    <rPh sb="378" eb="380">
      <t>ヒツヨウ</t>
    </rPh>
    <rPh sb="385" eb="386">
      <t>トク</t>
    </rPh>
    <rPh sb="387" eb="390">
      <t>ミズシゲン</t>
    </rPh>
    <rPh sb="391" eb="392">
      <t>メグ</t>
    </rPh>
    <rPh sb="401" eb="403">
      <t>タビカサ</t>
    </rPh>
    <rPh sb="405" eb="408">
      <t>ミズシゲン</t>
    </rPh>
    <rPh sb="408" eb="410">
      <t>カイハツ</t>
    </rPh>
    <rPh sb="417" eb="419">
      <t>ツド</t>
    </rPh>
    <rPh sb="420" eb="423">
      <t>ジョウスイジョウ</t>
    </rPh>
    <rPh sb="423" eb="425">
      <t>セイビ</t>
    </rPh>
    <rPh sb="426" eb="427">
      <t>オコナ</t>
    </rPh>
    <rPh sb="429" eb="431">
      <t>ケッカ</t>
    </rPh>
    <rPh sb="432" eb="434">
      <t>ルイジ</t>
    </rPh>
    <rPh sb="434" eb="436">
      <t>ダンタイ</t>
    </rPh>
    <rPh sb="436" eb="438">
      <t>ヘイキン</t>
    </rPh>
    <rPh sb="439" eb="441">
      <t>シタマワ</t>
    </rPh>
    <rPh sb="446" eb="448">
      <t>イッポウ</t>
    </rPh>
    <rPh sb="450" eb="452">
      <t>ユウシュウ</t>
    </rPh>
    <rPh sb="452" eb="453">
      <t>リツ</t>
    </rPh>
    <rPh sb="455" eb="457">
      <t>ハイスイ</t>
    </rPh>
    <rPh sb="457" eb="459">
      <t>チョウセイ</t>
    </rPh>
    <rPh sb="466" eb="469">
      <t>コウリツテキ</t>
    </rPh>
    <rPh sb="470" eb="471">
      <t>ミズ</t>
    </rPh>
    <rPh sb="471" eb="473">
      <t>ウンヨウ</t>
    </rPh>
    <rPh sb="474" eb="476">
      <t>ゼンコク</t>
    </rPh>
    <rPh sb="483" eb="485">
      <t>ロウスイ</t>
    </rPh>
    <rPh sb="485" eb="486">
      <t>リツ</t>
    </rPh>
    <rPh sb="487" eb="488">
      <t>ヒク</t>
    </rPh>
    <rPh sb="493" eb="495">
      <t>ルイジ</t>
    </rPh>
    <rPh sb="495" eb="497">
      <t>ダンタイ</t>
    </rPh>
    <rPh sb="497" eb="499">
      <t>ヘイキン</t>
    </rPh>
    <rPh sb="500" eb="501">
      <t>オオ</t>
    </rPh>
    <rPh sb="503" eb="505">
      <t>ウワマワ</t>
    </rPh>
    <rPh sb="507" eb="508">
      <t>ヒ</t>
    </rPh>
    <rPh sb="509" eb="510">
      <t>ツヅ</t>
    </rPh>
    <rPh sb="511" eb="514">
      <t>コウリツテキ</t>
    </rPh>
    <rPh sb="515" eb="51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</si>
</sst>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1.08</c:v>
                </c:pt>
                <c:pt idx="1">
                  <c:v>0.97</c:v>
                </c:pt>
                <c:pt idx="2">
                  <c:v>0.76</c:v>
                </c:pt>
                <c:pt idx="3">
                  <c:v>0.99</c:v>
                </c:pt>
                <c:pt idx="4">
                  <c:v>0.74</c:v>
                </c:pt>
              </c:numCache>
            </c:numRef>
          </c:val>
        </c:ser>
        <c:dLbls>
          <c:showLegendKey val="0"/>
          <c:showVal val="0"/>
          <c:showCatName val="0"/>
          <c:showSerName val="0"/>
          <c:showPercent val="0"/>
          <c:showBubbleSize val="0"/>
        </c:dLbls>
        <c:gapWidth val="150"/>
        <c:axId val="254971800"/>
        <c:axId val="25713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54971800"/>
        <c:axId val="257131416"/>
      </c:lineChart>
      <c:dateAx>
        <c:axId val="254971800"/>
        <c:scaling>
          <c:orientation val="minMax"/>
        </c:scaling>
        <c:delete val="1"/>
        <c:axPos val="b"/>
        <c:numFmt formatCode="ge" sourceLinked="1"/>
        <c:majorTickMark val="none"/>
        <c:minorTickMark val="none"/>
        <c:tickLblPos val="none"/>
        <c:crossAx val="257131416"/>
        <c:crosses val="autoZero"/>
        <c:auto val="1"/>
        <c:lblOffset val="100"/>
        <c:baseTimeUnit val="years"/>
      </c:dateAx>
      <c:valAx>
        <c:axId val="25713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52.29</c:v>
                </c:pt>
                <c:pt idx="1">
                  <c:v>52.62</c:v>
                </c:pt>
                <c:pt idx="2">
                  <c:v>51.76</c:v>
                </c:pt>
                <c:pt idx="3">
                  <c:v>51.27</c:v>
                </c:pt>
                <c:pt idx="4">
                  <c:v>51.91</c:v>
                </c:pt>
              </c:numCache>
            </c:numRef>
          </c:val>
        </c:ser>
        <c:dLbls>
          <c:showLegendKey val="0"/>
          <c:showVal val="0"/>
          <c:showCatName val="0"/>
          <c:showSerName val="0"/>
          <c:showPercent val="0"/>
          <c:showBubbleSize val="0"/>
        </c:dLbls>
        <c:gapWidth val="150"/>
        <c:axId val="257734400"/>
        <c:axId val="25773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57734400"/>
        <c:axId val="257734792"/>
      </c:lineChart>
      <c:dateAx>
        <c:axId val="257734400"/>
        <c:scaling>
          <c:orientation val="minMax"/>
        </c:scaling>
        <c:delete val="1"/>
        <c:axPos val="b"/>
        <c:numFmt formatCode="ge" sourceLinked="1"/>
        <c:majorTickMark val="none"/>
        <c:minorTickMark val="none"/>
        <c:tickLblPos val="none"/>
        <c:crossAx val="257734792"/>
        <c:crosses val="autoZero"/>
        <c:auto val="1"/>
        <c:lblOffset val="100"/>
        <c:baseTimeUnit val="years"/>
      </c:dateAx>
      <c:valAx>
        <c:axId val="25773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95.9</c:v>
                </c:pt>
                <c:pt idx="1">
                  <c:v>95.86</c:v>
                </c:pt>
                <c:pt idx="2">
                  <c:v>96.2</c:v>
                </c:pt>
                <c:pt idx="3">
                  <c:v>96.24</c:v>
                </c:pt>
                <c:pt idx="4">
                  <c:v>96.06</c:v>
                </c:pt>
              </c:numCache>
            </c:numRef>
          </c:val>
        </c:ser>
        <c:dLbls>
          <c:showLegendKey val="0"/>
          <c:showVal val="0"/>
          <c:showCatName val="0"/>
          <c:showSerName val="0"/>
          <c:showPercent val="0"/>
          <c:showBubbleSize val="0"/>
        </c:dLbls>
        <c:gapWidth val="150"/>
        <c:axId val="258000584"/>
        <c:axId val="25800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58000584"/>
        <c:axId val="258000976"/>
      </c:lineChart>
      <c:dateAx>
        <c:axId val="258000584"/>
        <c:scaling>
          <c:orientation val="minMax"/>
        </c:scaling>
        <c:delete val="1"/>
        <c:axPos val="b"/>
        <c:numFmt formatCode="ge" sourceLinked="1"/>
        <c:majorTickMark val="none"/>
        <c:minorTickMark val="none"/>
        <c:tickLblPos val="none"/>
        <c:crossAx val="258000976"/>
        <c:crosses val="autoZero"/>
        <c:auto val="1"/>
        <c:lblOffset val="100"/>
        <c:baseTimeUnit val="years"/>
      </c:dateAx>
      <c:valAx>
        <c:axId val="25800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109.67</c:v>
                </c:pt>
                <c:pt idx="1">
                  <c:v>108.96</c:v>
                </c:pt>
                <c:pt idx="2">
                  <c:v>112.15</c:v>
                </c:pt>
                <c:pt idx="3">
                  <c:v>115.61</c:v>
                </c:pt>
                <c:pt idx="4">
                  <c:v>119.22</c:v>
                </c:pt>
              </c:numCache>
            </c:numRef>
          </c:val>
        </c:ser>
        <c:dLbls>
          <c:showLegendKey val="0"/>
          <c:showVal val="0"/>
          <c:showCatName val="0"/>
          <c:showSerName val="0"/>
          <c:showPercent val="0"/>
          <c:showBubbleSize val="0"/>
        </c:dLbls>
        <c:gapWidth val="150"/>
        <c:axId val="257132592"/>
        <c:axId val="25713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57132592"/>
        <c:axId val="257132984"/>
      </c:lineChart>
      <c:dateAx>
        <c:axId val="257132592"/>
        <c:scaling>
          <c:orientation val="minMax"/>
        </c:scaling>
        <c:delete val="1"/>
        <c:axPos val="b"/>
        <c:numFmt formatCode="ge" sourceLinked="1"/>
        <c:majorTickMark val="none"/>
        <c:minorTickMark val="none"/>
        <c:tickLblPos val="none"/>
        <c:crossAx val="257132984"/>
        <c:crosses val="autoZero"/>
        <c:auto val="1"/>
        <c:lblOffset val="100"/>
        <c:baseTimeUnit val="years"/>
      </c:dateAx>
      <c:valAx>
        <c:axId val="25713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13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41.66</c:v>
                </c:pt>
                <c:pt idx="1">
                  <c:v>41.61</c:v>
                </c:pt>
                <c:pt idx="2">
                  <c:v>42.66</c:v>
                </c:pt>
                <c:pt idx="3">
                  <c:v>43.61</c:v>
                </c:pt>
                <c:pt idx="4">
                  <c:v>44.69</c:v>
                </c:pt>
              </c:numCache>
            </c:numRef>
          </c:val>
        </c:ser>
        <c:dLbls>
          <c:showLegendKey val="0"/>
          <c:showVal val="0"/>
          <c:showCatName val="0"/>
          <c:showSerName val="0"/>
          <c:showPercent val="0"/>
          <c:showBubbleSize val="0"/>
        </c:dLbls>
        <c:gapWidth val="150"/>
        <c:axId val="257134160"/>
        <c:axId val="2571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57134160"/>
        <c:axId val="257134552"/>
      </c:lineChart>
      <c:dateAx>
        <c:axId val="257134160"/>
        <c:scaling>
          <c:orientation val="minMax"/>
        </c:scaling>
        <c:delete val="1"/>
        <c:axPos val="b"/>
        <c:numFmt formatCode="ge" sourceLinked="1"/>
        <c:majorTickMark val="none"/>
        <c:minorTickMark val="none"/>
        <c:tickLblPos val="none"/>
        <c:crossAx val="257134552"/>
        <c:crosses val="autoZero"/>
        <c:auto val="1"/>
        <c:lblOffset val="100"/>
        <c:baseTimeUnit val="years"/>
      </c:dateAx>
      <c:valAx>
        <c:axId val="2571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8.7200000000000006</c:v>
                </c:pt>
                <c:pt idx="1">
                  <c:v>12.55</c:v>
                </c:pt>
                <c:pt idx="2">
                  <c:v>14.7</c:v>
                </c:pt>
                <c:pt idx="3">
                  <c:v>16.43</c:v>
                </c:pt>
                <c:pt idx="4">
                  <c:v>18.239999999999998</c:v>
                </c:pt>
              </c:numCache>
            </c:numRef>
          </c:val>
        </c:ser>
        <c:dLbls>
          <c:showLegendKey val="0"/>
          <c:showVal val="0"/>
          <c:showCatName val="0"/>
          <c:showSerName val="0"/>
          <c:showPercent val="0"/>
          <c:showBubbleSize val="0"/>
        </c:dLbls>
        <c:gapWidth val="150"/>
        <c:axId val="257794424"/>
        <c:axId val="2577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57794424"/>
        <c:axId val="257794816"/>
      </c:lineChart>
      <c:dateAx>
        <c:axId val="257794424"/>
        <c:scaling>
          <c:orientation val="minMax"/>
        </c:scaling>
        <c:delete val="1"/>
        <c:axPos val="b"/>
        <c:numFmt formatCode="ge" sourceLinked="1"/>
        <c:majorTickMark val="none"/>
        <c:minorTickMark val="none"/>
        <c:tickLblPos val="none"/>
        <c:crossAx val="257794816"/>
        <c:crosses val="autoZero"/>
        <c:auto val="1"/>
        <c:lblOffset val="100"/>
        <c:baseTimeUnit val="years"/>
      </c:dateAx>
      <c:valAx>
        <c:axId val="257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9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797560"/>
        <c:axId val="2575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57797560"/>
        <c:axId val="257591488"/>
      </c:lineChart>
      <c:dateAx>
        <c:axId val="257797560"/>
        <c:scaling>
          <c:orientation val="minMax"/>
        </c:scaling>
        <c:delete val="1"/>
        <c:axPos val="b"/>
        <c:numFmt formatCode="ge" sourceLinked="1"/>
        <c:majorTickMark val="none"/>
        <c:minorTickMark val="none"/>
        <c:tickLblPos val="none"/>
        <c:crossAx val="257591488"/>
        <c:crosses val="autoZero"/>
        <c:auto val="1"/>
        <c:lblOffset val="100"/>
        <c:baseTimeUnit val="years"/>
      </c:dateAx>
      <c:valAx>
        <c:axId val="2575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79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246.35</c:v>
                </c:pt>
                <c:pt idx="1">
                  <c:v>251.55</c:v>
                </c:pt>
                <c:pt idx="2">
                  <c:v>251.69</c:v>
                </c:pt>
                <c:pt idx="3">
                  <c:v>87.93</c:v>
                </c:pt>
                <c:pt idx="4">
                  <c:v>89.65</c:v>
                </c:pt>
              </c:numCache>
            </c:numRef>
          </c:val>
        </c:ser>
        <c:dLbls>
          <c:showLegendKey val="0"/>
          <c:showVal val="0"/>
          <c:showCatName val="0"/>
          <c:showSerName val="0"/>
          <c:showPercent val="0"/>
          <c:showBubbleSize val="0"/>
        </c:dLbls>
        <c:gapWidth val="150"/>
        <c:axId val="257593056"/>
        <c:axId val="25759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57593056"/>
        <c:axId val="257593448"/>
      </c:lineChart>
      <c:dateAx>
        <c:axId val="257593056"/>
        <c:scaling>
          <c:orientation val="minMax"/>
        </c:scaling>
        <c:delete val="1"/>
        <c:axPos val="b"/>
        <c:numFmt formatCode="ge" sourceLinked="1"/>
        <c:majorTickMark val="none"/>
        <c:minorTickMark val="none"/>
        <c:tickLblPos val="none"/>
        <c:crossAx val="257593448"/>
        <c:crosses val="autoZero"/>
        <c:auto val="1"/>
        <c:lblOffset val="100"/>
        <c:baseTimeUnit val="years"/>
      </c:dateAx>
      <c:valAx>
        <c:axId val="25759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5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469.5</c:v>
                </c:pt>
                <c:pt idx="1">
                  <c:v>460.39</c:v>
                </c:pt>
                <c:pt idx="2">
                  <c:v>444.48</c:v>
                </c:pt>
                <c:pt idx="3">
                  <c:v>434.26</c:v>
                </c:pt>
                <c:pt idx="4">
                  <c:v>417.05</c:v>
                </c:pt>
              </c:numCache>
            </c:numRef>
          </c:val>
        </c:ser>
        <c:dLbls>
          <c:showLegendKey val="0"/>
          <c:showVal val="0"/>
          <c:showCatName val="0"/>
          <c:showSerName val="0"/>
          <c:showPercent val="0"/>
          <c:showBubbleSize val="0"/>
        </c:dLbls>
        <c:gapWidth val="150"/>
        <c:axId val="257594624"/>
        <c:axId val="25759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57594624"/>
        <c:axId val="257595016"/>
      </c:lineChart>
      <c:dateAx>
        <c:axId val="257594624"/>
        <c:scaling>
          <c:orientation val="minMax"/>
        </c:scaling>
        <c:delete val="1"/>
        <c:axPos val="b"/>
        <c:numFmt formatCode="ge" sourceLinked="1"/>
        <c:majorTickMark val="none"/>
        <c:minorTickMark val="none"/>
        <c:tickLblPos val="none"/>
        <c:crossAx val="257595016"/>
        <c:crosses val="autoZero"/>
        <c:auto val="1"/>
        <c:lblOffset val="100"/>
        <c:baseTimeUnit val="years"/>
      </c:dateAx>
      <c:valAx>
        <c:axId val="25759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5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103.05</c:v>
                </c:pt>
                <c:pt idx="1">
                  <c:v>102.51</c:v>
                </c:pt>
                <c:pt idx="2">
                  <c:v>105.18</c:v>
                </c:pt>
                <c:pt idx="3">
                  <c:v>109.12</c:v>
                </c:pt>
                <c:pt idx="4">
                  <c:v>112.84</c:v>
                </c:pt>
              </c:numCache>
            </c:numRef>
          </c:val>
        </c:ser>
        <c:dLbls>
          <c:showLegendKey val="0"/>
          <c:showVal val="0"/>
          <c:showCatName val="0"/>
          <c:showSerName val="0"/>
          <c:showPercent val="0"/>
          <c:showBubbleSize val="0"/>
        </c:dLbls>
        <c:gapWidth val="150"/>
        <c:axId val="257732832"/>
        <c:axId val="2577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57732832"/>
        <c:axId val="257733224"/>
      </c:lineChart>
      <c:dateAx>
        <c:axId val="257732832"/>
        <c:scaling>
          <c:orientation val="minMax"/>
        </c:scaling>
        <c:delete val="1"/>
        <c:axPos val="b"/>
        <c:numFmt formatCode="ge" sourceLinked="1"/>
        <c:majorTickMark val="none"/>
        <c:minorTickMark val="none"/>
        <c:tickLblPos val="none"/>
        <c:crossAx val="257733224"/>
        <c:crosses val="autoZero"/>
        <c:auto val="1"/>
        <c:lblOffset val="100"/>
        <c:baseTimeUnit val="years"/>
      </c:dateAx>
      <c:valAx>
        <c:axId val="25773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213.51</c:v>
                </c:pt>
                <c:pt idx="1">
                  <c:v>213.83</c:v>
                </c:pt>
                <c:pt idx="2">
                  <c:v>207.98</c:v>
                </c:pt>
                <c:pt idx="3">
                  <c:v>199.76</c:v>
                </c:pt>
                <c:pt idx="4">
                  <c:v>193.5</c:v>
                </c:pt>
              </c:numCache>
            </c:numRef>
          </c:val>
        </c:ser>
        <c:dLbls>
          <c:showLegendKey val="0"/>
          <c:showVal val="0"/>
          <c:showCatName val="0"/>
          <c:showSerName val="0"/>
          <c:showPercent val="0"/>
          <c:showBubbleSize val="0"/>
        </c:dLbls>
        <c:gapWidth val="150"/>
        <c:axId val="257797168"/>
        <c:axId val="25779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57797168"/>
        <c:axId val="257796776"/>
      </c:lineChart>
      <c:dateAx>
        <c:axId val="257797168"/>
        <c:scaling>
          <c:orientation val="minMax"/>
        </c:scaling>
        <c:delete val="1"/>
        <c:axPos val="b"/>
        <c:numFmt formatCode="ge" sourceLinked="1"/>
        <c:majorTickMark val="none"/>
        <c:minorTickMark val="none"/>
        <c:tickLblPos val="none"/>
        <c:crossAx val="257796776"/>
        <c:crosses val="autoZero"/>
        <c:auto val="1"/>
        <c:lblOffset val="100"/>
        <c:baseTimeUnit val="years"/>
      </c:dateAx>
      <c:valAx>
        <c:axId val="25779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9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2" zoomScale="60" zoomScaleNormal="60" workbookViewId="0">
      <selection activeCell="BL16" sqref="BL16:BZ44"/>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福岡市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1500955</v>
      </c>
      <c r="AJ8" s="56"/>
      <c r="AK8" s="56"/>
      <c r="AL8" s="56"/>
      <c r="AM8" s="56"/>
      <c r="AN8" s="56"/>
      <c r="AO8" s="56"/>
      <c r="AP8" s="57"/>
      <c r="AQ8" s="47">
        <f>データ!R6</f>
        <v>343.39</v>
      </c>
      <c r="AR8" s="47"/>
      <c r="AS8" s="47"/>
      <c r="AT8" s="47"/>
      <c r="AU8" s="47"/>
      <c r="AV8" s="47"/>
      <c r="AW8" s="47"/>
      <c r="AX8" s="47"/>
      <c r="AY8" s="47">
        <f>データ!S6</f>
        <v>4370.99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60.73</v>
      </c>
      <c r="K10" s="47"/>
      <c r="L10" s="47"/>
      <c r="M10" s="47"/>
      <c r="N10" s="47"/>
      <c r="O10" s="47"/>
      <c r="P10" s="47"/>
      <c r="Q10" s="47"/>
      <c r="R10" s="47">
        <f>データ!O6</f>
        <v>99.42</v>
      </c>
      <c r="S10" s="47"/>
      <c r="T10" s="47"/>
      <c r="U10" s="47"/>
      <c r="V10" s="47"/>
      <c r="W10" s="47"/>
      <c r="X10" s="47"/>
      <c r="Y10" s="47"/>
      <c r="Z10" s="78">
        <f>データ!P6</f>
        <v>2775</v>
      </c>
      <c r="AA10" s="78"/>
      <c r="AB10" s="78"/>
      <c r="AC10" s="78"/>
      <c r="AD10" s="78"/>
      <c r="AE10" s="78"/>
      <c r="AF10" s="78"/>
      <c r="AG10" s="78"/>
      <c r="AH10" s="2"/>
      <c r="AI10" s="78">
        <f>データ!T6</f>
        <v>1493894</v>
      </c>
      <c r="AJ10" s="78"/>
      <c r="AK10" s="78"/>
      <c r="AL10" s="78"/>
      <c r="AM10" s="78"/>
      <c r="AN10" s="78"/>
      <c r="AO10" s="78"/>
      <c r="AP10" s="78"/>
      <c r="AQ10" s="47">
        <f>データ!U6</f>
        <v>235.63</v>
      </c>
      <c r="AR10" s="47"/>
      <c r="AS10" s="47"/>
      <c r="AT10" s="47"/>
      <c r="AU10" s="47"/>
      <c r="AV10" s="47"/>
      <c r="AW10" s="47"/>
      <c r="AX10" s="47"/>
      <c r="AY10" s="47">
        <f>データ!V6</f>
        <v>6340</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401307</v>
      </c>
      <c r="D6" s="31">
        <f t="shared" si="3"/>
        <v>46</v>
      </c>
      <c r="E6" s="31">
        <f t="shared" si="3"/>
        <v>1</v>
      </c>
      <c r="F6" s="31">
        <f t="shared" si="3"/>
        <v>0</v>
      </c>
      <c r="G6" s="31">
        <f t="shared" si="3"/>
        <v>1</v>
      </c>
      <c r="H6" s="31" t="str">
        <f t="shared" si="3"/>
        <v>福岡県　福岡市</v>
      </c>
      <c r="I6" s="31" t="str">
        <f t="shared" si="3"/>
        <v>法適用</v>
      </c>
      <c r="J6" s="31" t="str">
        <f t="shared" si="3"/>
        <v>水道事業</v>
      </c>
      <c r="K6" s="31" t="str">
        <f t="shared" si="3"/>
        <v>末端給水事業</v>
      </c>
      <c r="L6" s="31" t="str">
        <f t="shared" si="3"/>
        <v>政令市等</v>
      </c>
      <c r="M6" s="32" t="str">
        <f t="shared" si="3"/>
        <v>-</v>
      </c>
      <c r="N6" s="32">
        <f t="shared" si="3"/>
        <v>60.73</v>
      </c>
      <c r="O6" s="32">
        <f t="shared" si="3"/>
        <v>99.42</v>
      </c>
      <c r="P6" s="32">
        <f t="shared" si="3"/>
        <v>2775</v>
      </c>
      <c r="Q6" s="32">
        <f t="shared" si="3"/>
        <v>1500955</v>
      </c>
      <c r="R6" s="32">
        <f t="shared" si="3"/>
        <v>343.39</v>
      </c>
      <c r="S6" s="32">
        <f t="shared" si="3"/>
        <v>4370.99</v>
      </c>
      <c r="T6" s="32">
        <f t="shared" si="3"/>
        <v>1493894</v>
      </c>
      <c r="U6" s="32">
        <f t="shared" si="3"/>
        <v>235.63</v>
      </c>
      <c r="V6" s="32">
        <f t="shared" si="3"/>
        <v>6340</v>
      </c>
      <c r="W6" s="33">
        <f>IF(W7="",NA(),W7)</f>
        <v>109.67</v>
      </c>
      <c r="X6" s="33">
        <f t="shared" ref="X6:AF6" si="4">IF(X7="",NA(),X7)</f>
        <v>108.96</v>
      </c>
      <c r="Y6" s="33">
        <f t="shared" si="4"/>
        <v>112.15</v>
      </c>
      <c r="Z6" s="33">
        <f t="shared" si="4"/>
        <v>115.61</v>
      </c>
      <c r="AA6" s="33">
        <f t="shared" si="4"/>
        <v>119.22</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246.35</v>
      </c>
      <c r="AT6" s="33">
        <f t="shared" ref="AT6:BB6" si="6">IF(AT7="",NA(),AT7)</f>
        <v>251.55</v>
      </c>
      <c r="AU6" s="33">
        <f t="shared" si="6"/>
        <v>251.69</v>
      </c>
      <c r="AV6" s="33">
        <f t="shared" si="6"/>
        <v>87.93</v>
      </c>
      <c r="AW6" s="33">
        <f t="shared" si="6"/>
        <v>89.65</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469.5</v>
      </c>
      <c r="BE6" s="33">
        <f t="shared" ref="BE6:BM6" si="7">IF(BE7="",NA(),BE7)</f>
        <v>460.39</v>
      </c>
      <c r="BF6" s="33">
        <f t="shared" si="7"/>
        <v>444.48</v>
      </c>
      <c r="BG6" s="33">
        <f t="shared" si="7"/>
        <v>434.26</v>
      </c>
      <c r="BH6" s="33">
        <f t="shared" si="7"/>
        <v>417.05</v>
      </c>
      <c r="BI6" s="33">
        <f t="shared" si="7"/>
        <v>243.43</v>
      </c>
      <c r="BJ6" s="33">
        <f t="shared" si="7"/>
        <v>235.04</v>
      </c>
      <c r="BK6" s="33">
        <f t="shared" si="7"/>
        <v>226.55</v>
      </c>
      <c r="BL6" s="33">
        <f t="shared" si="7"/>
        <v>220.35</v>
      </c>
      <c r="BM6" s="33">
        <f t="shared" si="7"/>
        <v>212.16</v>
      </c>
      <c r="BN6" s="32" t="str">
        <f>IF(BN7="","",IF(BN7="-","【-】","【"&amp;SUBSTITUTE(TEXT(BN7,"#,##0.00"),"-","△")&amp;"】"))</f>
        <v>【276.38】</v>
      </c>
      <c r="BO6" s="33">
        <f>IF(BO7="",NA(),BO7)</f>
        <v>103.05</v>
      </c>
      <c r="BP6" s="33">
        <f t="shared" ref="BP6:BX6" si="8">IF(BP7="",NA(),BP7)</f>
        <v>102.51</v>
      </c>
      <c r="BQ6" s="33">
        <f t="shared" si="8"/>
        <v>105.18</v>
      </c>
      <c r="BR6" s="33">
        <f t="shared" si="8"/>
        <v>109.12</v>
      </c>
      <c r="BS6" s="33">
        <f t="shared" si="8"/>
        <v>112.84</v>
      </c>
      <c r="BT6" s="33">
        <f t="shared" si="8"/>
        <v>97.77</v>
      </c>
      <c r="BU6" s="33">
        <f t="shared" si="8"/>
        <v>98.74</v>
      </c>
      <c r="BV6" s="33">
        <f t="shared" si="8"/>
        <v>99.53</v>
      </c>
      <c r="BW6" s="33">
        <f t="shared" si="8"/>
        <v>104.05</v>
      </c>
      <c r="BX6" s="33">
        <f t="shared" si="8"/>
        <v>104.16</v>
      </c>
      <c r="BY6" s="32" t="str">
        <f>IF(BY7="","",IF(BY7="-","【-】","【"&amp;SUBSTITUTE(TEXT(BY7,"#,##0.00"),"-","△")&amp;"】"))</f>
        <v>【104.99】</v>
      </c>
      <c r="BZ6" s="33">
        <f>IF(BZ7="",NA(),BZ7)</f>
        <v>213.51</v>
      </c>
      <c r="CA6" s="33">
        <f t="shared" ref="CA6:CI6" si="9">IF(CA7="",NA(),CA7)</f>
        <v>213.83</v>
      </c>
      <c r="CB6" s="33">
        <f t="shared" si="9"/>
        <v>207.98</v>
      </c>
      <c r="CC6" s="33">
        <f t="shared" si="9"/>
        <v>199.76</v>
      </c>
      <c r="CD6" s="33">
        <f t="shared" si="9"/>
        <v>193.5</v>
      </c>
      <c r="CE6" s="33">
        <f t="shared" si="9"/>
        <v>182.63</v>
      </c>
      <c r="CF6" s="33">
        <f t="shared" si="9"/>
        <v>180.69</v>
      </c>
      <c r="CG6" s="33">
        <f t="shared" si="9"/>
        <v>179.62</v>
      </c>
      <c r="CH6" s="33">
        <f t="shared" si="9"/>
        <v>171.57</v>
      </c>
      <c r="CI6" s="33">
        <f t="shared" si="9"/>
        <v>171.29</v>
      </c>
      <c r="CJ6" s="32" t="str">
        <f>IF(CJ7="","",IF(CJ7="-","【-】","【"&amp;SUBSTITUTE(TEXT(CJ7,"#,##0.00"),"-","△")&amp;"】"))</f>
        <v>【163.72】</v>
      </c>
      <c r="CK6" s="33">
        <f>IF(CK7="",NA(),CK7)</f>
        <v>52.29</v>
      </c>
      <c r="CL6" s="33">
        <f t="shared" ref="CL6:CT6" si="10">IF(CL7="",NA(),CL7)</f>
        <v>52.62</v>
      </c>
      <c r="CM6" s="33">
        <f t="shared" si="10"/>
        <v>51.76</v>
      </c>
      <c r="CN6" s="33">
        <f t="shared" si="10"/>
        <v>51.27</v>
      </c>
      <c r="CO6" s="33">
        <f t="shared" si="10"/>
        <v>51.91</v>
      </c>
      <c r="CP6" s="33">
        <f t="shared" si="10"/>
        <v>59.22</v>
      </c>
      <c r="CQ6" s="33">
        <f t="shared" si="10"/>
        <v>59.95</v>
      </c>
      <c r="CR6" s="33">
        <f t="shared" si="10"/>
        <v>59.6</v>
      </c>
      <c r="CS6" s="33">
        <f t="shared" si="10"/>
        <v>58.97</v>
      </c>
      <c r="CT6" s="33">
        <f t="shared" si="10"/>
        <v>58.67</v>
      </c>
      <c r="CU6" s="32" t="str">
        <f>IF(CU7="","",IF(CU7="-","【-】","【"&amp;SUBSTITUTE(TEXT(CU7,"#,##0.00"),"-","△")&amp;"】"))</f>
        <v>【59.76】</v>
      </c>
      <c r="CV6" s="33">
        <f>IF(CV7="",NA(),CV7)</f>
        <v>95.9</v>
      </c>
      <c r="CW6" s="33">
        <f t="shared" ref="CW6:DE6" si="11">IF(CW7="",NA(),CW7)</f>
        <v>95.86</v>
      </c>
      <c r="CX6" s="33">
        <f t="shared" si="11"/>
        <v>96.2</v>
      </c>
      <c r="CY6" s="33">
        <f t="shared" si="11"/>
        <v>96.24</v>
      </c>
      <c r="CZ6" s="33">
        <f t="shared" si="11"/>
        <v>96.06</v>
      </c>
      <c r="DA6" s="33">
        <f t="shared" si="11"/>
        <v>92.47</v>
      </c>
      <c r="DB6" s="33">
        <f t="shared" si="11"/>
        <v>93.11</v>
      </c>
      <c r="DC6" s="33">
        <f t="shared" si="11"/>
        <v>93.22</v>
      </c>
      <c r="DD6" s="33">
        <f t="shared" si="11"/>
        <v>92.91</v>
      </c>
      <c r="DE6" s="33">
        <f t="shared" si="11"/>
        <v>93.36</v>
      </c>
      <c r="DF6" s="32" t="str">
        <f>IF(DF7="","",IF(DF7="-","【-】","【"&amp;SUBSTITUTE(TEXT(DF7,"#,##0.00"),"-","△")&amp;"】"))</f>
        <v>【89.95】</v>
      </c>
      <c r="DG6" s="33">
        <f>IF(DG7="",NA(),DG7)</f>
        <v>41.66</v>
      </c>
      <c r="DH6" s="33">
        <f t="shared" ref="DH6:DP6" si="12">IF(DH7="",NA(),DH7)</f>
        <v>41.61</v>
      </c>
      <c r="DI6" s="33">
        <f t="shared" si="12"/>
        <v>42.66</v>
      </c>
      <c r="DJ6" s="33">
        <f t="shared" si="12"/>
        <v>43.61</v>
      </c>
      <c r="DK6" s="33">
        <f t="shared" si="12"/>
        <v>44.69</v>
      </c>
      <c r="DL6" s="33">
        <f t="shared" si="12"/>
        <v>44.6</v>
      </c>
      <c r="DM6" s="33">
        <f t="shared" si="12"/>
        <v>45.31</v>
      </c>
      <c r="DN6" s="33">
        <f t="shared" si="12"/>
        <v>45.85</v>
      </c>
      <c r="DO6" s="33">
        <f t="shared" si="12"/>
        <v>46.73</v>
      </c>
      <c r="DP6" s="33">
        <f t="shared" si="12"/>
        <v>47.39</v>
      </c>
      <c r="DQ6" s="32" t="str">
        <f>IF(DQ7="","",IF(DQ7="-","【-】","【"&amp;SUBSTITUTE(TEXT(DQ7,"#,##0.00"),"-","△")&amp;"】"))</f>
        <v>【47.18】</v>
      </c>
      <c r="DR6" s="33">
        <f>IF(DR7="",NA(),DR7)</f>
        <v>8.7200000000000006</v>
      </c>
      <c r="DS6" s="33">
        <f t="shared" ref="DS6:EA6" si="13">IF(DS7="",NA(),DS7)</f>
        <v>12.55</v>
      </c>
      <c r="DT6" s="33">
        <f t="shared" si="13"/>
        <v>14.7</v>
      </c>
      <c r="DU6" s="33">
        <f t="shared" si="13"/>
        <v>16.43</v>
      </c>
      <c r="DV6" s="33">
        <f t="shared" si="13"/>
        <v>18.239999999999998</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1.08</v>
      </c>
      <c r="ED6" s="33">
        <f t="shared" ref="ED6:EL6" si="14">IF(ED7="",NA(),ED7)</f>
        <v>0.97</v>
      </c>
      <c r="EE6" s="33">
        <f t="shared" si="14"/>
        <v>0.76</v>
      </c>
      <c r="EF6" s="33">
        <f t="shared" si="14"/>
        <v>0.99</v>
      </c>
      <c r="EG6" s="33">
        <f t="shared" si="14"/>
        <v>0.74</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401307</v>
      </c>
      <c r="D7" s="35">
        <v>46</v>
      </c>
      <c r="E7" s="35">
        <v>1</v>
      </c>
      <c r="F7" s="35">
        <v>0</v>
      </c>
      <c r="G7" s="35">
        <v>1</v>
      </c>
      <c r="H7" s="35" t="s">
        <v>93</v>
      </c>
      <c r="I7" s="35" t="s">
        <v>94</v>
      </c>
      <c r="J7" s="35" t="s">
        <v>95</v>
      </c>
      <c r="K7" s="35" t="s">
        <v>96</v>
      </c>
      <c r="L7" s="35" t="s">
        <v>97</v>
      </c>
      <c r="M7" s="36" t="s">
        <v>98</v>
      </c>
      <c r="N7" s="36">
        <v>60.73</v>
      </c>
      <c r="O7" s="36">
        <v>99.42</v>
      </c>
      <c r="P7" s="36">
        <v>2775</v>
      </c>
      <c r="Q7" s="36">
        <v>1500955</v>
      </c>
      <c r="R7" s="36">
        <v>343.39</v>
      </c>
      <c r="S7" s="36">
        <v>4370.99</v>
      </c>
      <c r="T7" s="36">
        <v>1493894</v>
      </c>
      <c r="U7" s="36">
        <v>235.63</v>
      </c>
      <c r="V7" s="36">
        <v>6340</v>
      </c>
      <c r="W7" s="36">
        <v>109.67</v>
      </c>
      <c r="X7" s="36">
        <v>108.96</v>
      </c>
      <c r="Y7" s="36">
        <v>112.15</v>
      </c>
      <c r="Z7" s="36">
        <v>115.61</v>
      </c>
      <c r="AA7" s="36">
        <v>119.22</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246.35</v>
      </c>
      <c r="AT7" s="36">
        <v>251.55</v>
      </c>
      <c r="AU7" s="36">
        <v>251.69</v>
      </c>
      <c r="AV7" s="36">
        <v>87.93</v>
      </c>
      <c r="AW7" s="36">
        <v>89.65</v>
      </c>
      <c r="AX7" s="36">
        <v>309.39999999999998</v>
      </c>
      <c r="AY7" s="36">
        <v>296.75</v>
      </c>
      <c r="AZ7" s="36">
        <v>295.06</v>
      </c>
      <c r="BA7" s="36">
        <v>178.43</v>
      </c>
      <c r="BB7" s="36">
        <v>168.99</v>
      </c>
      <c r="BC7" s="36">
        <v>262.74</v>
      </c>
      <c r="BD7" s="36">
        <v>469.5</v>
      </c>
      <c r="BE7" s="36">
        <v>460.39</v>
      </c>
      <c r="BF7" s="36">
        <v>444.48</v>
      </c>
      <c r="BG7" s="36">
        <v>434.26</v>
      </c>
      <c r="BH7" s="36">
        <v>417.05</v>
      </c>
      <c r="BI7" s="36">
        <v>243.43</v>
      </c>
      <c r="BJ7" s="36">
        <v>235.04</v>
      </c>
      <c r="BK7" s="36">
        <v>226.55</v>
      </c>
      <c r="BL7" s="36">
        <v>220.35</v>
      </c>
      <c r="BM7" s="36">
        <v>212.16</v>
      </c>
      <c r="BN7" s="36">
        <v>276.38</v>
      </c>
      <c r="BO7" s="36">
        <v>103.05</v>
      </c>
      <c r="BP7" s="36">
        <v>102.51</v>
      </c>
      <c r="BQ7" s="36">
        <v>105.18</v>
      </c>
      <c r="BR7" s="36">
        <v>109.12</v>
      </c>
      <c r="BS7" s="36">
        <v>112.84</v>
      </c>
      <c r="BT7" s="36">
        <v>97.77</v>
      </c>
      <c r="BU7" s="36">
        <v>98.74</v>
      </c>
      <c r="BV7" s="36">
        <v>99.53</v>
      </c>
      <c r="BW7" s="36">
        <v>104.05</v>
      </c>
      <c r="BX7" s="36">
        <v>104.16</v>
      </c>
      <c r="BY7" s="36">
        <v>104.99</v>
      </c>
      <c r="BZ7" s="36">
        <v>213.51</v>
      </c>
      <c r="CA7" s="36">
        <v>213.83</v>
      </c>
      <c r="CB7" s="36">
        <v>207.98</v>
      </c>
      <c r="CC7" s="36">
        <v>199.76</v>
      </c>
      <c r="CD7" s="36">
        <v>193.5</v>
      </c>
      <c r="CE7" s="36">
        <v>182.63</v>
      </c>
      <c r="CF7" s="36">
        <v>180.69</v>
      </c>
      <c r="CG7" s="36">
        <v>179.62</v>
      </c>
      <c r="CH7" s="36">
        <v>171.57</v>
      </c>
      <c r="CI7" s="36">
        <v>171.29</v>
      </c>
      <c r="CJ7" s="36">
        <v>163.72</v>
      </c>
      <c r="CK7" s="36">
        <v>52.29</v>
      </c>
      <c r="CL7" s="36">
        <v>52.62</v>
      </c>
      <c r="CM7" s="36">
        <v>51.76</v>
      </c>
      <c r="CN7" s="36">
        <v>51.27</v>
      </c>
      <c r="CO7" s="36">
        <v>51.91</v>
      </c>
      <c r="CP7" s="36">
        <v>59.22</v>
      </c>
      <c r="CQ7" s="36">
        <v>59.95</v>
      </c>
      <c r="CR7" s="36">
        <v>59.6</v>
      </c>
      <c r="CS7" s="36">
        <v>58.97</v>
      </c>
      <c r="CT7" s="36">
        <v>58.67</v>
      </c>
      <c r="CU7" s="36">
        <v>59.76</v>
      </c>
      <c r="CV7" s="36">
        <v>95.9</v>
      </c>
      <c r="CW7" s="36">
        <v>95.86</v>
      </c>
      <c r="CX7" s="36">
        <v>96.2</v>
      </c>
      <c r="CY7" s="36">
        <v>96.24</v>
      </c>
      <c r="CZ7" s="36">
        <v>96.06</v>
      </c>
      <c r="DA7" s="36">
        <v>92.47</v>
      </c>
      <c r="DB7" s="36">
        <v>93.11</v>
      </c>
      <c r="DC7" s="36">
        <v>93.22</v>
      </c>
      <c r="DD7" s="36">
        <v>92.91</v>
      </c>
      <c r="DE7" s="36">
        <v>93.36</v>
      </c>
      <c r="DF7" s="36">
        <v>89.95</v>
      </c>
      <c r="DG7" s="36">
        <v>41.66</v>
      </c>
      <c r="DH7" s="36">
        <v>41.61</v>
      </c>
      <c r="DI7" s="36">
        <v>42.66</v>
      </c>
      <c r="DJ7" s="36">
        <v>43.61</v>
      </c>
      <c r="DK7" s="36">
        <v>44.69</v>
      </c>
      <c r="DL7" s="36">
        <v>44.6</v>
      </c>
      <c r="DM7" s="36">
        <v>45.31</v>
      </c>
      <c r="DN7" s="36">
        <v>45.85</v>
      </c>
      <c r="DO7" s="36">
        <v>46.73</v>
      </c>
      <c r="DP7" s="36">
        <v>47.39</v>
      </c>
      <c r="DQ7" s="36">
        <v>47.18</v>
      </c>
      <c r="DR7" s="36">
        <v>8.7200000000000006</v>
      </c>
      <c r="DS7" s="36">
        <v>12.55</v>
      </c>
      <c r="DT7" s="36">
        <v>14.7</v>
      </c>
      <c r="DU7" s="36">
        <v>16.43</v>
      </c>
      <c r="DV7" s="36">
        <v>18.239999999999998</v>
      </c>
      <c r="DW7" s="36">
        <v>10.91</v>
      </c>
      <c r="DX7" s="36">
        <v>12.46</v>
      </c>
      <c r="DY7" s="36">
        <v>13.95</v>
      </c>
      <c r="DZ7" s="36">
        <v>15.33</v>
      </c>
      <c r="EA7" s="36">
        <v>16.739999999999998</v>
      </c>
      <c r="EB7" s="36">
        <v>13.18</v>
      </c>
      <c r="EC7" s="36">
        <v>1.08</v>
      </c>
      <c r="ED7" s="36">
        <v>0.97</v>
      </c>
      <c r="EE7" s="36">
        <v>0.76</v>
      </c>
      <c r="EF7" s="36">
        <v>0.99</v>
      </c>
      <c r="EG7" s="36">
        <v>0.74</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2017-02-06T06:17:53Z</cp:lastPrinted>
  <dcterms:created xsi:type="dcterms:W3CDTF">2017-02-01T08:48:56Z</dcterms:created>
  <dcterms:modified xsi:type="dcterms:W3CDTF">2017-02-27T05:36:03Z</dcterms:modified>
  <cp:category/>
</cp:coreProperties>
</file>